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15"/>
  <workbookPr/>
  <mc:AlternateContent xmlns:mc="http://schemas.openxmlformats.org/markup-compatibility/2006">
    <mc:Choice Requires="x15">
      <x15ac:absPath xmlns:x15ac="http://schemas.microsoft.com/office/spreadsheetml/2010/11/ac" url="/Users/ernest/Desktop/Marcin/"/>
    </mc:Choice>
  </mc:AlternateContent>
  <bookViews>
    <workbookView xWindow="0" yWindow="0" windowWidth="25600" windowHeight="16000" tabRatio="500"/>
  </bookViews>
  <sheets>
    <sheet name="Dane" sheetId="1" r:id="rId1"/>
    <sheet name="Arkusz1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" i="1"/>
  <c r="V3" i="1"/>
  <c r="V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3" i="1"/>
  <c r="U4" i="1"/>
  <c r="U5" i="1"/>
  <c r="U6" i="1"/>
  <c r="U7" i="1"/>
  <c r="U8" i="1"/>
  <c r="U9" i="1"/>
  <c r="U10" i="1"/>
  <c r="U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S493" i="1"/>
  <c r="D48" i="1"/>
  <c r="D49" i="1"/>
  <c r="W493" i="1"/>
  <c r="T493" i="1"/>
  <c r="X493" i="1"/>
  <c r="T492" i="1"/>
  <c r="X492" i="1"/>
  <c r="S492" i="1"/>
  <c r="W492" i="1"/>
  <c r="T491" i="1"/>
  <c r="X491" i="1"/>
  <c r="S491" i="1"/>
  <c r="W491" i="1"/>
  <c r="T490" i="1"/>
  <c r="X490" i="1"/>
  <c r="S490" i="1"/>
  <c r="W490" i="1"/>
  <c r="T489" i="1"/>
  <c r="X489" i="1"/>
  <c r="S489" i="1"/>
  <c r="W489" i="1"/>
  <c r="T488" i="1"/>
  <c r="X488" i="1"/>
  <c r="S488" i="1"/>
  <c r="W488" i="1"/>
  <c r="T487" i="1"/>
  <c r="X487" i="1"/>
  <c r="S487" i="1"/>
  <c r="W487" i="1"/>
  <c r="T486" i="1"/>
  <c r="X486" i="1"/>
  <c r="S486" i="1"/>
  <c r="W486" i="1"/>
  <c r="T485" i="1"/>
  <c r="X485" i="1"/>
  <c r="S485" i="1"/>
  <c r="W485" i="1"/>
  <c r="T484" i="1"/>
  <c r="X484" i="1"/>
  <c r="S484" i="1"/>
  <c r="W484" i="1"/>
  <c r="T483" i="1"/>
  <c r="X483" i="1"/>
  <c r="S483" i="1"/>
  <c r="W483" i="1"/>
  <c r="T482" i="1"/>
  <c r="X482" i="1"/>
  <c r="S482" i="1"/>
  <c r="W482" i="1"/>
  <c r="T481" i="1"/>
  <c r="X481" i="1"/>
  <c r="S481" i="1"/>
  <c r="W481" i="1"/>
  <c r="T480" i="1"/>
  <c r="X480" i="1"/>
  <c r="S480" i="1"/>
  <c r="W480" i="1"/>
  <c r="T479" i="1"/>
  <c r="X479" i="1"/>
  <c r="S479" i="1"/>
  <c r="W479" i="1"/>
  <c r="T478" i="1"/>
  <c r="X478" i="1"/>
  <c r="S478" i="1"/>
  <c r="W478" i="1"/>
  <c r="T477" i="1"/>
  <c r="X477" i="1"/>
  <c r="S477" i="1"/>
  <c r="W477" i="1"/>
  <c r="T476" i="1"/>
  <c r="X476" i="1"/>
  <c r="S476" i="1"/>
  <c r="W476" i="1"/>
  <c r="T475" i="1"/>
  <c r="X475" i="1"/>
  <c r="S475" i="1"/>
  <c r="W475" i="1"/>
  <c r="T474" i="1"/>
  <c r="X474" i="1"/>
  <c r="S474" i="1"/>
  <c r="W474" i="1"/>
  <c r="T473" i="1"/>
  <c r="X473" i="1"/>
  <c r="S473" i="1"/>
  <c r="W473" i="1"/>
  <c r="T472" i="1"/>
  <c r="X472" i="1"/>
  <c r="S472" i="1"/>
  <c r="W472" i="1"/>
  <c r="T471" i="1"/>
  <c r="X471" i="1"/>
  <c r="S471" i="1"/>
  <c r="W471" i="1"/>
  <c r="T470" i="1"/>
  <c r="X470" i="1"/>
  <c r="S470" i="1"/>
  <c r="W470" i="1"/>
  <c r="T469" i="1"/>
  <c r="X469" i="1"/>
  <c r="S469" i="1"/>
  <c r="W469" i="1"/>
  <c r="T468" i="1"/>
  <c r="X468" i="1"/>
  <c r="S468" i="1"/>
  <c r="W468" i="1"/>
  <c r="T467" i="1"/>
  <c r="X467" i="1"/>
  <c r="S467" i="1"/>
  <c r="W467" i="1"/>
  <c r="T466" i="1"/>
  <c r="X466" i="1"/>
  <c r="S466" i="1"/>
  <c r="W466" i="1"/>
  <c r="T465" i="1"/>
  <c r="X465" i="1"/>
  <c r="S465" i="1"/>
  <c r="W465" i="1"/>
  <c r="T464" i="1"/>
  <c r="X464" i="1"/>
  <c r="S464" i="1"/>
  <c r="W464" i="1"/>
  <c r="T463" i="1"/>
  <c r="X463" i="1"/>
  <c r="S463" i="1"/>
  <c r="W463" i="1"/>
  <c r="T462" i="1"/>
  <c r="X462" i="1"/>
  <c r="S462" i="1"/>
  <c r="W462" i="1"/>
  <c r="T461" i="1"/>
  <c r="X461" i="1"/>
  <c r="S461" i="1"/>
  <c r="W461" i="1"/>
  <c r="T460" i="1"/>
  <c r="X460" i="1"/>
  <c r="S460" i="1"/>
  <c r="W460" i="1"/>
  <c r="T459" i="1"/>
  <c r="X459" i="1"/>
  <c r="S459" i="1"/>
  <c r="W459" i="1"/>
  <c r="T458" i="1"/>
  <c r="X458" i="1"/>
  <c r="S458" i="1"/>
  <c r="W458" i="1"/>
  <c r="T457" i="1"/>
  <c r="X457" i="1"/>
  <c r="S457" i="1"/>
  <c r="W457" i="1"/>
  <c r="T456" i="1"/>
  <c r="X456" i="1"/>
  <c r="S456" i="1"/>
  <c r="W456" i="1"/>
  <c r="T455" i="1"/>
  <c r="X455" i="1"/>
  <c r="S455" i="1"/>
  <c r="W455" i="1"/>
  <c r="T454" i="1"/>
  <c r="X454" i="1"/>
  <c r="S454" i="1"/>
  <c r="W454" i="1"/>
  <c r="T453" i="1"/>
  <c r="X453" i="1"/>
  <c r="S453" i="1"/>
  <c r="W453" i="1"/>
  <c r="T452" i="1"/>
  <c r="X452" i="1"/>
  <c r="S452" i="1"/>
  <c r="W452" i="1"/>
  <c r="T451" i="1"/>
  <c r="X451" i="1"/>
  <c r="S451" i="1"/>
  <c r="W451" i="1"/>
  <c r="T450" i="1"/>
  <c r="X450" i="1"/>
  <c r="S450" i="1"/>
  <c r="W450" i="1"/>
  <c r="T449" i="1"/>
  <c r="X449" i="1"/>
  <c r="S449" i="1"/>
  <c r="W449" i="1"/>
  <c r="T448" i="1"/>
  <c r="X448" i="1"/>
  <c r="S448" i="1"/>
  <c r="W448" i="1"/>
  <c r="T447" i="1"/>
  <c r="X447" i="1"/>
  <c r="S447" i="1"/>
  <c r="W447" i="1"/>
  <c r="T446" i="1"/>
  <c r="X446" i="1"/>
  <c r="S446" i="1"/>
  <c r="W446" i="1"/>
  <c r="T445" i="1"/>
  <c r="X445" i="1"/>
  <c r="S445" i="1"/>
  <c r="W445" i="1"/>
  <c r="T444" i="1"/>
  <c r="X444" i="1"/>
  <c r="S444" i="1"/>
  <c r="W444" i="1"/>
  <c r="T443" i="1"/>
  <c r="X443" i="1"/>
  <c r="S443" i="1"/>
  <c r="W443" i="1"/>
  <c r="T442" i="1"/>
  <c r="X442" i="1"/>
  <c r="S442" i="1"/>
  <c r="W442" i="1"/>
  <c r="T441" i="1"/>
  <c r="X441" i="1"/>
  <c r="S441" i="1"/>
  <c r="W441" i="1"/>
  <c r="T440" i="1"/>
  <c r="X440" i="1"/>
  <c r="S440" i="1"/>
  <c r="W440" i="1"/>
  <c r="T439" i="1"/>
  <c r="X439" i="1"/>
  <c r="S439" i="1"/>
  <c r="W439" i="1"/>
  <c r="T438" i="1"/>
  <c r="X438" i="1"/>
  <c r="S438" i="1"/>
  <c r="W438" i="1"/>
  <c r="T437" i="1"/>
  <c r="X437" i="1"/>
  <c r="S437" i="1"/>
  <c r="W437" i="1"/>
  <c r="T436" i="1"/>
  <c r="X436" i="1"/>
  <c r="S436" i="1"/>
  <c r="W436" i="1"/>
  <c r="T435" i="1"/>
  <c r="X435" i="1"/>
  <c r="S435" i="1"/>
  <c r="W435" i="1"/>
  <c r="T434" i="1"/>
  <c r="X434" i="1"/>
  <c r="S434" i="1"/>
  <c r="W434" i="1"/>
  <c r="T433" i="1"/>
  <c r="X433" i="1"/>
  <c r="S433" i="1"/>
  <c r="W433" i="1"/>
  <c r="T432" i="1"/>
  <c r="X432" i="1"/>
  <c r="S432" i="1"/>
  <c r="W432" i="1"/>
  <c r="T431" i="1"/>
  <c r="X431" i="1"/>
  <c r="S431" i="1"/>
  <c r="W431" i="1"/>
  <c r="T430" i="1"/>
  <c r="X430" i="1"/>
  <c r="S430" i="1"/>
  <c r="W430" i="1"/>
  <c r="T429" i="1"/>
  <c r="X429" i="1"/>
  <c r="S429" i="1"/>
  <c r="W429" i="1"/>
  <c r="T428" i="1"/>
  <c r="X428" i="1"/>
  <c r="S428" i="1"/>
  <c r="W428" i="1"/>
  <c r="T427" i="1"/>
  <c r="X427" i="1"/>
  <c r="S427" i="1"/>
  <c r="W427" i="1"/>
  <c r="T426" i="1"/>
  <c r="X426" i="1"/>
  <c r="S426" i="1"/>
  <c r="W426" i="1"/>
  <c r="T425" i="1"/>
  <c r="X425" i="1"/>
  <c r="S425" i="1"/>
  <c r="W425" i="1"/>
  <c r="T424" i="1"/>
  <c r="X424" i="1"/>
  <c r="S424" i="1"/>
  <c r="W424" i="1"/>
  <c r="T423" i="1"/>
  <c r="X423" i="1"/>
  <c r="S423" i="1"/>
  <c r="W423" i="1"/>
  <c r="T422" i="1"/>
  <c r="X422" i="1"/>
  <c r="S422" i="1"/>
  <c r="W422" i="1"/>
  <c r="T421" i="1"/>
  <c r="X421" i="1"/>
  <c r="S421" i="1"/>
  <c r="W421" i="1"/>
  <c r="T420" i="1"/>
  <c r="X420" i="1"/>
  <c r="S420" i="1"/>
  <c r="W420" i="1"/>
  <c r="T419" i="1"/>
  <c r="X419" i="1"/>
  <c r="S419" i="1"/>
  <c r="W419" i="1"/>
  <c r="T418" i="1"/>
  <c r="X418" i="1"/>
  <c r="S418" i="1"/>
  <c r="W418" i="1"/>
  <c r="T417" i="1"/>
  <c r="X417" i="1"/>
  <c r="S417" i="1"/>
  <c r="W417" i="1"/>
  <c r="T416" i="1"/>
  <c r="X416" i="1"/>
  <c r="S416" i="1"/>
  <c r="W416" i="1"/>
  <c r="T415" i="1"/>
  <c r="X415" i="1"/>
  <c r="S415" i="1"/>
  <c r="W415" i="1"/>
  <c r="T414" i="1"/>
  <c r="X414" i="1"/>
  <c r="S414" i="1"/>
  <c r="W414" i="1"/>
  <c r="T413" i="1"/>
  <c r="X413" i="1"/>
  <c r="S413" i="1"/>
  <c r="W413" i="1"/>
  <c r="T412" i="1"/>
  <c r="X412" i="1"/>
  <c r="S412" i="1"/>
  <c r="W412" i="1"/>
  <c r="T411" i="1"/>
  <c r="X411" i="1"/>
  <c r="S411" i="1"/>
  <c r="W411" i="1"/>
  <c r="T410" i="1"/>
  <c r="X410" i="1"/>
  <c r="S410" i="1"/>
  <c r="W410" i="1"/>
  <c r="T409" i="1"/>
  <c r="X409" i="1"/>
  <c r="S409" i="1"/>
  <c r="W409" i="1"/>
  <c r="T408" i="1"/>
  <c r="X408" i="1"/>
  <c r="S408" i="1"/>
  <c r="W408" i="1"/>
  <c r="T407" i="1"/>
  <c r="X407" i="1"/>
  <c r="S407" i="1"/>
  <c r="W407" i="1"/>
  <c r="T406" i="1"/>
  <c r="X406" i="1"/>
  <c r="S406" i="1"/>
  <c r="W406" i="1"/>
  <c r="T405" i="1"/>
  <c r="X405" i="1"/>
  <c r="S405" i="1"/>
  <c r="W405" i="1"/>
  <c r="T404" i="1"/>
  <c r="X404" i="1"/>
  <c r="S404" i="1"/>
  <c r="W404" i="1"/>
  <c r="T403" i="1"/>
  <c r="X403" i="1"/>
  <c r="S403" i="1"/>
  <c r="W403" i="1"/>
  <c r="T402" i="1"/>
  <c r="X402" i="1"/>
  <c r="S402" i="1"/>
  <c r="W402" i="1"/>
  <c r="T401" i="1"/>
  <c r="X401" i="1"/>
  <c r="S401" i="1"/>
  <c r="W401" i="1"/>
  <c r="T400" i="1"/>
  <c r="X400" i="1"/>
  <c r="S400" i="1"/>
  <c r="W400" i="1"/>
  <c r="T399" i="1"/>
  <c r="X399" i="1"/>
  <c r="S399" i="1"/>
  <c r="W399" i="1"/>
  <c r="T398" i="1"/>
  <c r="X398" i="1"/>
  <c r="S398" i="1"/>
  <c r="W398" i="1"/>
  <c r="T397" i="1"/>
  <c r="X397" i="1"/>
  <c r="S397" i="1"/>
  <c r="W397" i="1"/>
  <c r="T396" i="1"/>
  <c r="X396" i="1"/>
  <c r="S396" i="1"/>
  <c r="W396" i="1"/>
  <c r="T395" i="1"/>
  <c r="X395" i="1"/>
  <c r="S395" i="1"/>
  <c r="W395" i="1"/>
  <c r="T394" i="1"/>
  <c r="X394" i="1"/>
  <c r="S394" i="1"/>
  <c r="W394" i="1"/>
  <c r="T393" i="1"/>
  <c r="X393" i="1"/>
  <c r="S393" i="1"/>
  <c r="W393" i="1"/>
  <c r="T392" i="1"/>
  <c r="X392" i="1"/>
  <c r="S392" i="1"/>
  <c r="W392" i="1"/>
  <c r="T391" i="1"/>
  <c r="X391" i="1"/>
  <c r="S391" i="1"/>
  <c r="W391" i="1"/>
  <c r="T390" i="1"/>
  <c r="X390" i="1"/>
  <c r="S390" i="1"/>
  <c r="W390" i="1"/>
  <c r="T389" i="1"/>
  <c r="X389" i="1"/>
  <c r="S389" i="1"/>
  <c r="W389" i="1"/>
  <c r="T388" i="1"/>
  <c r="X388" i="1"/>
  <c r="S388" i="1"/>
  <c r="W388" i="1"/>
  <c r="T387" i="1"/>
  <c r="X387" i="1"/>
  <c r="S387" i="1"/>
  <c r="W387" i="1"/>
  <c r="T386" i="1"/>
  <c r="X386" i="1"/>
  <c r="S386" i="1"/>
  <c r="W386" i="1"/>
  <c r="T385" i="1"/>
  <c r="X385" i="1"/>
  <c r="S385" i="1"/>
  <c r="W385" i="1"/>
  <c r="T384" i="1"/>
  <c r="X384" i="1"/>
  <c r="S384" i="1"/>
  <c r="W384" i="1"/>
  <c r="T383" i="1"/>
  <c r="X383" i="1"/>
  <c r="S383" i="1"/>
  <c r="W383" i="1"/>
  <c r="T382" i="1"/>
  <c r="X382" i="1"/>
  <c r="S382" i="1"/>
  <c r="W382" i="1"/>
  <c r="T381" i="1"/>
  <c r="X381" i="1"/>
  <c r="S381" i="1"/>
  <c r="W381" i="1"/>
  <c r="T380" i="1"/>
  <c r="X380" i="1"/>
  <c r="S380" i="1"/>
  <c r="W380" i="1"/>
  <c r="T379" i="1"/>
  <c r="X379" i="1"/>
  <c r="S379" i="1"/>
  <c r="W379" i="1"/>
  <c r="T378" i="1"/>
  <c r="X378" i="1"/>
  <c r="S378" i="1"/>
  <c r="W378" i="1"/>
  <c r="T377" i="1"/>
  <c r="X377" i="1"/>
  <c r="S377" i="1"/>
  <c r="W377" i="1"/>
  <c r="T376" i="1"/>
  <c r="X376" i="1"/>
  <c r="S376" i="1"/>
  <c r="W376" i="1"/>
  <c r="T375" i="1"/>
  <c r="X375" i="1"/>
  <c r="S375" i="1"/>
  <c r="W375" i="1"/>
  <c r="T374" i="1"/>
  <c r="X374" i="1"/>
  <c r="S374" i="1"/>
  <c r="W374" i="1"/>
  <c r="T373" i="1"/>
  <c r="X373" i="1"/>
  <c r="S373" i="1"/>
  <c r="W373" i="1"/>
  <c r="T372" i="1"/>
  <c r="X372" i="1"/>
  <c r="S372" i="1"/>
  <c r="W372" i="1"/>
  <c r="T371" i="1"/>
  <c r="X371" i="1"/>
  <c r="S371" i="1"/>
  <c r="W371" i="1"/>
  <c r="T370" i="1"/>
  <c r="X370" i="1"/>
  <c r="S370" i="1"/>
  <c r="W370" i="1"/>
  <c r="T369" i="1"/>
  <c r="X369" i="1"/>
  <c r="S369" i="1"/>
  <c r="W369" i="1"/>
  <c r="T368" i="1"/>
  <c r="X368" i="1"/>
  <c r="S368" i="1"/>
  <c r="W368" i="1"/>
  <c r="T367" i="1"/>
  <c r="X367" i="1"/>
  <c r="S367" i="1"/>
  <c r="W367" i="1"/>
  <c r="T366" i="1"/>
  <c r="X366" i="1"/>
  <c r="S366" i="1"/>
  <c r="W366" i="1"/>
  <c r="T365" i="1"/>
  <c r="X365" i="1"/>
  <c r="S365" i="1"/>
  <c r="W365" i="1"/>
  <c r="T364" i="1"/>
  <c r="X364" i="1"/>
  <c r="S364" i="1"/>
  <c r="W364" i="1"/>
  <c r="T363" i="1"/>
  <c r="X363" i="1"/>
  <c r="S363" i="1"/>
  <c r="W363" i="1"/>
  <c r="T362" i="1"/>
  <c r="X362" i="1"/>
  <c r="S362" i="1"/>
  <c r="W362" i="1"/>
  <c r="T361" i="1"/>
  <c r="X361" i="1"/>
  <c r="S361" i="1"/>
  <c r="W361" i="1"/>
  <c r="T360" i="1"/>
  <c r="X360" i="1"/>
  <c r="S360" i="1"/>
  <c r="W360" i="1"/>
  <c r="T359" i="1"/>
  <c r="X359" i="1"/>
  <c r="S359" i="1"/>
  <c r="W359" i="1"/>
  <c r="T358" i="1"/>
  <c r="X358" i="1"/>
  <c r="S358" i="1"/>
  <c r="W358" i="1"/>
  <c r="T357" i="1"/>
  <c r="X357" i="1"/>
  <c r="S357" i="1"/>
  <c r="W357" i="1"/>
  <c r="T356" i="1"/>
  <c r="X356" i="1"/>
  <c r="S356" i="1"/>
  <c r="W356" i="1"/>
  <c r="T355" i="1"/>
  <c r="X355" i="1"/>
  <c r="S355" i="1"/>
  <c r="W355" i="1"/>
  <c r="T354" i="1"/>
  <c r="X354" i="1"/>
  <c r="S354" i="1"/>
  <c r="W354" i="1"/>
  <c r="T353" i="1"/>
  <c r="X353" i="1"/>
  <c r="S353" i="1"/>
  <c r="W353" i="1"/>
  <c r="T352" i="1"/>
  <c r="X352" i="1"/>
  <c r="S352" i="1"/>
  <c r="W352" i="1"/>
  <c r="T351" i="1"/>
  <c r="X351" i="1"/>
  <c r="S351" i="1"/>
  <c r="W351" i="1"/>
  <c r="T350" i="1"/>
  <c r="X350" i="1"/>
  <c r="S350" i="1"/>
  <c r="W350" i="1"/>
  <c r="T349" i="1"/>
  <c r="X349" i="1"/>
  <c r="S349" i="1"/>
  <c r="W349" i="1"/>
  <c r="T348" i="1"/>
  <c r="X348" i="1"/>
  <c r="S348" i="1"/>
  <c r="W348" i="1"/>
  <c r="T347" i="1"/>
  <c r="X347" i="1"/>
  <c r="S347" i="1"/>
  <c r="W347" i="1"/>
  <c r="T346" i="1"/>
  <c r="X346" i="1"/>
  <c r="S346" i="1"/>
  <c r="W346" i="1"/>
  <c r="T345" i="1"/>
  <c r="X345" i="1"/>
  <c r="S345" i="1"/>
  <c r="W345" i="1"/>
  <c r="T344" i="1"/>
  <c r="X344" i="1"/>
  <c r="S344" i="1"/>
  <c r="W344" i="1"/>
  <c r="T343" i="1"/>
  <c r="X343" i="1"/>
  <c r="S343" i="1"/>
  <c r="W343" i="1"/>
  <c r="T342" i="1"/>
  <c r="X342" i="1"/>
  <c r="S342" i="1"/>
  <c r="W342" i="1"/>
  <c r="T341" i="1"/>
  <c r="X341" i="1"/>
  <c r="S341" i="1"/>
  <c r="W341" i="1"/>
  <c r="T340" i="1"/>
  <c r="X340" i="1"/>
  <c r="S340" i="1"/>
  <c r="W340" i="1"/>
  <c r="T339" i="1"/>
  <c r="X339" i="1"/>
  <c r="S339" i="1"/>
  <c r="W339" i="1"/>
  <c r="T338" i="1"/>
  <c r="X338" i="1"/>
  <c r="S338" i="1"/>
  <c r="W338" i="1"/>
  <c r="T337" i="1"/>
  <c r="X337" i="1"/>
  <c r="S337" i="1"/>
  <c r="W337" i="1"/>
  <c r="T336" i="1"/>
  <c r="X336" i="1"/>
  <c r="S336" i="1"/>
  <c r="W336" i="1"/>
  <c r="T335" i="1"/>
  <c r="X335" i="1"/>
  <c r="S335" i="1"/>
  <c r="W335" i="1"/>
  <c r="T334" i="1"/>
  <c r="X334" i="1"/>
  <c r="S334" i="1"/>
  <c r="W334" i="1"/>
  <c r="T333" i="1"/>
  <c r="X333" i="1"/>
  <c r="S333" i="1"/>
  <c r="W333" i="1"/>
  <c r="T332" i="1"/>
  <c r="X332" i="1"/>
  <c r="S332" i="1"/>
  <c r="W332" i="1"/>
  <c r="T331" i="1"/>
  <c r="X331" i="1"/>
  <c r="S331" i="1"/>
  <c r="W331" i="1"/>
  <c r="T330" i="1"/>
  <c r="X330" i="1"/>
  <c r="S330" i="1"/>
  <c r="W330" i="1"/>
  <c r="T329" i="1"/>
  <c r="X329" i="1"/>
  <c r="S329" i="1"/>
  <c r="W329" i="1"/>
  <c r="T328" i="1"/>
  <c r="X328" i="1"/>
  <c r="S328" i="1"/>
  <c r="W328" i="1"/>
  <c r="T327" i="1"/>
  <c r="X327" i="1"/>
  <c r="S327" i="1"/>
  <c r="W327" i="1"/>
  <c r="T326" i="1"/>
  <c r="X326" i="1"/>
  <c r="S326" i="1"/>
  <c r="W326" i="1"/>
  <c r="T325" i="1"/>
  <c r="X325" i="1"/>
  <c r="S325" i="1"/>
  <c r="W325" i="1"/>
  <c r="T324" i="1"/>
  <c r="X324" i="1"/>
  <c r="S324" i="1"/>
  <c r="W324" i="1"/>
  <c r="T323" i="1"/>
  <c r="X323" i="1"/>
  <c r="S323" i="1"/>
  <c r="W323" i="1"/>
  <c r="T322" i="1"/>
  <c r="X322" i="1"/>
  <c r="S322" i="1"/>
  <c r="W322" i="1"/>
  <c r="T321" i="1"/>
  <c r="X321" i="1"/>
  <c r="S321" i="1"/>
  <c r="W321" i="1"/>
  <c r="T320" i="1"/>
  <c r="X320" i="1"/>
  <c r="S320" i="1"/>
  <c r="W320" i="1"/>
  <c r="T319" i="1"/>
  <c r="X319" i="1"/>
  <c r="S319" i="1"/>
  <c r="W319" i="1"/>
  <c r="T318" i="1"/>
  <c r="X318" i="1"/>
  <c r="S318" i="1"/>
  <c r="W318" i="1"/>
  <c r="T317" i="1"/>
  <c r="X317" i="1"/>
  <c r="S317" i="1"/>
  <c r="W317" i="1"/>
  <c r="T316" i="1"/>
  <c r="X316" i="1"/>
  <c r="S316" i="1"/>
  <c r="W316" i="1"/>
  <c r="T315" i="1"/>
  <c r="X315" i="1"/>
  <c r="S315" i="1"/>
  <c r="W315" i="1"/>
  <c r="T314" i="1"/>
  <c r="X314" i="1"/>
  <c r="S314" i="1"/>
  <c r="W314" i="1"/>
  <c r="T313" i="1"/>
  <c r="X313" i="1"/>
  <c r="S313" i="1"/>
  <c r="W313" i="1"/>
  <c r="T312" i="1"/>
  <c r="X312" i="1"/>
  <c r="S312" i="1"/>
  <c r="W312" i="1"/>
  <c r="T311" i="1"/>
  <c r="X311" i="1"/>
  <c r="S311" i="1"/>
  <c r="W311" i="1"/>
  <c r="T310" i="1"/>
  <c r="X310" i="1"/>
  <c r="S310" i="1"/>
  <c r="W310" i="1"/>
  <c r="T309" i="1"/>
  <c r="X309" i="1"/>
  <c r="S309" i="1"/>
  <c r="W309" i="1"/>
  <c r="T308" i="1"/>
  <c r="X308" i="1"/>
  <c r="S308" i="1"/>
  <c r="W308" i="1"/>
  <c r="T307" i="1"/>
  <c r="X307" i="1"/>
  <c r="S307" i="1"/>
  <c r="W307" i="1"/>
  <c r="T306" i="1"/>
  <c r="X306" i="1"/>
  <c r="S306" i="1"/>
  <c r="W306" i="1"/>
  <c r="T305" i="1"/>
  <c r="X305" i="1"/>
  <c r="S305" i="1"/>
  <c r="W305" i="1"/>
  <c r="T304" i="1"/>
  <c r="X304" i="1"/>
  <c r="S304" i="1"/>
  <c r="W304" i="1"/>
  <c r="T303" i="1"/>
  <c r="X303" i="1"/>
  <c r="S303" i="1"/>
  <c r="W303" i="1"/>
  <c r="T302" i="1"/>
  <c r="X302" i="1"/>
  <c r="S302" i="1"/>
  <c r="W302" i="1"/>
  <c r="T301" i="1"/>
  <c r="X301" i="1"/>
  <c r="S301" i="1"/>
  <c r="W301" i="1"/>
  <c r="T300" i="1"/>
  <c r="X300" i="1"/>
  <c r="S300" i="1"/>
  <c r="W300" i="1"/>
  <c r="T299" i="1"/>
  <c r="X299" i="1"/>
  <c r="S299" i="1"/>
  <c r="W299" i="1"/>
  <c r="T298" i="1"/>
  <c r="X298" i="1"/>
  <c r="S298" i="1"/>
  <c r="W298" i="1"/>
  <c r="T297" i="1"/>
  <c r="X297" i="1"/>
  <c r="S297" i="1"/>
  <c r="W297" i="1"/>
  <c r="T296" i="1"/>
  <c r="X296" i="1"/>
  <c r="S296" i="1"/>
  <c r="W296" i="1"/>
  <c r="T295" i="1"/>
  <c r="X295" i="1"/>
  <c r="S295" i="1"/>
  <c r="W295" i="1"/>
  <c r="T294" i="1"/>
  <c r="X294" i="1"/>
  <c r="S294" i="1"/>
  <c r="W294" i="1"/>
  <c r="T293" i="1"/>
  <c r="X293" i="1"/>
  <c r="S293" i="1"/>
  <c r="W293" i="1"/>
  <c r="T292" i="1"/>
  <c r="X292" i="1"/>
  <c r="S292" i="1"/>
  <c r="W292" i="1"/>
  <c r="T291" i="1"/>
  <c r="X291" i="1"/>
  <c r="S291" i="1"/>
  <c r="W291" i="1"/>
  <c r="T290" i="1"/>
  <c r="X290" i="1"/>
  <c r="S290" i="1"/>
  <c r="W290" i="1"/>
  <c r="T289" i="1"/>
  <c r="X289" i="1"/>
  <c r="S289" i="1"/>
  <c r="W289" i="1"/>
  <c r="T288" i="1"/>
  <c r="X288" i="1"/>
  <c r="S288" i="1"/>
  <c r="W288" i="1"/>
  <c r="T287" i="1"/>
  <c r="X287" i="1"/>
  <c r="S287" i="1"/>
  <c r="W287" i="1"/>
  <c r="T286" i="1"/>
  <c r="X286" i="1"/>
  <c r="S286" i="1"/>
  <c r="W286" i="1"/>
  <c r="T285" i="1"/>
  <c r="X285" i="1"/>
  <c r="S285" i="1"/>
  <c r="W285" i="1"/>
  <c r="T284" i="1"/>
  <c r="X284" i="1"/>
  <c r="S284" i="1"/>
  <c r="W284" i="1"/>
  <c r="T283" i="1"/>
  <c r="X283" i="1"/>
  <c r="S283" i="1"/>
  <c r="W283" i="1"/>
  <c r="T282" i="1"/>
  <c r="X282" i="1"/>
  <c r="S282" i="1"/>
  <c r="W282" i="1"/>
  <c r="T281" i="1"/>
  <c r="X281" i="1"/>
  <c r="S281" i="1"/>
  <c r="W281" i="1"/>
  <c r="T280" i="1"/>
  <c r="X280" i="1"/>
  <c r="S280" i="1"/>
  <c r="W280" i="1"/>
  <c r="T279" i="1"/>
  <c r="X279" i="1"/>
  <c r="S279" i="1"/>
  <c r="W279" i="1"/>
  <c r="T278" i="1"/>
  <c r="X278" i="1"/>
  <c r="S278" i="1"/>
  <c r="W278" i="1"/>
  <c r="T277" i="1"/>
  <c r="X277" i="1"/>
  <c r="S277" i="1"/>
  <c r="W277" i="1"/>
  <c r="T276" i="1"/>
  <c r="X276" i="1"/>
  <c r="S276" i="1"/>
  <c r="W276" i="1"/>
  <c r="T275" i="1"/>
  <c r="X275" i="1"/>
  <c r="S275" i="1"/>
  <c r="W275" i="1"/>
  <c r="T274" i="1"/>
  <c r="X274" i="1"/>
  <c r="S274" i="1"/>
  <c r="W274" i="1"/>
  <c r="T273" i="1"/>
  <c r="X273" i="1"/>
  <c r="S273" i="1"/>
  <c r="W273" i="1"/>
  <c r="T272" i="1"/>
  <c r="X272" i="1"/>
  <c r="S272" i="1"/>
  <c r="W272" i="1"/>
  <c r="T271" i="1"/>
  <c r="X271" i="1"/>
  <c r="S271" i="1"/>
  <c r="W271" i="1"/>
  <c r="T270" i="1"/>
  <c r="X270" i="1"/>
  <c r="S270" i="1"/>
  <c r="W270" i="1"/>
  <c r="T269" i="1"/>
  <c r="X269" i="1"/>
  <c r="S269" i="1"/>
  <c r="W269" i="1"/>
  <c r="T268" i="1"/>
  <c r="X268" i="1"/>
  <c r="S268" i="1"/>
  <c r="W268" i="1"/>
  <c r="T267" i="1"/>
  <c r="X267" i="1"/>
  <c r="S267" i="1"/>
  <c r="W267" i="1"/>
  <c r="T266" i="1"/>
  <c r="X266" i="1"/>
  <c r="S266" i="1"/>
  <c r="W266" i="1"/>
  <c r="T265" i="1"/>
  <c r="X265" i="1"/>
  <c r="S265" i="1"/>
  <c r="W265" i="1"/>
  <c r="T264" i="1"/>
  <c r="X264" i="1"/>
  <c r="S264" i="1"/>
  <c r="W264" i="1"/>
  <c r="T263" i="1"/>
  <c r="X263" i="1"/>
  <c r="S263" i="1"/>
  <c r="W263" i="1"/>
  <c r="T262" i="1"/>
  <c r="X262" i="1"/>
  <c r="S262" i="1"/>
  <c r="W262" i="1"/>
  <c r="T261" i="1"/>
  <c r="X261" i="1"/>
  <c r="S261" i="1"/>
  <c r="W261" i="1"/>
  <c r="T260" i="1"/>
  <c r="X260" i="1"/>
  <c r="S260" i="1"/>
  <c r="W260" i="1"/>
  <c r="T259" i="1"/>
  <c r="X259" i="1"/>
  <c r="S259" i="1"/>
  <c r="W259" i="1"/>
  <c r="T258" i="1"/>
  <c r="X258" i="1"/>
  <c r="S258" i="1"/>
  <c r="W258" i="1"/>
  <c r="T257" i="1"/>
  <c r="X257" i="1"/>
  <c r="S257" i="1"/>
  <c r="W257" i="1"/>
  <c r="T256" i="1"/>
  <c r="X256" i="1"/>
  <c r="S256" i="1"/>
  <c r="W256" i="1"/>
  <c r="T255" i="1"/>
  <c r="X255" i="1"/>
  <c r="S255" i="1"/>
  <c r="W255" i="1"/>
  <c r="T254" i="1"/>
  <c r="X254" i="1"/>
  <c r="S254" i="1"/>
  <c r="W254" i="1"/>
  <c r="T253" i="1"/>
  <c r="X253" i="1"/>
  <c r="S253" i="1"/>
  <c r="W253" i="1"/>
  <c r="T252" i="1"/>
  <c r="X252" i="1"/>
  <c r="S252" i="1"/>
  <c r="W252" i="1"/>
  <c r="T251" i="1"/>
  <c r="X251" i="1"/>
  <c r="S251" i="1"/>
  <c r="W251" i="1"/>
  <c r="T250" i="1"/>
  <c r="X250" i="1"/>
  <c r="S250" i="1"/>
  <c r="W250" i="1"/>
  <c r="T249" i="1"/>
  <c r="X249" i="1"/>
  <c r="S249" i="1"/>
  <c r="W249" i="1"/>
  <c r="T248" i="1"/>
  <c r="X248" i="1"/>
  <c r="S248" i="1"/>
  <c r="W248" i="1"/>
  <c r="T247" i="1"/>
  <c r="X247" i="1"/>
  <c r="S247" i="1"/>
  <c r="W247" i="1"/>
  <c r="T246" i="1"/>
  <c r="X246" i="1"/>
  <c r="S246" i="1"/>
  <c r="W246" i="1"/>
  <c r="T245" i="1"/>
  <c r="X245" i="1"/>
  <c r="S245" i="1"/>
  <c r="W245" i="1"/>
  <c r="T244" i="1"/>
  <c r="X244" i="1"/>
  <c r="S244" i="1"/>
  <c r="W244" i="1"/>
  <c r="T243" i="1"/>
  <c r="X243" i="1"/>
  <c r="S243" i="1"/>
  <c r="W243" i="1"/>
  <c r="T242" i="1"/>
  <c r="X242" i="1"/>
  <c r="S242" i="1"/>
  <c r="W242" i="1"/>
  <c r="T241" i="1"/>
  <c r="X241" i="1"/>
  <c r="S241" i="1"/>
  <c r="W241" i="1"/>
  <c r="T240" i="1"/>
  <c r="X240" i="1"/>
  <c r="S240" i="1"/>
  <c r="W240" i="1"/>
  <c r="T239" i="1"/>
  <c r="X239" i="1"/>
  <c r="S239" i="1"/>
  <c r="W239" i="1"/>
  <c r="T238" i="1"/>
  <c r="X238" i="1"/>
  <c r="S238" i="1"/>
  <c r="W238" i="1"/>
  <c r="T237" i="1"/>
  <c r="X237" i="1"/>
  <c r="S237" i="1"/>
  <c r="W237" i="1"/>
  <c r="T236" i="1"/>
  <c r="X236" i="1"/>
  <c r="S236" i="1"/>
  <c r="W236" i="1"/>
  <c r="T235" i="1"/>
  <c r="X235" i="1"/>
  <c r="S235" i="1"/>
  <c r="W235" i="1"/>
  <c r="T234" i="1"/>
  <c r="X234" i="1"/>
  <c r="S234" i="1"/>
  <c r="W234" i="1"/>
  <c r="T233" i="1"/>
  <c r="X233" i="1"/>
  <c r="S233" i="1"/>
  <c r="W233" i="1"/>
  <c r="T232" i="1"/>
  <c r="X232" i="1"/>
  <c r="S232" i="1"/>
  <c r="W232" i="1"/>
  <c r="T231" i="1"/>
  <c r="X231" i="1"/>
  <c r="S231" i="1"/>
  <c r="W231" i="1"/>
  <c r="T230" i="1"/>
  <c r="X230" i="1"/>
  <c r="S230" i="1"/>
  <c r="W230" i="1"/>
  <c r="T229" i="1"/>
  <c r="X229" i="1"/>
  <c r="S229" i="1"/>
  <c r="W229" i="1"/>
  <c r="T228" i="1"/>
  <c r="X228" i="1"/>
  <c r="S228" i="1"/>
  <c r="W228" i="1"/>
  <c r="T227" i="1"/>
  <c r="X227" i="1"/>
  <c r="S227" i="1"/>
  <c r="W227" i="1"/>
  <c r="T226" i="1"/>
  <c r="X226" i="1"/>
  <c r="S226" i="1"/>
  <c r="W226" i="1"/>
  <c r="T225" i="1"/>
  <c r="X225" i="1"/>
  <c r="S225" i="1"/>
  <c r="W225" i="1"/>
  <c r="T224" i="1"/>
  <c r="X224" i="1"/>
  <c r="S224" i="1"/>
  <c r="W224" i="1"/>
  <c r="T223" i="1"/>
  <c r="X223" i="1"/>
  <c r="S223" i="1"/>
  <c r="W223" i="1"/>
  <c r="T222" i="1"/>
  <c r="X222" i="1"/>
  <c r="S222" i="1"/>
  <c r="W222" i="1"/>
  <c r="T221" i="1"/>
  <c r="X221" i="1"/>
  <c r="S221" i="1"/>
  <c r="W221" i="1"/>
  <c r="T220" i="1"/>
  <c r="X220" i="1"/>
  <c r="S220" i="1"/>
  <c r="W220" i="1"/>
  <c r="T219" i="1"/>
  <c r="X219" i="1"/>
  <c r="S219" i="1"/>
  <c r="W219" i="1"/>
  <c r="T218" i="1"/>
  <c r="X218" i="1"/>
  <c r="S218" i="1"/>
  <c r="W218" i="1"/>
  <c r="T217" i="1"/>
  <c r="X217" i="1"/>
  <c r="S217" i="1"/>
  <c r="W217" i="1"/>
  <c r="T216" i="1"/>
  <c r="X216" i="1"/>
  <c r="S216" i="1"/>
  <c r="W216" i="1"/>
  <c r="T215" i="1"/>
  <c r="X215" i="1"/>
  <c r="S215" i="1"/>
  <c r="W215" i="1"/>
  <c r="T214" i="1"/>
  <c r="X214" i="1"/>
  <c r="S214" i="1"/>
  <c r="W214" i="1"/>
  <c r="T213" i="1"/>
  <c r="X213" i="1"/>
  <c r="S213" i="1"/>
  <c r="W213" i="1"/>
  <c r="T212" i="1"/>
  <c r="X212" i="1"/>
  <c r="S212" i="1"/>
  <c r="W212" i="1"/>
  <c r="T211" i="1"/>
  <c r="X211" i="1"/>
  <c r="S211" i="1"/>
  <c r="W211" i="1"/>
  <c r="T210" i="1"/>
  <c r="X210" i="1"/>
  <c r="S210" i="1"/>
  <c r="W210" i="1"/>
  <c r="T209" i="1"/>
  <c r="X209" i="1"/>
  <c r="S209" i="1"/>
  <c r="W209" i="1"/>
  <c r="T208" i="1"/>
  <c r="X208" i="1"/>
  <c r="S208" i="1"/>
  <c r="W208" i="1"/>
  <c r="T207" i="1"/>
  <c r="X207" i="1"/>
  <c r="S207" i="1"/>
  <c r="W207" i="1"/>
  <c r="T206" i="1"/>
  <c r="X206" i="1"/>
  <c r="S206" i="1"/>
  <c r="W206" i="1"/>
  <c r="T205" i="1"/>
  <c r="X205" i="1"/>
  <c r="S205" i="1"/>
  <c r="W205" i="1"/>
  <c r="T204" i="1"/>
  <c r="X204" i="1"/>
  <c r="S204" i="1"/>
  <c r="W204" i="1"/>
  <c r="T203" i="1"/>
  <c r="X203" i="1"/>
  <c r="S203" i="1"/>
  <c r="W203" i="1"/>
  <c r="T202" i="1"/>
  <c r="X202" i="1"/>
  <c r="S202" i="1"/>
  <c r="W202" i="1"/>
  <c r="T201" i="1"/>
  <c r="X201" i="1"/>
  <c r="S201" i="1"/>
  <c r="W201" i="1"/>
  <c r="T200" i="1"/>
  <c r="X200" i="1"/>
  <c r="S200" i="1"/>
  <c r="W200" i="1"/>
  <c r="T199" i="1"/>
  <c r="X199" i="1"/>
  <c r="S199" i="1"/>
  <c r="W199" i="1"/>
  <c r="T198" i="1"/>
  <c r="X198" i="1"/>
  <c r="S198" i="1"/>
  <c r="W198" i="1"/>
  <c r="T197" i="1"/>
  <c r="X197" i="1"/>
  <c r="S197" i="1"/>
  <c r="W197" i="1"/>
  <c r="T196" i="1"/>
  <c r="X196" i="1"/>
  <c r="S196" i="1"/>
  <c r="W196" i="1"/>
  <c r="T195" i="1"/>
  <c r="X195" i="1"/>
  <c r="S195" i="1"/>
  <c r="W195" i="1"/>
  <c r="T194" i="1"/>
  <c r="X194" i="1"/>
  <c r="S194" i="1"/>
  <c r="W194" i="1"/>
  <c r="T193" i="1"/>
  <c r="X193" i="1"/>
  <c r="S193" i="1"/>
  <c r="W193" i="1"/>
  <c r="T192" i="1"/>
  <c r="X192" i="1"/>
  <c r="S192" i="1"/>
  <c r="W192" i="1"/>
  <c r="T191" i="1"/>
  <c r="X191" i="1"/>
  <c r="S191" i="1"/>
  <c r="W191" i="1"/>
  <c r="T190" i="1"/>
  <c r="X190" i="1"/>
  <c r="S190" i="1"/>
  <c r="W190" i="1"/>
  <c r="T189" i="1"/>
  <c r="X189" i="1"/>
  <c r="S189" i="1"/>
  <c r="W189" i="1"/>
  <c r="T188" i="1"/>
  <c r="X188" i="1"/>
  <c r="S188" i="1"/>
  <c r="W188" i="1"/>
  <c r="T187" i="1"/>
  <c r="X187" i="1"/>
  <c r="S187" i="1"/>
  <c r="W187" i="1"/>
  <c r="T186" i="1"/>
  <c r="X186" i="1"/>
  <c r="S186" i="1"/>
  <c r="W186" i="1"/>
  <c r="T185" i="1"/>
  <c r="X185" i="1"/>
  <c r="S185" i="1"/>
  <c r="W185" i="1"/>
  <c r="T184" i="1"/>
  <c r="X184" i="1"/>
  <c r="S184" i="1"/>
  <c r="W184" i="1"/>
  <c r="T183" i="1"/>
  <c r="X183" i="1"/>
  <c r="S183" i="1"/>
  <c r="W183" i="1"/>
  <c r="T182" i="1"/>
  <c r="X182" i="1"/>
  <c r="S182" i="1"/>
  <c r="W182" i="1"/>
  <c r="T181" i="1"/>
  <c r="X181" i="1"/>
  <c r="S181" i="1"/>
  <c r="W181" i="1"/>
  <c r="T180" i="1"/>
  <c r="X180" i="1"/>
  <c r="S180" i="1"/>
  <c r="W180" i="1"/>
  <c r="T179" i="1"/>
  <c r="X179" i="1"/>
  <c r="S179" i="1"/>
  <c r="W179" i="1"/>
  <c r="T178" i="1"/>
  <c r="X178" i="1"/>
  <c r="S178" i="1"/>
  <c r="W178" i="1"/>
  <c r="T177" i="1"/>
  <c r="X177" i="1"/>
  <c r="S177" i="1"/>
  <c r="W177" i="1"/>
  <c r="T176" i="1"/>
  <c r="X176" i="1"/>
  <c r="S176" i="1"/>
  <c r="W176" i="1"/>
  <c r="T175" i="1"/>
  <c r="X175" i="1"/>
  <c r="S175" i="1"/>
  <c r="W175" i="1"/>
  <c r="T174" i="1"/>
  <c r="X174" i="1"/>
  <c r="S174" i="1"/>
  <c r="W174" i="1"/>
  <c r="T173" i="1"/>
  <c r="X173" i="1"/>
  <c r="S173" i="1"/>
  <c r="W173" i="1"/>
  <c r="T172" i="1"/>
  <c r="X172" i="1"/>
  <c r="S172" i="1"/>
  <c r="W172" i="1"/>
  <c r="T171" i="1"/>
  <c r="X171" i="1"/>
  <c r="S171" i="1"/>
  <c r="W171" i="1"/>
  <c r="T170" i="1"/>
  <c r="X170" i="1"/>
  <c r="S170" i="1"/>
  <c r="W170" i="1"/>
  <c r="T169" i="1"/>
  <c r="X169" i="1"/>
  <c r="S169" i="1"/>
  <c r="W169" i="1"/>
  <c r="T168" i="1"/>
  <c r="X168" i="1"/>
  <c r="S168" i="1"/>
  <c r="W168" i="1"/>
  <c r="T167" i="1"/>
  <c r="X167" i="1"/>
  <c r="S167" i="1"/>
  <c r="W167" i="1"/>
  <c r="T166" i="1"/>
  <c r="X166" i="1"/>
  <c r="S166" i="1"/>
  <c r="W166" i="1"/>
  <c r="T165" i="1"/>
  <c r="X165" i="1"/>
  <c r="S165" i="1"/>
  <c r="W165" i="1"/>
  <c r="T164" i="1"/>
  <c r="X164" i="1"/>
  <c r="S164" i="1"/>
  <c r="W164" i="1"/>
  <c r="T163" i="1"/>
  <c r="X163" i="1"/>
  <c r="S163" i="1"/>
  <c r="W163" i="1"/>
  <c r="T162" i="1"/>
  <c r="X162" i="1"/>
  <c r="S162" i="1"/>
  <c r="W162" i="1"/>
  <c r="T161" i="1"/>
  <c r="X161" i="1"/>
  <c r="S161" i="1"/>
  <c r="W161" i="1"/>
  <c r="T160" i="1"/>
  <c r="X160" i="1"/>
  <c r="S160" i="1"/>
  <c r="W160" i="1"/>
  <c r="T159" i="1"/>
  <c r="X159" i="1"/>
  <c r="S159" i="1"/>
  <c r="W159" i="1"/>
  <c r="T158" i="1"/>
  <c r="X158" i="1"/>
  <c r="S158" i="1"/>
  <c r="W158" i="1"/>
  <c r="T157" i="1"/>
  <c r="X157" i="1"/>
  <c r="S157" i="1"/>
  <c r="W157" i="1"/>
  <c r="T156" i="1"/>
  <c r="X156" i="1"/>
  <c r="S156" i="1"/>
  <c r="W156" i="1"/>
  <c r="T155" i="1"/>
  <c r="X155" i="1"/>
  <c r="S155" i="1"/>
  <c r="W155" i="1"/>
  <c r="T154" i="1"/>
  <c r="X154" i="1"/>
  <c r="S154" i="1"/>
  <c r="W154" i="1"/>
  <c r="T153" i="1"/>
  <c r="X153" i="1"/>
  <c r="S153" i="1"/>
  <c r="W153" i="1"/>
  <c r="T152" i="1"/>
  <c r="X152" i="1"/>
  <c r="S152" i="1"/>
  <c r="W152" i="1"/>
  <c r="T151" i="1"/>
  <c r="X151" i="1"/>
  <c r="S151" i="1"/>
  <c r="W151" i="1"/>
  <c r="T150" i="1"/>
  <c r="X150" i="1"/>
  <c r="S150" i="1"/>
  <c r="W150" i="1"/>
  <c r="T149" i="1"/>
  <c r="X149" i="1"/>
  <c r="S149" i="1"/>
  <c r="W149" i="1"/>
  <c r="T148" i="1"/>
  <c r="X148" i="1"/>
  <c r="S148" i="1"/>
  <c r="W148" i="1"/>
  <c r="T147" i="1"/>
  <c r="X147" i="1"/>
  <c r="S147" i="1"/>
  <c r="W147" i="1"/>
  <c r="T146" i="1"/>
  <c r="X146" i="1"/>
  <c r="S146" i="1"/>
  <c r="W146" i="1"/>
  <c r="T145" i="1"/>
  <c r="X145" i="1"/>
  <c r="S145" i="1"/>
  <c r="W145" i="1"/>
  <c r="T144" i="1"/>
  <c r="X144" i="1"/>
  <c r="S144" i="1"/>
  <c r="W144" i="1"/>
  <c r="T143" i="1"/>
  <c r="X143" i="1"/>
  <c r="S143" i="1"/>
  <c r="W143" i="1"/>
  <c r="T142" i="1"/>
  <c r="X142" i="1"/>
  <c r="S142" i="1"/>
  <c r="W142" i="1"/>
  <c r="T141" i="1"/>
  <c r="X141" i="1"/>
  <c r="S141" i="1"/>
  <c r="W141" i="1"/>
  <c r="T140" i="1"/>
  <c r="X140" i="1"/>
  <c r="S140" i="1"/>
  <c r="W140" i="1"/>
  <c r="T139" i="1"/>
  <c r="X139" i="1"/>
  <c r="S139" i="1"/>
  <c r="W139" i="1"/>
  <c r="T138" i="1"/>
  <c r="X138" i="1"/>
  <c r="S138" i="1"/>
  <c r="W138" i="1"/>
  <c r="T137" i="1"/>
  <c r="X137" i="1"/>
  <c r="S137" i="1"/>
  <c r="W137" i="1"/>
  <c r="T136" i="1"/>
  <c r="X136" i="1"/>
  <c r="S136" i="1"/>
  <c r="W136" i="1"/>
  <c r="T135" i="1"/>
  <c r="X135" i="1"/>
  <c r="S135" i="1"/>
  <c r="W135" i="1"/>
  <c r="T134" i="1"/>
  <c r="X134" i="1"/>
  <c r="S134" i="1"/>
  <c r="W134" i="1"/>
  <c r="T133" i="1"/>
  <c r="X133" i="1"/>
  <c r="S133" i="1"/>
  <c r="W133" i="1"/>
  <c r="T132" i="1"/>
  <c r="X132" i="1"/>
  <c r="S132" i="1"/>
  <c r="W132" i="1"/>
  <c r="T131" i="1"/>
  <c r="X131" i="1"/>
  <c r="S131" i="1"/>
  <c r="W131" i="1"/>
  <c r="T130" i="1"/>
  <c r="X130" i="1"/>
  <c r="S130" i="1"/>
  <c r="W130" i="1"/>
  <c r="T129" i="1"/>
  <c r="X129" i="1"/>
  <c r="S129" i="1"/>
  <c r="W129" i="1"/>
  <c r="T128" i="1"/>
  <c r="X128" i="1"/>
  <c r="S128" i="1"/>
  <c r="W128" i="1"/>
  <c r="T127" i="1"/>
  <c r="X127" i="1"/>
  <c r="S127" i="1"/>
  <c r="W127" i="1"/>
  <c r="T126" i="1"/>
  <c r="X126" i="1"/>
  <c r="S126" i="1"/>
  <c r="W126" i="1"/>
  <c r="T125" i="1"/>
  <c r="X125" i="1"/>
  <c r="S125" i="1"/>
  <c r="W125" i="1"/>
  <c r="T124" i="1"/>
  <c r="X124" i="1"/>
  <c r="S124" i="1"/>
  <c r="W124" i="1"/>
  <c r="T123" i="1"/>
  <c r="X123" i="1"/>
  <c r="S123" i="1"/>
  <c r="W123" i="1"/>
  <c r="T122" i="1"/>
  <c r="X122" i="1"/>
  <c r="S122" i="1"/>
  <c r="W122" i="1"/>
  <c r="T121" i="1"/>
  <c r="X121" i="1"/>
  <c r="S121" i="1"/>
  <c r="W121" i="1"/>
  <c r="T120" i="1"/>
  <c r="X120" i="1"/>
  <c r="S120" i="1"/>
  <c r="W120" i="1"/>
  <c r="T119" i="1"/>
  <c r="X119" i="1"/>
  <c r="S119" i="1"/>
  <c r="W119" i="1"/>
  <c r="T118" i="1"/>
  <c r="X118" i="1"/>
  <c r="S118" i="1"/>
  <c r="W118" i="1"/>
  <c r="T117" i="1"/>
  <c r="X117" i="1"/>
  <c r="S117" i="1"/>
  <c r="W117" i="1"/>
  <c r="T116" i="1"/>
  <c r="X116" i="1"/>
  <c r="S116" i="1"/>
  <c r="W116" i="1"/>
  <c r="T115" i="1"/>
  <c r="X115" i="1"/>
  <c r="S115" i="1"/>
  <c r="W115" i="1"/>
  <c r="T114" i="1"/>
  <c r="X114" i="1"/>
  <c r="S114" i="1"/>
  <c r="W114" i="1"/>
  <c r="T113" i="1"/>
  <c r="X113" i="1"/>
  <c r="S113" i="1"/>
  <c r="W113" i="1"/>
  <c r="T112" i="1"/>
  <c r="X112" i="1"/>
  <c r="S112" i="1"/>
  <c r="W112" i="1"/>
  <c r="T111" i="1"/>
  <c r="X111" i="1"/>
  <c r="S111" i="1"/>
  <c r="W111" i="1"/>
  <c r="T110" i="1"/>
  <c r="X110" i="1"/>
  <c r="S110" i="1"/>
  <c r="W110" i="1"/>
  <c r="T109" i="1"/>
  <c r="X109" i="1"/>
  <c r="S109" i="1"/>
  <c r="W109" i="1"/>
  <c r="T108" i="1"/>
  <c r="X108" i="1"/>
  <c r="S108" i="1"/>
  <c r="W108" i="1"/>
  <c r="T107" i="1"/>
  <c r="X107" i="1"/>
  <c r="S107" i="1"/>
  <c r="W107" i="1"/>
  <c r="T106" i="1"/>
  <c r="X106" i="1"/>
  <c r="S106" i="1"/>
  <c r="W106" i="1"/>
  <c r="T105" i="1"/>
  <c r="X105" i="1"/>
  <c r="S105" i="1"/>
  <c r="W105" i="1"/>
  <c r="T104" i="1"/>
  <c r="X104" i="1"/>
  <c r="S104" i="1"/>
  <c r="W104" i="1"/>
  <c r="T103" i="1"/>
  <c r="X103" i="1"/>
  <c r="S103" i="1"/>
  <c r="W103" i="1"/>
  <c r="T102" i="1"/>
  <c r="X102" i="1"/>
  <c r="S102" i="1"/>
  <c r="W102" i="1"/>
  <c r="T101" i="1"/>
  <c r="X101" i="1"/>
  <c r="S101" i="1"/>
  <c r="W101" i="1"/>
  <c r="T100" i="1"/>
  <c r="X100" i="1"/>
  <c r="S100" i="1"/>
  <c r="W100" i="1"/>
  <c r="T99" i="1"/>
  <c r="X99" i="1"/>
  <c r="S99" i="1"/>
  <c r="W99" i="1"/>
  <c r="T98" i="1"/>
  <c r="X98" i="1"/>
  <c r="S98" i="1"/>
  <c r="W98" i="1"/>
  <c r="T97" i="1"/>
  <c r="X97" i="1"/>
  <c r="S97" i="1"/>
  <c r="W97" i="1"/>
  <c r="T96" i="1"/>
  <c r="X96" i="1"/>
  <c r="S96" i="1"/>
  <c r="W96" i="1"/>
  <c r="T95" i="1"/>
  <c r="X95" i="1"/>
  <c r="S95" i="1"/>
  <c r="W95" i="1"/>
  <c r="T94" i="1"/>
  <c r="X94" i="1"/>
  <c r="S94" i="1"/>
  <c r="W94" i="1"/>
  <c r="T93" i="1"/>
  <c r="X93" i="1"/>
  <c r="S93" i="1"/>
  <c r="W93" i="1"/>
  <c r="T92" i="1"/>
  <c r="X92" i="1"/>
  <c r="S92" i="1"/>
  <c r="W92" i="1"/>
  <c r="T91" i="1"/>
  <c r="X91" i="1"/>
  <c r="S91" i="1"/>
  <c r="W91" i="1"/>
  <c r="T90" i="1"/>
  <c r="X90" i="1"/>
  <c r="S90" i="1"/>
  <c r="W90" i="1"/>
  <c r="T89" i="1"/>
  <c r="X89" i="1"/>
  <c r="S89" i="1"/>
  <c r="W89" i="1"/>
  <c r="T88" i="1"/>
  <c r="X88" i="1"/>
  <c r="S88" i="1"/>
  <c r="W88" i="1"/>
  <c r="T87" i="1"/>
  <c r="X87" i="1"/>
  <c r="S87" i="1"/>
  <c r="W87" i="1"/>
  <c r="T86" i="1"/>
  <c r="X86" i="1"/>
  <c r="S86" i="1"/>
  <c r="W86" i="1"/>
  <c r="T85" i="1"/>
  <c r="X85" i="1"/>
  <c r="S85" i="1"/>
  <c r="W85" i="1"/>
  <c r="T84" i="1"/>
  <c r="X84" i="1"/>
  <c r="S84" i="1"/>
  <c r="W84" i="1"/>
  <c r="T83" i="1"/>
  <c r="X83" i="1"/>
  <c r="S83" i="1"/>
  <c r="W83" i="1"/>
  <c r="T82" i="1"/>
  <c r="X82" i="1"/>
  <c r="S82" i="1"/>
  <c r="W82" i="1"/>
  <c r="T81" i="1"/>
  <c r="X81" i="1"/>
  <c r="S81" i="1"/>
  <c r="W81" i="1"/>
  <c r="T80" i="1"/>
  <c r="X80" i="1"/>
  <c r="S80" i="1"/>
  <c r="W80" i="1"/>
  <c r="T79" i="1"/>
  <c r="X79" i="1"/>
  <c r="S79" i="1"/>
  <c r="W79" i="1"/>
  <c r="T78" i="1"/>
  <c r="X78" i="1"/>
  <c r="S78" i="1"/>
  <c r="W78" i="1"/>
  <c r="T77" i="1"/>
  <c r="X77" i="1"/>
  <c r="S77" i="1"/>
  <c r="W77" i="1"/>
  <c r="T76" i="1"/>
  <c r="X76" i="1"/>
  <c r="S76" i="1"/>
  <c r="W76" i="1"/>
  <c r="T75" i="1"/>
  <c r="X75" i="1"/>
  <c r="S75" i="1"/>
  <c r="W75" i="1"/>
  <c r="T74" i="1"/>
  <c r="X74" i="1"/>
  <c r="S74" i="1"/>
  <c r="W74" i="1"/>
  <c r="T73" i="1"/>
  <c r="X73" i="1"/>
  <c r="S73" i="1"/>
  <c r="W73" i="1"/>
  <c r="T72" i="1"/>
  <c r="X72" i="1"/>
  <c r="S72" i="1"/>
  <c r="W72" i="1"/>
  <c r="T71" i="1"/>
  <c r="X71" i="1"/>
  <c r="S71" i="1"/>
  <c r="W71" i="1"/>
  <c r="T70" i="1"/>
  <c r="X70" i="1"/>
  <c r="S70" i="1"/>
  <c r="W70" i="1"/>
  <c r="T69" i="1"/>
  <c r="X69" i="1"/>
  <c r="S69" i="1"/>
  <c r="W69" i="1"/>
  <c r="T68" i="1"/>
  <c r="X68" i="1"/>
  <c r="S68" i="1"/>
  <c r="W68" i="1"/>
  <c r="T67" i="1"/>
  <c r="X67" i="1"/>
  <c r="S67" i="1"/>
  <c r="W67" i="1"/>
  <c r="T66" i="1"/>
  <c r="X66" i="1"/>
  <c r="S66" i="1"/>
  <c r="W66" i="1"/>
  <c r="T65" i="1"/>
  <c r="X65" i="1"/>
  <c r="S65" i="1"/>
  <c r="W65" i="1"/>
  <c r="T64" i="1"/>
  <c r="X64" i="1"/>
  <c r="S64" i="1"/>
  <c r="W64" i="1"/>
  <c r="T63" i="1"/>
  <c r="X63" i="1"/>
  <c r="S63" i="1"/>
  <c r="W63" i="1"/>
  <c r="T62" i="1"/>
  <c r="X62" i="1"/>
  <c r="S62" i="1"/>
  <c r="W62" i="1"/>
  <c r="T61" i="1"/>
  <c r="X61" i="1"/>
  <c r="S61" i="1"/>
  <c r="W61" i="1"/>
  <c r="T60" i="1"/>
  <c r="X60" i="1"/>
  <c r="S60" i="1"/>
  <c r="W60" i="1"/>
  <c r="T59" i="1"/>
  <c r="X59" i="1"/>
  <c r="S59" i="1"/>
  <c r="W59" i="1"/>
  <c r="T58" i="1"/>
  <c r="X58" i="1"/>
  <c r="S58" i="1"/>
  <c r="W58" i="1"/>
  <c r="T57" i="1"/>
  <c r="X57" i="1"/>
  <c r="S57" i="1"/>
  <c r="W57" i="1"/>
  <c r="T56" i="1"/>
  <c r="X56" i="1"/>
  <c r="S56" i="1"/>
  <c r="W56" i="1"/>
  <c r="T55" i="1"/>
  <c r="X55" i="1"/>
  <c r="S55" i="1"/>
  <c r="W55" i="1"/>
  <c r="T54" i="1"/>
  <c r="X54" i="1"/>
  <c r="S54" i="1"/>
  <c r="W54" i="1"/>
  <c r="T53" i="1"/>
  <c r="X53" i="1"/>
  <c r="S53" i="1"/>
  <c r="W53" i="1"/>
  <c r="T52" i="1"/>
  <c r="X52" i="1"/>
  <c r="S52" i="1"/>
  <c r="W52" i="1"/>
  <c r="T51" i="1"/>
  <c r="X51" i="1"/>
  <c r="S51" i="1"/>
  <c r="W51" i="1"/>
  <c r="T50" i="1"/>
  <c r="X50" i="1"/>
  <c r="S50" i="1"/>
  <c r="W50" i="1"/>
  <c r="T49" i="1"/>
  <c r="X49" i="1"/>
  <c r="S49" i="1"/>
  <c r="W49" i="1"/>
  <c r="T48" i="1"/>
  <c r="X48" i="1"/>
  <c r="S48" i="1"/>
  <c r="W48" i="1"/>
  <c r="T47" i="1"/>
  <c r="X47" i="1"/>
  <c r="S47" i="1"/>
  <c r="W47" i="1"/>
  <c r="T46" i="1"/>
  <c r="X46" i="1"/>
  <c r="S46" i="1"/>
  <c r="W46" i="1"/>
  <c r="T45" i="1"/>
  <c r="X45" i="1"/>
  <c r="S45" i="1"/>
  <c r="W45" i="1"/>
  <c r="T44" i="1"/>
  <c r="X44" i="1"/>
  <c r="S44" i="1"/>
  <c r="W44" i="1"/>
  <c r="T43" i="1"/>
  <c r="X43" i="1"/>
  <c r="S43" i="1"/>
  <c r="W43" i="1"/>
  <c r="T42" i="1"/>
  <c r="X42" i="1"/>
  <c r="S42" i="1"/>
  <c r="W42" i="1"/>
  <c r="T41" i="1"/>
  <c r="X41" i="1"/>
  <c r="S41" i="1"/>
  <c r="W41" i="1"/>
  <c r="T40" i="1"/>
  <c r="X40" i="1"/>
  <c r="S40" i="1"/>
  <c r="W40" i="1"/>
  <c r="T39" i="1"/>
  <c r="X39" i="1"/>
  <c r="S39" i="1"/>
  <c r="W39" i="1"/>
  <c r="T38" i="1"/>
  <c r="X38" i="1"/>
  <c r="S38" i="1"/>
  <c r="W38" i="1"/>
  <c r="T37" i="1"/>
  <c r="X37" i="1"/>
  <c r="S37" i="1"/>
  <c r="W37" i="1"/>
  <c r="T36" i="1"/>
  <c r="X36" i="1"/>
  <c r="S36" i="1"/>
  <c r="W36" i="1"/>
  <c r="T35" i="1"/>
  <c r="X35" i="1"/>
  <c r="S35" i="1"/>
  <c r="W35" i="1"/>
  <c r="T34" i="1"/>
  <c r="X34" i="1"/>
  <c r="S34" i="1"/>
  <c r="W34" i="1"/>
  <c r="T33" i="1"/>
  <c r="X33" i="1"/>
  <c r="S33" i="1"/>
  <c r="W33" i="1"/>
  <c r="T32" i="1"/>
  <c r="X32" i="1"/>
  <c r="S32" i="1"/>
  <c r="W32" i="1"/>
  <c r="T31" i="1"/>
  <c r="X31" i="1"/>
  <c r="S31" i="1"/>
  <c r="W31" i="1"/>
  <c r="T30" i="1"/>
  <c r="X30" i="1"/>
  <c r="S30" i="1"/>
  <c r="W30" i="1"/>
  <c r="T29" i="1"/>
  <c r="X29" i="1"/>
  <c r="S29" i="1"/>
  <c r="W29" i="1"/>
  <c r="T28" i="1"/>
  <c r="X28" i="1"/>
  <c r="S28" i="1"/>
  <c r="W28" i="1"/>
  <c r="T27" i="1"/>
  <c r="X27" i="1"/>
  <c r="S27" i="1"/>
  <c r="W27" i="1"/>
  <c r="T26" i="1"/>
  <c r="X26" i="1"/>
  <c r="S26" i="1"/>
  <c r="W26" i="1"/>
  <c r="T25" i="1"/>
  <c r="X25" i="1"/>
  <c r="S25" i="1"/>
  <c r="W25" i="1"/>
  <c r="T24" i="1"/>
  <c r="X24" i="1"/>
  <c r="S24" i="1"/>
  <c r="W24" i="1"/>
  <c r="T23" i="1"/>
  <c r="X23" i="1"/>
  <c r="S23" i="1"/>
  <c r="W23" i="1"/>
  <c r="T22" i="1"/>
  <c r="X22" i="1"/>
  <c r="S22" i="1"/>
  <c r="W22" i="1"/>
  <c r="T21" i="1"/>
  <c r="X21" i="1"/>
  <c r="S21" i="1"/>
  <c r="W21" i="1"/>
  <c r="T20" i="1"/>
  <c r="X20" i="1"/>
  <c r="S20" i="1"/>
  <c r="W20" i="1"/>
  <c r="T19" i="1"/>
  <c r="X19" i="1"/>
  <c r="S19" i="1"/>
  <c r="W19" i="1"/>
  <c r="T18" i="1"/>
  <c r="X18" i="1"/>
  <c r="S18" i="1"/>
  <c r="W18" i="1"/>
  <c r="T17" i="1"/>
  <c r="X17" i="1"/>
  <c r="S17" i="1"/>
  <c r="W17" i="1"/>
  <c r="T16" i="1"/>
  <c r="X16" i="1"/>
  <c r="S16" i="1"/>
  <c r="W16" i="1"/>
  <c r="T15" i="1"/>
  <c r="X15" i="1"/>
  <c r="S15" i="1"/>
  <c r="W15" i="1"/>
  <c r="T14" i="1"/>
  <c r="X14" i="1"/>
  <c r="S14" i="1"/>
  <c r="W14" i="1"/>
  <c r="T13" i="1"/>
  <c r="X13" i="1"/>
  <c r="S13" i="1"/>
  <c r="W13" i="1"/>
  <c r="T12" i="1"/>
  <c r="X12" i="1"/>
  <c r="S12" i="1"/>
  <c r="W12" i="1"/>
  <c r="T11" i="1"/>
  <c r="X11" i="1"/>
  <c r="S11" i="1"/>
  <c r="W11" i="1"/>
  <c r="T10" i="1"/>
  <c r="X10" i="1"/>
  <c r="S10" i="1"/>
  <c r="W10" i="1"/>
  <c r="T9" i="1"/>
  <c r="X9" i="1"/>
  <c r="S9" i="1"/>
  <c r="W9" i="1"/>
  <c r="T8" i="1"/>
  <c r="X8" i="1"/>
  <c r="S8" i="1"/>
  <c r="W8" i="1"/>
  <c r="T7" i="1"/>
  <c r="X7" i="1"/>
  <c r="S7" i="1"/>
  <c r="W7" i="1"/>
  <c r="T6" i="1"/>
  <c r="X6" i="1"/>
  <c r="S6" i="1"/>
  <c r="W6" i="1"/>
  <c r="T5" i="1"/>
  <c r="X5" i="1"/>
  <c r="S5" i="1"/>
  <c r="W5" i="1"/>
  <c r="T4" i="1"/>
  <c r="X4" i="1"/>
  <c r="S4" i="1"/>
  <c r="W4" i="1"/>
  <c r="T3" i="1"/>
  <c r="X3" i="1"/>
  <c r="S3" i="1"/>
  <c r="W3" i="1"/>
  <c r="T2" i="1"/>
  <c r="X2" i="1"/>
  <c r="S2" i="1"/>
  <c r="W2" i="1"/>
  <c r="D46" i="1"/>
  <c r="D51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674" i="1"/>
  <c r="R674" i="1"/>
  <c r="S674" i="1"/>
  <c r="T674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47" i="1"/>
  <c r="R647" i="1"/>
  <c r="S647" i="1"/>
  <c r="T647" i="1"/>
  <c r="Q646" i="1"/>
  <c r="R646" i="1"/>
  <c r="S646" i="1"/>
  <c r="T646" i="1"/>
  <c r="Q645" i="1"/>
  <c r="R645" i="1"/>
  <c r="S645" i="1"/>
  <c r="T645" i="1"/>
  <c r="Q644" i="1"/>
  <c r="R644" i="1"/>
  <c r="S644" i="1"/>
  <c r="T644" i="1"/>
  <c r="Q643" i="1"/>
  <c r="R643" i="1"/>
  <c r="S643" i="1"/>
  <c r="T643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495" i="1"/>
  <c r="R495" i="1"/>
  <c r="S495" i="1"/>
  <c r="T495" i="1"/>
  <c r="Q494" i="1"/>
  <c r="R494" i="1"/>
  <c r="S494" i="1"/>
  <c r="T494" i="1"/>
  <c r="Q493" i="1"/>
  <c r="R493" i="1"/>
  <c r="C62" i="1"/>
  <c r="C61" i="1"/>
  <c r="C60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3" i="1"/>
  <c r="R2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4" i="1"/>
  <c r="Q5" i="1"/>
  <c r="Q6" i="1"/>
  <c r="Q3" i="1"/>
  <c r="Q2" i="1"/>
  <c r="I11" i="1"/>
  <c r="H11" i="1"/>
</calcChain>
</file>

<file path=xl/sharedStrings.xml><?xml version="1.0" encoding="utf-8"?>
<sst xmlns="http://schemas.openxmlformats.org/spreadsheetml/2006/main" count="177" uniqueCount="143">
  <si>
    <t>System</t>
  </si>
  <si>
    <t>Zakres częstotliwości</t>
  </si>
  <si>
    <t>Dupleks [MHz]</t>
  </si>
  <si>
    <t>Szerokość kanału [kHz]</t>
  </si>
  <si>
    <t>Wysokość anteny BS [m]</t>
  </si>
  <si>
    <t>Wysokość anteny MS [m]</t>
  </si>
  <si>
    <t>Moc nadajnika MS [W]</t>
  </si>
  <si>
    <t>Typ MS</t>
  </si>
  <si>
    <t>Usługa/MCS</t>
  </si>
  <si>
    <t>EDGE</t>
  </si>
  <si>
    <t>FDD</t>
  </si>
  <si>
    <t>MODEM</t>
  </si>
  <si>
    <t>11,2 kb/s (MCS-2)</t>
  </si>
  <si>
    <t>47,8 kb/s (MCS-7)</t>
  </si>
  <si>
    <t>model propagacyjny</t>
  </si>
  <si>
    <t>Czułość odbiornika</t>
  </si>
  <si>
    <t xml:space="preserve">Margines interferencyjny </t>
  </si>
  <si>
    <t xml:space="preserve">Wymagana wartość EIRP w miejscu odbioru dla 50% miejsc </t>
  </si>
  <si>
    <t xml:space="preserve">Wymagana wartość EIRP dla 75% miejsc </t>
  </si>
  <si>
    <t>OKUMURA</t>
  </si>
  <si>
    <t>COST HATA</t>
  </si>
  <si>
    <t>FREE SPACE</t>
  </si>
  <si>
    <t xml:space="preserve">Parametr </t>
  </si>
  <si>
    <t xml:space="preserve">m </t>
  </si>
  <si>
    <t>M</t>
  </si>
  <si>
    <t>Jednostka</t>
  </si>
  <si>
    <t>DOWNLINK</t>
  </si>
  <si>
    <t>UPLINK</t>
  </si>
  <si>
    <t>BS -&gt; MS</t>
  </si>
  <si>
    <t>MS -&gt; BS</t>
  </si>
  <si>
    <t>Częstotliwość</t>
  </si>
  <si>
    <t>Moc Nadajnika</t>
  </si>
  <si>
    <t>Feeder (BTS)</t>
  </si>
  <si>
    <t>Długość Feedera (BTS)</t>
  </si>
  <si>
    <t>Tłumienność Feedera (BTS)</t>
  </si>
  <si>
    <t>Tłumienie Feedera (BTS)</t>
  </si>
  <si>
    <t>Jumper (BTS)</t>
  </si>
  <si>
    <t>Długość Jumpera (BTS)</t>
  </si>
  <si>
    <t>Tłumienność Jumpera (BTS)</t>
  </si>
  <si>
    <t>Tłumienie Jumpera  (BTS)</t>
  </si>
  <si>
    <t>Tłumienie złączy (BTS)</t>
  </si>
  <si>
    <t>T</t>
  </si>
  <si>
    <t>Straty nadajnika</t>
  </si>
  <si>
    <t>Zysk anteny nadawczej</t>
  </si>
  <si>
    <t>Zysk anteny odbiorczej</t>
  </si>
  <si>
    <t>EIRP nadajnika</t>
  </si>
  <si>
    <t>Wymagany poziom sygnału przy odbiorniku</t>
  </si>
  <si>
    <t>Dopuszczalne tłumienie trasy radiowej</t>
  </si>
  <si>
    <t>MHz</t>
  </si>
  <si>
    <t>W</t>
  </si>
  <si>
    <t>dBm</t>
  </si>
  <si>
    <t>dBm/100m</t>
  </si>
  <si>
    <t>dB</t>
  </si>
  <si>
    <t>dBi</t>
  </si>
  <si>
    <t>LDF5-50A</t>
  </si>
  <si>
    <t>RFF 1/2"</t>
  </si>
  <si>
    <t>2 x.  1,5</t>
  </si>
  <si>
    <t>X</t>
  </si>
  <si>
    <t>Zależności</t>
  </si>
  <si>
    <t>A</t>
  </si>
  <si>
    <t>B</t>
  </si>
  <si>
    <t>C</t>
  </si>
  <si>
    <t>D = C*B/100</t>
  </si>
  <si>
    <t>E</t>
  </si>
  <si>
    <t>F</t>
  </si>
  <si>
    <t>G = F*G/100</t>
  </si>
  <si>
    <t>H</t>
  </si>
  <si>
    <t>J</t>
  </si>
  <si>
    <t>L</t>
  </si>
  <si>
    <t>S</t>
  </si>
  <si>
    <t>K</t>
  </si>
  <si>
    <t>I = D+G</t>
  </si>
  <si>
    <t>N=A-I+J</t>
  </si>
  <si>
    <t>O=K+M</t>
  </si>
  <si>
    <t>P=N-O+L</t>
  </si>
  <si>
    <t>Wymagana wartość natężenia pola E dla 50% miejsc</t>
  </si>
  <si>
    <t>dBuV/m</t>
  </si>
  <si>
    <t>Wymagana wartość natężenia pola E dla 75% miejsc</t>
  </si>
  <si>
    <t>K+S+I-J</t>
  </si>
  <si>
    <t>U = T + 137</t>
  </si>
  <si>
    <t>http://www.etsi.org/deliver/etsi_tr/143000_143099/143030/09.00.00_60/tr_143030v090000p.pdf</t>
  </si>
  <si>
    <t>str 15</t>
  </si>
  <si>
    <t>V = N - K - 9</t>
  </si>
  <si>
    <t>Z = N - T - 9</t>
  </si>
  <si>
    <t>Dopuszczalne tłumienie trasy  50% miejsc</t>
  </si>
  <si>
    <t>Dopuszczalne tłumienie trasy 75% miejsc</t>
  </si>
  <si>
    <t>Odległość [km]</t>
  </si>
  <si>
    <t>FSPL = 〖(4πd/c)〗^2</t>
  </si>
  <si>
    <t>Długość fali ƛ = v/f</t>
  </si>
  <si>
    <t>Częstotliwość środkowa kanału [MHz]</t>
  </si>
  <si>
    <t xml:space="preserve">Wysokość  zawieszenia stacji bazowej </t>
  </si>
  <si>
    <t xml:space="preserve">Wysokość  zawieszenia stacji ruchomej </t>
  </si>
  <si>
    <t>d         [km]</t>
  </si>
  <si>
    <t xml:space="preserve">Odległość pomiędzy antenami stacji bazowej i ruchomej </t>
  </si>
  <si>
    <t>l           [m]</t>
  </si>
  <si>
    <t>Długość trasy propagacji fali radiowej nad budynkami</t>
  </si>
  <si>
    <t>Średnia wysokość budynków na trasie propagacji sygnału radiowego</t>
  </si>
  <si>
    <t>Różnica pomiędzy średnią wysokością budynków a wysokością zawieszenia anteny stacji ruchomej</t>
  </si>
  <si>
    <t>Różnica pomiędzy średnią wysokością budynków a wysokością zawieszenia anteny stacji bazowej</t>
  </si>
  <si>
    <t>Odstęp między ścianami budynków, gdzie znajduje się stacja ruchoma</t>
  </si>
  <si>
    <t>Średni odstęp pomiędzy środkami budynków</t>
  </si>
  <si>
    <t>ϕ           [°]</t>
  </si>
  <si>
    <t>Kąt nadejścia fali radiowej do anteny stacji ruchomej</t>
  </si>
  <si>
    <t>f          [MHz]</t>
  </si>
  <si>
    <t>Częstotliwość sygnału radiowego</t>
  </si>
  <si>
    <t>Wzór:</t>
  </si>
  <si>
    <t>Free Space Loss (DOWNLINK)</t>
  </si>
  <si>
    <t xml:space="preserve">Poprawka wynikająca z prawdopodobieństwa pokrycia granicy komórki </t>
  </si>
  <si>
    <t>Free Space Loss (UPLINK)</t>
  </si>
  <si>
    <t>Free Space Loss (DOWNLINK) [dB]</t>
  </si>
  <si>
    <t>Free Space Loss (UPLINK) [dB]</t>
  </si>
  <si>
    <t>Wzór uproszczony [dB]</t>
  </si>
  <si>
    <t>FSPL [dB] = 20*log10(d)+ 20log10(f/1000)+92,45</t>
  </si>
  <si>
    <t xml:space="preserve">L = 46,3 +33,9logf - 13,82logHsb - a(Hsr,f) + [44,9 - 6,55 logHsb] log d + C </t>
  </si>
  <si>
    <t>Cost Hata (DOWNLINK)</t>
  </si>
  <si>
    <t>Cost Hata (UPLINK)</t>
  </si>
  <si>
    <t>a(Hsr,f) = (1,1 log f -0,7)Hsr  - (1,56logf - 0,8)</t>
  </si>
  <si>
    <t>L bez współczynnika a</t>
  </si>
  <si>
    <t>a Downlink</t>
  </si>
  <si>
    <t>a Uplink</t>
  </si>
  <si>
    <t>Hsb        [m]</t>
  </si>
  <si>
    <t>Hsr      [m]</t>
  </si>
  <si>
    <t>Hśr       [m]</t>
  </si>
  <si>
    <t>ΔHsr        [m]</t>
  </si>
  <si>
    <t>ΔHsb     [m]</t>
  </si>
  <si>
    <t>Wodst     [m]</t>
  </si>
  <si>
    <t>Bodst     [m]</t>
  </si>
  <si>
    <t>𝑝𝑙(𝑑𝑏)=𝐿𝑓+𝐴(𝑚,𝑛)(𝑓,𝑑)−𝐺(ℎ𝑐)−𝐺(ℎ𝑟)−𝐺𝐴𝑅𝐸𝐴</t>
  </si>
  <si>
    <t>Tłumienie wolnej przestrzeni:</t>
  </si>
  <si>
    <t>Mediana tłumienia względem wolnej przestrzeni (odczytane z wykresu):</t>
  </si>
  <si>
    <t>G(hc) = 20 log (hb/200) - składnik korekcyjny wys. St. bazowej ; hb - wysokość stacji bazowej</t>
  </si>
  <si>
    <t xml:space="preserve"> 10m &lt; hb&lt; 1000m</t>
  </si>
  <si>
    <t>G(hr) = 10 log (hr/3) - składnik korekcyjny wys. Odbiornika ; hr - wysokość odbiornika</t>
  </si>
  <si>
    <t>10m &lt; hMS &lt; 3m</t>
  </si>
  <si>
    <t>Składnik korekcyjny G (AREA)</t>
  </si>
  <si>
    <t>Tłumienie wg modelu Okumury:</t>
  </si>
  <si>
    <t>Okumura-miejski(DOWNLINK)</t>
  </si>
  <si>
    <t>Okumura-miejski (UPLINK)</t>
  </si>
  <si>
    <t>Mediana tłumienia względem wolnej przestrzeni</t>
  </si>
  <si>
    <t>2,07 km</t>
  </si>
  <si>
    <t>1,5 km</t>
  </si>
  <si>
    <t>0,34 km</t>
  </si>
  <si>
    <t>0,5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</si>
</sst>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charset val="238"/>
      <scheme val="minor"/>
    </font>
    <font>
      <sz val="10.5"/>
      <color rgb="FF000000"/>
      <name val="Calibri"/>
      <family val="2"/>
      <charset val="238"/>
      <scheme val="minor"/>
    </font>
    <font>
      <sz val="10.5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4"/>
      <color rgb="FF000000"/>
      <name val="Calibri"/>
      <family val="2"/>
    </font>
    <font>
      <sz val="9"/>
      <color rgb="FF000000"/>
      <name val="Calibri"/>
      <family val="2"/>
      <charset val="238"/>
      <scheme val="minor"/>
    </font>
    <font>
      <sz val="12"/>
      <color theme="1"/>
      <name val="Calibri"/>
      <family val="2"/>
    </font>
    <font>
      <b/>
      <sz val="14"/>
      <name val="Calibri"/>
      <family val="2"/>
    </font>
    <font>
      <sz val="14"/>
      <color theme="1"/>
      <name val="Calibri"/>
      <family val="2"/>
      <charset val="238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gray0625">
        <fgColor theme="4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109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Fill="1" applyBorder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Fill="1" applyBorder="1"/>
    <xf numFmtId="0" fontId="0" fillId="0" borderId="0" xfId="0" applyFont="1"/>
    <xf numFmtId="0" fontId="11" fillId="0" borderId="0" xfId="0" applyFont="1" applyBorder="1"/>
    <xf numFmtId="0" fontId="14" fillId="0" borderId="0" xfId="0" applyFont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3" fillId="3" borderId="9" xfId="0" applyFont="1" applyFill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6" fillId="0" borderId="25" xfId="0" applyFont="1" applyBorder="1"/>
    <xf numFmtId="0" fontId="16" fillId="0" borderId="26" xfId="0" applyFont="1" applyBorder="1"/>
    <xf numFmtId="0" fontId="16" fillId="0" borderId="27" xfId="0" applyFont="1" applyBorder="1"/>
    <xf numFmtId="0" fontId="13" fillId="3" borderId="28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6" fillId="0" borderId="26" xfId="0" applyFont="1" applyFill="1" applyBorder="1"/>
    <xf numFmtId="0" fontId="16" fillId="0" borderId="15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27" xfId="0" applyFont="1" applyBorder="1" applyAlignment="1">
      <alignment wrapText="1"/>
    </xf>
    <xf numFmtId="0" fontId="13" fillId="0" borderId="2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16" fillId="3" borderId="30" xfId="0" applyFont="1" applyFill="1" applyBorder="1"/>
    <xf numFmtId="0" fontId="16" fillId="3" borderId="31" xfId="0" applyFont="1" applyFill="1" applyBorder="1" applyAlignment="1">
      <alignment horizontal="center"/>
    </xf>
    <xf numFmtId="0" fontId="16" fillId="3" borderId="32" xfId="0" applyFont="1" applyFill="1" applyBorder="1" applyAlignment="1">
      <alignment horizontal="center"/>
    </xf>
    <xf numFmtId="0" fontId="16" fillId="3" borderId="33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3" borderId="1" xfId="0" applyFont="1" applyFill="1" applyBorder="1" applyAlignment="1"/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6" fillId="4" borderId="1" xfId="0" applyFont="1" applyFill="1" applyBorder="1" applyAlignment="1"/>
    <xf numFmtId="0" fontId="11" fillId="3" borderId="1" xfId="0" applyFont="1" applyFill="1" applyBorder="1"/>
    <xf numFmtId="0" fontId="4" fillId="3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ill="1" applyBorder="1"/>
    <xf numFmtId="0" fontId="16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Border="1"/>
    <xf numFmtId="0" fontId="16" fillId="6" borderId="24" xfId="0" applyFont="1" applyFill="1" applyBorder="1"/>
    <xf numFmtId="0" fontId="16" fillId="7" borderId="0" xfId="0" applyFont="1" applyFill="1" applyBorder="1"/>
    <xf numFmtId="0" fontId="16" fillId="7" borderId="26" xfId="0" applyFont="1" applyFill="1" applyBorder="1"/>
    <xf numFmtId="0" fontId="16" fillId="7" borderId="0" xfId="0" applyFont="1" applyFill="1" applyAlignment="1">
      <alignment horizontal="center" vertical="center"/>
    </xf>
    <xf numFmtId="0" fontId="16" fillId="6" borderId="0" xfId="0" applyFont="1" applyFill="1" applyBorder="1"/>
    <xf numFmtId="0" fontId="16" fillId="6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8" fillId="7" borderId="11" xfId="0" applyFont="1" applyFill="1" applyBorder="1"/>
    <xf numFmtId="0" fontId="3" fillId="0" borderId="34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6" borderId="12" xfId="0" applyFont="1" applyFill="1" applyBorder="1"/>
    <xf numFmtId="0" fontId="3" fillId="0" borderId="13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18" fillId="0" borderId="0" xfId="0" applyFont="1"/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18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8" fillId="0" borderId="0" xfId="0" applyFont="1" applyBorder="1"/>
    <xf numFmtId="0" fontId="18" fillId="0" borderId="0" xfId="0" applyFont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ill="1" applyBorder="1"/>
    <xf numFmtId="0" fontId="1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Normalny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365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</xdr:row>
      <xdr:rowOff>0</xdr:rowOff>
    </xdr:from>
    <xdr:to>
      <xdr:col>6</xdr:col>
      <xdr:colOff>12700</xdr:colOff>
      <xdr:row>19</xdr:row>
      <xdr:rowOff>12700</xdr:rowOff>
    </xdr:to>
    <xdr:pic>
      <xdr:nvPicPr>
        <xdr:cNvPr id="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464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12700</xdr:colOff>
      <xdr:row>31</xdr:row>
      <xdr:rowOff>12700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3100" y="760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</xdr:colOff>
      <xdr:row>44</xdr:row>
      <xdr:rowOff>12700</xdr:rowOff>
    </xdr:to>
    <xdr:pic>
      <xdr:nvPicPr>
        <xdr:cNvPr id="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3673929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12700</xdr:colOff>
      <xdr:row>54</xdr:row>
      <xdr:rowOff>12700</xdr:rowOff>
    </xdr:to>
    <xdr:pic>
      <xdr:nvPicPr>
        <xdr:cNvPr id="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00714" y="4653643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02"/>
  <sheetViews>
    <sheetView tabSelected="1" topLeftCell="A182" zoomScale="70" zoomScaleNormal="70" zoomScalePageLayoutView="70" workbookViewId="0">
      <selection activeCell="C204" sqref="C204"/>
    </sheetView>
  </sheetViews>
  <sheetFormatPr baseColWidth="10" defaultColWidth="11" defaultRowHeight="16" x14ac:dyDescent="0.2"/>
  <cols>
    <col min="1" max="1" width="62.6640625" customWidth="1"/>
    <col min="2" max="2" width="23.33203125" customWidth="1"/>
    <col min="3" max="3" width="78" customWidth="1"/>
    <col min="4" max="4" width="21.5" customWidth="1"/>
    <col min="5" max="5" width="20" customWidth="1"/>
    <col min="6" max="6" width="22" customWidth="1"/>
    <col min="7" max="7" width="82.33203125" bestFit="1" customWidth="1"/>
    <col min="8" max="9" width="15.83203125" customWidth="1"/>
    <col min="10" max="10" width="25.6640625" customWidth="1"/>
    <col min="11" max="11" width="12.5" bestFit="1" customWidth="1"/>
    <col min="12" max="12" width="14.83203125" customWidth="1"/>
    <col min="13" max="13" width="10" bestFit="1" customWidth="1"/>
    <col min="14" max="14" width="11" customWidth="1"/>
    <col min="16" max="16" width="29.83203125" style="61" customWidth="1"/>
    <col min="17" max="18" width="27.83203125" style="61" customWidth="1"/>
    <col min="19" max="19" width="31.5" style="62" customWidth="1"/>
    <col min="20" max="20" width="26.6640625" style="62" customWidth="1"/>
    <col min="21" max="21" width="43.1640625" style="62" customWidth="1"/>
    <col min="22" max="22" width="25" style="62" customWidth="1"/>
    <col min="23" max="23" width="25.6640625" bestFit="1" customWidth="1"/>
    <col min="24" max="24" width="22.6640625" bestFit="1" customWidth="1"/>
    <col min="25" max="25" width="40.6640625" bestFit="1" customWidth="1"/>
  </cols>
  <sheetData>
    <row r="1" spans="1:25" ht="20" customHeight="1" thickBot="1" x14ac:dyDescent="0.3">
      <c r="A1" s="102" t="s">
        <v>22</v>
      </c>
      <c r="B1" s="100" t="s">
        <v>25</v>
      </c>
      <c r="C1" s="35" t="s">
        <v>26</v>
      </c>
      <c r="D1" s="17" t="s">
        <v>27</v>
      </c>
      <c r="E1" s="100" t="s">
        <v>58</v>
      </c>
      <c r="G1" s="56" t="s">
        <v>0</v>
      </c>
      <c r="H1" s="106" t="s">
        <v>9</v>
      </c>
      <c r="I1" s="105"/>
      <c r="P1" s="61" t="s">
        <v>86</v>
      </c>
      <c r="Q1" s="61" t="s">
        <v>106</v>
      </c>
      <c r="R1" s="61" t="s">
        <v>108</v>
      </c>
      <c r="S1" s="61" t="s">
        <v>109</v>
      </c>
      <c r="T1" s="61" t="s">
        <v>110</v>
      </c>
      <c r="U1" s="61" t="s">
        <v>114</v>
      </c>
      <c r="V1" s="61" t="s">
        <v>115</v>
      </c>
      <c r="W1" s="93" t="s">
        <v>136</v>
      </c>
      <c r="X1" s="93" t="s">
        <v>137</v>
      </c>
      <c r="Y1" t="s">
        <v>138</v>
      </c>
    </row>
    <row r="2" spans="1:25" ht="20" customHeight="1" thickBot="1" x14ac:dyDescent="0.3">
      <c r="A2" s="103"/>
      <c r="B2" s="101"/>
      <c r="C2" s="35" t="s">
        <v>28</v>
      </c>
      <c r="D2" s="17" t="s">
        <v>29</v>
      </c>
      <c r="E2" s="101"/>
      <c r="G2" s="56" t="s">
        <v>1</v>
      </c>
      <c r="H2" s="58">
        <v>1710</v>
      </c>
      <c r="I2" s="58">
        <v>1880</v>
      </c>
      <c r="P2" s="61">
        <v>0.1</v>
      </c>
      <c r="Q2" s="61">
        <f>SQRT((4*3.14*P2)/0.166112957)</f>
        <v>2.7497490778942582</v>
      </c>
      <c r="R2" s="61">
        <f>SQRT((4*3.14*P2)/0.175336061)</f>
        <v>2.6764503839615532</v>
      </c>
      <c r="S2" s="62">
        <f>(20*LOG10(P2)+20*LOG10(1806/1000)+92.45)</f>
        <v>77.584354919549739</v>
      </c>
      <c r="T2" s="62">
        <f>(20*LOG10(P2)+20*LOG10(1711/1000)+92.45)</f>
        <v>77.115000190822002</v>
      </c>
      <c r="U2" s="63">
        <f>46.3+33.9*LOG10(1806)-13.82*LOG10(20)-0.0431+(44.9-6.55*LOG10(20))*LOG10(P2)</f>
        <v>102.30114352015964</v>
      </c>
      <c r="V2" s="63">
        <f>46.3+33.9*LOG10(1711)-13.82*LOG10(20)-0.040992501+(44.9-6.55*LOG10(20))*LOG10(P2)</f>
        <v>101.50769475396616</v>
      </c>
      <c r="W2">
        <f>S2+Y2+$D$48+$D$49</f>
        <v>51.563755006270114</v>
      </c>
      <c r="X2">
        <f>$T2+$Y2+$D$48+$D$49</f>
        <v>51.094400277542377</v>
      </c>
      <c r="Y2">
        <v>0</v>
      </c>
    </row>
    <row r="3" spans="1:25" ht="20" customHeight="1" x14ac:dyDescent="0.25">
      <c r="A3" s="32" t="s">
        <v>30</v>
      </c>
      <c r="B3" s="18" t="s">
        <v>48</v>
      </c>
      <c r="C3" s="19">
        <v>1806</v>
      </c>
      <c r="D3" s="20">
        <v>1711</v>
      </c>
      <c r="E3" s="21"/>
      <c r="G3" s="56" t="s">
        <v>2</v>
      </c>
      <c r="H3" s="58" t="s">
        <v>10</v>
      </c>
      <c r="I3" s="58">
        <v>95</v>
      </c>
      <c r="P3" s="61">
        <v>0.11</v>
      </c>
      <c r="Q3" s="61">
        <f>SQRT((4*3.14*P3)/0.166112957)</f>
        <v>2.8839611631432134</v>
      </c>
      <c r="R3" s="61">
        <f>SQRT((4*3.14*P3)/0.175336061)</f>
        <v>2.8070848443872767</v>
      </c>
      <c r="S3" s="62">
        <f t="shared" ref="S3:S66" si="0">(20*LOG10(P3)+20*LOG10(1806/1000)+92.45)</f>
        <v>78.412208622714246</v>
      </c>
      <c r="T3" s="62">
        <f t="shared" ref="T3:T66" si="1">(20*LOG10(P3)+20*LOG10(1711/1000)+92.45)</f>
        <v>77.942853893986509</v>
      </c>
      <c r="U3" s="63">
        <f t="shared" ref="U3:U66" si="2">46.3+33.9*LOG10(1806)-13.82*LOG10(20)-0.0431+(44.9-6.55*LOG10(20))*LOG10(P3)</f>
        <v>103.80693711506683</v>
      </c>
      <c r="V3" s="63">
        <f>46.3+33.9*LOG10(1711)-13.82*LOG10(20)-0.040992501+(44.9-6.55*LOG10(20))*LOG10(P3)</f>
        <v>103.01348834887335</v>
      </c>
      <c r="W3">
        <f t="shared" ref="W3:W66" si="3">S3+Y3+$D$48+$D$49</f>
        <v>52.613808709434622</v>
      </c>
      <c r="X3">
        <f t="shared" ref="X3:X66" si="4">$T3+$Y3+$D$48+$D$49</f>
        <v>52.144453980706885</v>
      </c>
      <c r="Y3">
        <v>0.22220000000000001</v>
      </c>
    </row>
    <row r="4" spans="1:25" ht="19" customHeight="1" x14ac:dyDescent="0.25">
      <c r="A4" s="33" t="s">
        <v>31</v>
      </c>
      <c r="B4" s="22" t="s">
        <v>49</v>
      </c>
      <c r="C4" s="23">
        <v>20</v>
      </c>
      <c r="D4" s="24">
        <v>1</v>
      </c>
      <c r="E4" s="25" t="s">
        <v>59</v>
      </c>
      <c r="G4" s="57" t="s">
        <v>89</v>
      </c>
      <c r="H4" s="58">
        <v>1711</v>
      </c>
      <c r="I4" s="58">
        <v>1806</v>
      </c>
      <c r="P4" s="61">
        <v>0.12</v>
      </c>
      <c r="Q4" s="61">
        <f t="shared" ref="Q4:Q67" si="5">SQRT((4*3.14*P4)/0.166112957)</f>
        <v>3.0121991948834306</v>
      </c>
      <c r="R4" s="61">
        <f t="shared" ref="R4:R67" si="6">SQRT((4*3.14*P4)/0.175336061)</f>
        <v>2.9319044986782115</v>
      </c>
      <c r="S4" s="62">
        <f t="shared" si="0"/>
        <v>79.167979840502241</v>
      </c>
      <c r="T4" s="62">
        <f t="shared" si="1"/>
        <v>78.698625111774504</v>
      </c>
      <c r="U4" s="63">
        <f t="shared" si="2"/>
        <v>105.18161896357483</v>
      </c>
      <c r="V4" s="63">
        <f>46.3+33.9*LOG10(1711)-13.82*LOG10(20)-0.040992501+(44.9-6.55*LOG10(20))*LOG10(P4)</f>
        <v>104.38817019738136</v>
      </c>
      <c r="W4">
        <f t="shared" si="3"/>
        <v>53.591779927222618</v>
      </c>
      <c r="X4">
        <f t="shared" si="4"/>
        <v>53.122425198494881</v>
      </c>
      <c r="Y4">
        <v>0.44440000000000002</v>
      </c>
    </row>
    <row r="5" spans="1:25" ht="19" customHeight="1" thickBot="1" x14ac:dyDescent="0.3">
      <c r="A5" s="34" t="s">
        <v>31</v>
      </c>
      <c r="B5" s="27" t="s">
        <v>50</v>
      </c>
      <c r="C5" s="28">
        <v>43</v>
      </c>
      <c r="D5" s="29">
        <v>30</v>
      </c>
      <c r="E5" s="50" t="s">
        <v>59</v>
      </c>
      <c r="G5" s="56" t="s">
        <v>3</v>
      </c>
      <c r="H5" s="105">
        <v>200</v>
      </c>
      <c r="I5" s="105"/>
      <c r="P5" s="61">
        <v>0.13</v>
      </c>
      <c r="Q5" s="61">
        <f t="shared" si="5"/>
        <v>3.1351963238040486</v>
      </c>
      <c r="R5" s="61">
        <f t="shared" si="6"/>
        <v>3.051622954290115</v>
      </c>
      <c r="S5" s="62">
        <f t="shared" si="0"/>
        <v>79.863221965686478</v>
      </c>
      <c r="T5" s="62">
        <f t="shared" si="1"/>
        <v>79.393867236958741</v>
      </c>
      <c r="U5" s="63">
        <f t="shared" si="2"/>
        <v>106.44620367825365</v>
      </c>
      <c r="V5" s="63">
        <f t="shared" ref="V5:V68" si="7">46.3+33.9*LOG10(1711)-13.82*LOG10(20)-0.040992501+(44.9-6.55*LOG10(20))*LOG10(P5)</f>
        <v>105.65275491206017</v>
      </c>
      <c r="W5">
        <f t="shared" si="3"/>
        <v>54.509222052406855</v>
      </c>
      <c r="X5">
        <f t="shared" si="4"/>
        <v>54.039867323679118</v>
      </c>
      <c r="Y5">
        <v>0.66659999999999997</v>
      </c>
    </row>
    <row r="6" spans="1:25" ht="18.75" customHeight="1" thickBot="1" x14ac:dyDescent="0.3">
      <c r="A6" s="46" t="s">
        <v>32</v>
      </c>
      <c r="B6" s="17" t="s">
        <v>57</v>
      </c>
      <c r="C6" s="47" t="s">
        <v>54</v>
      </c>
      <c r="D6" s="48" t="s">
        <v>57</v>
      </c>
      <c r="E6" s="49"/>
      <c r="G6" s="56" t="s">
        <v>4</v>
      </c>
      <c r="H6" s="105">
        <v>20</v>
      </c>
      <c r="I6" s="105"/>
      <c r="P6" s="61">
        <v>0.14000000000000001</v>
      </c>
      <c r="Q6" s="61">
        <f t="shared" si="5"/>
        <v>3.2535469856654067</v>
      </c>
      <c r="R6" s="61">
        <f t="shared" si="6"/>
        <v>3.1668188014048302</v>
      </c>
      <c r="S6" s="62">
        <f t="shared" si="0"/>
        <v>80.506915633114502</v>
      </c>
      <c r="T6" s="62">
        <f t="shared" si="1"/>
        <v>80.037560904386766</v>
      </c>
      <c r="U6" s="63">
        <f t="shared" si="2"/>
        <v>107.61702624966981</v>
      </c>
      <c r="V6" s="63">
        <f t="shared" si="7"/>
        <v>106.82357748347633</v>
      </c>
      <c r="W6">
        <f t="shared" si="3"/>
        <v>55.375115719834881</v>
      </c>
      <c r="X6">
        <f t="shared" si="4"/>
        <v>54.905760991107144</v>
      </c>
      <c r="Y6">
        <v>0.88880000000000003</v>
      </c>
    </row>
    <row r="7" spans="1:25" ht="18.75" customHeight="1" x14ac:dyDescent="0.25">
      <c r="A7" s="32" t="s">
        <v>33</v>
      </c>
      <c r="B7" s="44" t="s">
        <v>23</v>
      </c>
      <c r="C7" s="19">
        <v>30</v>
      </c>
      <c r="D7" s="20">
        <v>0</v>
      </c>
      <c r="E7" s="21" t="s">
        <v>60</v>
      </c>
      <c r="G7" s="56" t="s">
        <v>5</v>
      </c>
      <c r="H7" s="105">
        <v>1</v>
      </c>
      <c r="I7" s="105"/>
      <c r="P7" s="61">
        <v>0.15</v>
      </c>
      <c r="Q7" s="61">
        <f t="shared" si="5"/>
        <v>3.3677410807647434</v>
      </c>
      <c r="R7" s="61">
        <f t="shared" si="6"/>
        <v>3.2779688812909615</v>
      </c>
      <c r="S7" s="62">
        <f t="shared" si="0"/>
        <v>81.106180100663366</v>
      </c>
      <c r="T7" s="62">
        <f t="shared" si="1"/>
        <v>80.636825371935629</v>
      </c>
      <c r="U7" s="63">
        <f t="shared" si="2"/>
        <v>108.70703598622254</v>
      </c>
      <c r="V7" s="63">
        <f t="shared" si="7"/>
        <v>107.91358722002906</v>
      </c>
      <c r="W7">
        <f t="shared" si="3"/>
        <v>56.196580187383745</v>
      </c>
      <c r="X7">
        <f t="shared" si="4"/>
        <v>55.727225458656008</v>
      </c>
      <c r="Y7">
        <v>1.111</v>
      </c>
    </row>
    <row r="8" spans="1:25" ht="19" x14ac:dyDescent="0.25">
      <c r="A8" s="33" t="s">
        <v>34</v>
      </c>
      <c r="B8" s="22" t="s">
        <v>51</v>
      </c>
      <c r="C8" s="23">
        <v>5.75</v>
      </c>
      <c r="D8" s="24">
        <v>0</v>
      </c>
      <c r="E8" s="25" t="s">
        <v>61</v>
      </c>
      <c r="G8" s="56" t="s">
        <v>6</v>
      </c>
      <c r="H8" s="105">
        <v>1</v>
      </c>
      <c r="I8" s="105"/>
      <c r="P8" s="61">
        <v>0.16</v>
      </c>
      <c r="Q8" s="61">
        <f t="shared" si="5"/>
        <v>3.4781880320374454</v>
      </c>
      <c r="R8" s="61">
        <f t="shared" si="6"/>
        <v>3.3854717031002806</v>
      </c>
      <c r="S8" s="62">
        <f t="shared" si="0"/>
        <v>81.666754572668239</v>
      </c>
      <c r="T8" s="62">
        <f t="shared" si="1"/>
        <v>81.197399843940502</v>
      </c>
      <c r="U8" s="63">
        <f t="shared" si="2"/>
        <v>109.72667199942967</v>
      </c>
      <c r="V8" s="63">
        <f t="shared" si="7"/>
        <v>108.93322323323619</v>
      </c>
      <c r="W8">
        <f t="shared" si="3"/>
        <v>56.979354659388619</v>
      </c>
      <c r="X8">
        <f t="shared" si="4"/>
        <v>56.509999930660882</v>
      </c>
      <c r="Y8">
        <v>1.3331999999999999</v>
      </c>
    </row>
    <row r="9" spans="1:25" ht="20" thickBot="1" x14ac:dyDescent="0.3">
      <c r="A9" s="34" t="s">
        <v>35</v>
      </c>
      <c r="B9" s="27" t="s">
        <v>52</v>
      </c>
      <c r="C9" s="28">
        <v>1.75</v>
      </c>
      <c r="D9" s="29">
        <v>0</v>
      </c>
      <c r="E9" s="30" t="s">
        <v>62</v>
      </c>
      <c r="G9" s="56" t="s">
        <v>7</v>
      </c>
      <c r="H9" s="105" t="s">
        <v>11</v>
      </c>
      <c r="I9" s="105"/>
      <c r="P9" s="61">
        <v>0.17</v>
      </c>
      <c r="Q9" s="61">
        <f t="shared" si="5"/>
        <v>3.5852341604624027</v>
      </c>
      <c r="R9" s="61">
        <f t="shared" si="6"/>
        <v>3.4896643561055423</v>
      </c>
      <c r="S9" s="62">
        <f t="shared" si="0"/>
        <v>82.193333347115228</v>
      </c>
      <c r="T9" s="62">
        <f t="shared" si="1"/>
        <v>81.723978618387491</v>
      </c>
      <c r="U9" s="63">
        <f t="shared" si="2"/>
        <v>110.68447280740503</v>
      </c>
      <c r="V9" s="63">
        <f t="shared" si="7"/>
        <v>109.89102404121155</v>
      </c>
      <c r="W9">
        <f t="shared" si="3"/>
        <v>57.728133433835609</v>
      </c>
      <c r="X9">
        <f t="shared" si="4"/>
        <v>57.258778705107872</v>
      </c>
      <c r="Y9">
        <v>1.5553999999999999</v>
      </c>
    </row>
    <row r="10" spans="1:25" ht="20" thickBot="1" x14ac:dyDescent="0.3">
      <c r="A10" s="46" t="s">
        <v>36</v>
      </c>
      <c r="B10" s="17"/>
      <c r="C10" s="47" t="s">
        <v>55</v>
      </c>
      <c r="D10" s="48" t="s">
        <v>57</v>
      </c>
      <c r="E10" s="49"/>
      <c r="G10" s="56" t="s">
        <v>8</v>
      </c>
      <c r="H10" s="58" t="s">
        <v>12</v>
      </c>
      <c r="I10" s="58" t="s">
        <v>13</v>
      </c>
      <c r="P10" s="61">
        <v>0.18</v>
      </c>
      <c r="Q10" s="61">
        <f t="shared" si="5"/>
        <v>3.6891755155433552</v>
      </c>
      <c r="R10" s="61">
        <f t="shared" si="6"/>
        <v>3.5908349981660677</v>
      </c>
      <c r="S10" s="62">
        <f t="shared" si="0"/>
        <v>82.689805021615868</v>
      </c>
      <c r="T10" s="62">
        <f t="shared" si="1"/>
        <v>82.220450292888131</v>
      </c>
      <c r="U10" s="63">
        <f t="shared" si="2"/>
        <v>111.58751142963773</v>
      </c>
      <c r="V10" s="63">
        <f t="shared" si="7"/>
        <v>110.79406266344425</v>
      </c>
      <c r="W10">
        <f t="shared" si="3"/>
        <v>58.44680510833625</v>
      </c>
      <c r="X10">
        <f t="shared" si="4"/>
        <v>57.977450379608513</v>
      </c>
      <c r="Y10">
        <v>1.7776000000000001</v>
      </c>
    </row>
    <row r="11" spans="1:25" ht="19" x14ac:dyDescent="0.25">
      <c r="A11" s="32" t="s">
        <v>37</v>
      </c>
      <c r="B11" s="44" t="s">
        <v>23</v>
      </c>
      <c r="C11" s="19" t="s">
        <v>56</v>
      </c>
      <c r="D11" s="20">
        <v>0</v>
      </c>
      <c r="E11" s="45" t="s">
        <v>63</v>
      </c>
      <c r="F11" s="10"/>
      <c r="G11" s="57" t="s">
        <v>88</v>
      </c>
      <c r="H11" s="59">
        <f>300/H4</f>
        <v>0.17533606078316774</v>
      </c>
      <c r="I11" s="60">
        <f>300/I4</f>
        <v>0.16611295681063123</v>
      </c>
      <c r="P11" s="61">
        <v>0.19</v>
      </c>
      <c r="Q11" s="61">
        <f t="shared" si="5"/>
        <v>3.7902675345709587</v>
      </c>
      <c r="R11" s="61">
        <f t="shared" si="6"/>
        <v>3.6892322575076641</v>
      </c>
      <c r="S11" s="62">
        <f t="shared" si="0"/>
        <v>83.159426938606316</v>
      </c>
      <c r="T11" s="62">
        <f t="shared" si="1"/>
        <v>82.690072209878593</v>
      </c>
      <c r="U11" s="63">
        <f t="shared" si="2"/>
        <v>112.44171268757636</v>
      </c>
      <c r="V11" s="63">
        <f t="shared" si="7"/>
        <v>111.64826392138288</v>
      </c>
      <c r="W11">
        <f t="shared" si="3"/>
        <v>59.138627025326684</v>
      </c>
      <c r="X11">
        <f t="shared" si="4"/>
        <v>58.669272296598962</v>
      </c>
      <c r="Y11">
        <v>1.9998</v>
      </c>
    </row>
    <row r="12" spans="1:25" ht="19" x14ac:dyDescent="0.25">
      <c r="A12" s="33" t="s">
        <v>38</v>
      </c>
      <c r="B12" s="22" t="s">
        <v>51</v>
      </c>
      <c r="C12" s="23">
        <v>14.7</v>
      </c>
      <c r="D12" s="24">
        <v>0</v>
      </c>
      <c r="E12" s="26" t="s">
        <v>64</v>
      </c>
      <c r="F12" s="11"/>
      <c r="G12" s="12"/>
      <c r="H12" s="9"/>
      <c r="J12" s="52" t="s">
        <v>26</v>
      </c>
      <c r="K12" s="52" t="s">
        <v>27</v>
      </c>
      <c r="P12" s="61">
        <v>0.2</v>
      </c>
      <c r="Q12" s="61">
        <f t="shared" si="5"/>
        <v>3.8887324390809725</v>
      </c>
      <c r="R12" s="61">
        <f t="shared" si="6"/>
        <v>3.7850724320171065</v>
      </c>
      <c r="S12" s="62">
        <f t="shared" si="0"/>
        <v>83.604954832829364</v>
      </c>
      <c r="T12" s="62">
        <f t="shared" si="1"/>
        <v>83.135600104101627</v>
      </c>
      <c r="U12" s="63">
        <f t="shared" si="2"/>
        <v>113.25208902207739</v>
      </c>
      <c r="V12" s="63">
        <f t="shared" si="7"/>
        <v>112.45864025588391</v>
      </c>
      <c r="W12">
        <f t="shared" si="3"/>
        <v>59.806354919549733</v>
      </c>
      <c r="X12">
        <f t="shared" si="4"/>
        <v>59.337000190821996</v>
      </c>
      <c r="Y12">
        <v>2.222</v>
      </c>
    </row>
    <row r="13" spans="1:25" ht="19" x14ac:dyDescent="0.25">
      <c r="A13" s="33" t="s">
        <v>39</v>
      </c>
      <c r="B13" s="22" t="s">
        <v>52</v>
      </c>
      <c r="C13" s="23">
        <v>0.441</v>
      </c>
      <c r="D13" s="24">
        <v>0</v>
      </c>
      <c r="E13" s="26" t="s">
        <v>65</v>
      </c>
      <c r="F13" s="14"/>
      <c r="G13" s="12"/>
      <c r="H13" s="9"/>
      <c r="J13" s="52" t="s">
        <v>28</v>
      </c>
      <c r="K13" s="52" t="s">
        <v>29</v>
      </c>
      <c r="P13" s="61">
        <v>0.21</v>
      </c>
      <c r="Q13" s="61">
        <f t="shared" si="5"/>
        <v>3.9847649845252704</v>
      </c>
      <c r="R13" s="61">
        <f t="shared" si="6"/>
        <v>3.8785450856470245</v>
      </c>
      <c r="S13" s="62">
        <f t="shared" si="0"/>
        <v>84.028740814228129</v>
      </c>
      <c r="T13" s="62">
        <f t="shared" si="1"/>
        <v>83.559386085500392</v>
      </c>
      <c r="U13" s="63">
        <f t="shared" si="2"/>
        <v>114.0229187157327</v>
      </c>
      <c r="V13" s="63">
        <f t="shared" si="7"/>
        <v>113.22946994953922</v>
      </c>
      <c r="W13">
        <f t="shared" si="3"/>
        <v>60.452340900948499</v>
      </c>
      <c r="X13">
        <f t="shared" si="4"/>
        <v>59.982986172220762</v>
      </c>
      <c r="Y13">
        <v>2.4441999999999999</v>
      </c>
    </row>
    <row r="14" spans="1:25" ht="19" x14ac:dyDescent="0.25">
      <c r="A14" s="33" t="s">
        <v>40</v>
      </c>
      <c r="B14" s="22" t="s">
        <v>52</v>
      </c>
      <c r="C14" s="23">
        <v>0.2</v>
      </c>
      <c r="D14" s="24">
        <v>0</v>
      </c>
      <c r="E14" s="26" t="s">
        <v>66</v>
      </c>
      <c r="F14" s="14"/>
      <c r="G14" s="51" t="s">
        <v>90</v>
      </c>
      <c r="H14" s="107" t="s">
        <v>120</v>
      </c>
      <c r="I14" s="60">
        <v>20</v>
      </c>
      <c r="J14" s="53">
        <v>20</v>
      </c>
      <c r="K14" s="54">
        <v>20</v>
      </c>
      <c r="P14" s="61">
        <v>0.22</v>
      </c>
      <c r="Q14" s="61">
        <f t="shared" si="5"/>
        <v>4.0785369902744186</v>
      </c>
      <c r="R14" s="61">
        <f t="shared" si="6"/>
        <v>3.9698174576644556</v>
      </c>
      <c r="S14" s="62">
        <f t="shared" si="0"/>
        <v>84.432808535993871</v>
      </c>
      <c r="T14" s="62">
        <f t="shared" si="1"/>
        <v>83.963453807266134</v>
      </c>
      <c r="U14" s="63">
        <f t="shared" si="2"/>
        <v>114.75788261698457</v>
      </c>
      <c r="V14" s="63">
        <f t="shared" si="7"/>
        <v>113.9644338507911</v>
      </c>
      <c r="W14">
        <f t="shared" si="3"/>
        <v>61.078608622714242</v>
      </c>
      <c r="X14">
        <f t="shared" si="4"/>
        <v>60.609253893986505</v>
      </c>
      <c r="Y14">
        <v>2.6663999999999999</v>
      </c>
    </row>
    <row r="15" spans="1:25" ht="19" customHeight="1" x14ac:dyDescent="0.25">
      <c r="A15" s="33" t="s">
        <v>42</v>
      </c>
      <c r="B15" s="22" t="s">
        <v>52</v>
      </c>
      <c r="C15" s="23">
        <v>2.39</v>
      </c>
      <c r="D15" s="24">
        <v>0</v>
      </c>
      <c r="E15" s="26" t="s">
        <v>71</v>
      </c>
      <c r="F15" s="14"/>
      <c r="G15" s="55" t="s">
        <v>91</v>
      </c>
      <c r="H15" s="107" t="s">
        <v>121</v>
      </c>
      <c r="I15" s="60">
        <v>1.5</v>
      </c>
      <c r="J15" s="53">
        <v>1.5</v>
      </c>
      <c r="K15" s="54">
        <v>1.5</v>
      </c>
      <c r="P15" s="61">
        <v>0.23</v>
      </c>
      <c r="Q15" s="61">
        <f t="shared" si="5"/>
        <v>4.1702009520135528</v>
      </c>
      <c r="R15" s="61">
        <f t="shared" si="6"/>
        <v>4.0590379787528814</v>
      </c>
      <c r="S15" s="62">
        <f t="shared" si="0"/>
        <v>84.8189116399016</v>
      </c>
      <c r="T15" s="62">
        <f t="shared" si="1"/>
        <v>84.349556911173863</v>
      </c>
      <c r="U15" s="63">
        <f t="shared" si="2"/>
        <v>115.46017044708748</v>
      </c>
      <c r="V15" s="63">
        <f t="shared" si="7"/>
        <v>114.666721680894</v>
      </c>
      <c r="W15">
        <f t="shared" si="3"/>
        <v>61.686911726621972</v>
      </c>
      <c r="X15">
        <f t="shared" si="4"/>
        <v>61.217556997894235</v>
      </c>
      <c r="Y15">
        <v>2.8885999999999998</v>
      </c>
    </row>
    <row r="16" spans="1:25" ht="19" customHeight="1" x14ac:dyDescent="0.25">
      <c r="A16" s="33" t="s">
        <v>43</v>
      </c>
      <c r="B16" s="22" t="s">
        <v>53</v>
      </c>
      <c r="C16" s="23">
        <v>10</v>
      </c>
      <c r="D16" s="24">
        <v>2</v>
      </c>
      <c r="E16" s="26" t="s">
        <v>67</v>
      </c>
      <c r="F16" s="14"/>
      <c r="G16" s="55" t="s">
        <v>93</v>
      </c>
      <c r="H16" s="107" t="s">
        <v>92</v>
      </c>
      <c r="I16" s="60">
        <v>5</v>
      </c>
      <c r="J16" s="53">
        <v>5</v>
      </c>
      <c r="K16" s="54">
        <v>5</v>
      </c>
      <c r="P16" s="61">
        <v>0.24</v>
      </c>
      <c r="Q16" s="61">
        <f t="shared" si="5"/>
        <v>4.2598929539734653</v>
      </c>
      <c r="R16" s="61">
        <f t="shared" si="6"/>
        <v>4.1463391056134169</v>
      </c>
      <c r="S16" s="62">
        <f t="shared" si="0"/>
        <v>85.188579753781866</v>
      </c>
      <c r="T16" s="62">
        <f t="shared" si="1"/>
        <v>84.719225025054129</v>
      </c>
      <c r="U16" s="63">
        <f t="shared" si="2"/>
        <v>116.13256446549256</v>
      </c>
      <c r="V16" s="63">
        <f t="shared" si="7"/>
        <v>115.33911569929909</v>
      </c>
      <c r="W16">
        <f t="shared" si="3"/>
        <v>62.278779840502239</v>
      </c>
      <c r="X16">
        <f t="shared" si="4"/>
        <v>61.809425111774502</v>
      </c>
      <c r="Y16">
        <v>3.1107999999999998</v>
      </c>
    </row>
    <row r="17" spans="1:25" ht="19" x14ac:dyDescent="0.25">
      <c r="A17" s="33" t="s">
        <v>15</v>
      </c>
      <c r="B17" s="22" t="s">
        <v>52</v>
      </c>
      <c r="C17" s="23">
        <v>-104</v>
      </c>
      <c r="D17" s="24">
        <v>-104</v>
      </c>
      <c r="E17" s="26" t="s">
        <v>70</v>
      </c>
      <c r="F17" s="14"/>
      <c r="G17" s="55" t="s">
        <v>95</v>
      </c>
      <c r="H17" s="107" t="s">
        <v>94</v>
      </c>
      <c r="I17" s="60"/>
      <c r="J17" s="53"/>
      <c r="K17" s="54"/>
      <c r="P17" s="61">
        <v>0.25</v>
      </c>
      <c r="Q17" s="61">
        <f t="shared" si="5"/>
        <v>4.3477350400468069</v>
      </c>
      <c r="R17" s="61">
        <f t="shared" si="6"/>
        <v>4.2318396288753508</v>
      </c>
      <c r="S17" s="62">
        <f t="shared" si="0"/>
        <v>85.543155092990489</v>
      </c>
      <c r="T17" s="62">
        <f t="shared" si="1"/>
        <v>85.073800364262766</v>
      </c>
      <c r="U17" s="63">
        <f t="shared" si="2"/>
        <v>116.77750604472509</v>
      </c>
      <c r="V17" s="63">
        <f t="shared" si="7"/>
        <v>115.98405727853161</v>
      </c>
      <c r="W17">
        <f t="shared" si="3"/>
        <v>62.855555179710862</v>
      </c>
      <c r="X17">
        <f t="shared" si="4"/>
        <v>62.386200450983139</v>
      </c>
      <c r="Y17">
        <v>3.3330000000000002</v>
      </c>
    </row>
    <row r="18" spans="1:25" ht="19" x14ac:dyDescent="0.25">
      <c r="A18" s="33" t="s">
        <v>44</v>
      </c>
      <c r="B18" s="22" t="s">
        <v>53</v>
      </c>
      <c r="C18" s="23">
        <v>2</v>
      </c>
      <c r="D18" s="24">
        <v>10</v>
      </c>
      <c r="E18" s="26" t="s">
        <v>68</v>
      </c>
      <c r="F18" s="14"/>
      <c r="G18" s="55" t="s">
        <v>96</v>
      </c>
      <c r="H18" s="107" t="s">
        <v>122</v>
      </c>
      <c r="I18" s="60"/>
      <c r="J18" s="53"/>
      <c r="K18" s="54"/>
      <c r="P18" s="61">
        <v>0.26</v>
      </c>
      <c r="Q18" s="61">
        <f t="shared" si="5"/>
        <v>4.4338371618259549</v>
      </c>
      <c r="R18" s="61">
        <f t="shared" si="6"/>
        <v>4.3156465692061321</v>
      </c>
      <c r="S18" s="62">
        <f t="shared" si="0"/>
        <v>85.883821878966103</v>
      </c>
      <c r="T18" s="62">
        <f t="shared" si="1"/>
        <v>85.414467150238366</v>
      </c>
      <c r="U18" s="63">
        <f t="shared" si="2"/>
        <v>117.3971491801714</v>
      </c>
      <c r="V18" s="63">
        <f t="shared" si="7"/>
        <v>116.60370041397792</v>
      </c>
      <c r="W18">
        <f t="shared" si="3"/>
        <v>63.418421965686477</v>
      </c>
      <c r="X18">
        <f t="shared" si="4"/>
        <v>62.94906723695874</v>
      </c>
      <c r="Y18">
        <v>3.5552000000000001</v>
      </c>
    </row>
    <row r="19" spans="1:25" ht="20" thickBot="1" x14ac:dyDescent="0.3">
      <c r="A19" s="43" t="s">
        <v>107</v>
      </c>
      <c r="B19" s="27" t="s">
        <v>52</v>
      </c>
      <c r="C19" s="28">
        <v>5</v>
      </c>
      <c r="D19" s="29">
        <v>5</v>
      </c>
      <c r="E19" s="30" t="s">
        <v>24</v>
      </c>
      <c r="F19" s="14"/>
      <c r="G19" s="55" t="s">
        <v>97</v>
      </c>
      <c r="H19" s="108" t="s">
        <v>123</v>
      </c>
      <c r="I19" s="60"/>
      <c r="J19" s="53"/>
      <c r="K19" s="54"/>
      <c r="P19" s="61">
        <v>0.27</v>
      </c>
      <c r="Q19" s="61">
        <f t="shared" si="5"/>
        <v>4.5182987923251465</v>
      </c>
      <c r="R19" s="61">
        <f t="shared" si="6"/>
        <v>4.3978567480173174</v>
      </c>
      <c r="S19" s="62">
        <f t="shared" si="0"/>
        <v>86.211630202729495</v>
      </c>
      <c r="T19" s="62">
        <f t="shared" si="1"/>
        <v>85.742275474001758</v>
      </c>
      <c r="U19" s="63">
        <f t="shared" si="2"/>
        <v>117.99340389570062</v>
      </c>
      <c r="V19" s="63">
        <f t="shared" si="7"/>
        <v>117.19995512950715</v>
      </c>
      <c r="W19">
        <f t="shared" si="3"/>
        <v>63.96843028944987</v>
      </c>
      <c r="X19">
        <f t="shared" si="4"/>
        <v>63.499075560722133</v>
      </c>
      <c r="Y19">
        <v>3.7774000000000001</v>
      </c>
    </row>
    <row r="20" spans="1:25" ht="20" thickBot="1" x14ac:dyDescent="0.3">
      <c r="A20" s="46" t="s">
        <v>45</v>
      </c>
      <c r="B20" s="17" t="s">
        <v>52</v>
      </c>
      <c r="C20" s="47">
        <v>50.61</v>
      </c>
      <c r="D20" s="48">
        <v>32</v>
      </c>
      <c r="E20" s="49" t="s">
        <v>72</v>
      </c>
      <c r="F20" s="14"/>
      <c r="G20" s="55" t="s">
        <v>98</v>
      </c>
      <c r="H20" s="107" t="s">
        <v>124</v>
      </c>
      <c r="I20" s="60"/>
      <c r="J20" s="53"/>
      <c r="K20" s="54"/>
      <c r="P20" s="61">
        <v>0.28000000000000003</v>
      </c>
      <c r="Q20" s="61">
        <f t="shared" si="5"/>
        <v>4.60121027294612</v>
      </c>
      <c r="R20" s="61">
        <f t="shared" si="6"/>
        <v>4.4785580985248199</v>
      </c>
      <c r="S20" s="62">
        <f t="shared" si="0"/>
        <v>86.527515546394127</v>
      </c>
      <c r="T20" s="62">
        <f t="shared" si="1"/>
        <v>86.058160817666391</v>
      </c>
      <c r="U20" s="63">
        <f t="shared" si="2"/>
        <v>118.56797175158754</v>
      </c>
      <c r="V20" s="63">
        <f t="shared" si="7"/>
        <v>117.77452298539406</v>
      </c>
      <c r="W20">
        <f t="shared" si="3"/>
        <v>64.506515633114503</v>
      </c>
      <c r="X20">
        <f t="shared" si="4"/>
        <v>64.037160904386766</v>
      </c>
      <c r="Y20">
        <v>3.9996</v>
      </c>
    </row>
    <row r="21" spans="1:25" ht="19" x14ac:dyDescent="0.25">
      <c r="A21" s="32" t="s">
        <v>46</v>
      </c>
      <c r="B21" s="44" t="s">
        <v>52</v>
      </c>
      <c r="C21" s="19">
        <v>-99</v>
      </c>
      <c r="D21" s="20">
        <v>-99</v>
      </c>
      <c r="E21" s="45" t="s">
        <v>73</v>
      </c>
      <c r="F21" s="14"/>
      <c r="G21" s="55" t="s">
        <v>99</v>
      </c>
      <c r="H21" s="107" t="s">
        <v>125</v>
      </c>
      <c r="I21" s="60"/>
      <c r="J21" s="53"/>
      <c r="K21" s="54"/>
      <c r="P21" s="61">
        <v>0.28999999999999998</v>
      </c>
      <c r="Q21" s="61">
        <f t="shared" si="5"/>
        <v>4.6826539456811167</v>
      </c>
      <c r="R21" s="61">
        <f t="shared" si="6"/>
        <v>4.5578307677713354</v>
      </c>
      <c r="S21" s="62">
        <f t="shared" si="0"/>
        <v>86.832314877528859</v>
      </c>
      <c r="T21" s="62">
        <f t="shared" si="1"/>
        <v>86.362960148801136</v>
      </c>
      <c r="U21" s="63">
        <f t="shared" si="2"/>
        <v>119.12237511875286</v>
      </c>
      <c r="V21" s="63">
        <f t="shared" si="7"/>
        <v>118.32892635255938</v>
      </c>
      <c r="W21">
        <f t="shared" si="3"/>
        <v>65.033514964249235</v>
      </c>
      <c r="X21">
        <f t="shared" si="4"/>
        <v>64.564160235521513</v>
      </c>
      <c r="Y21">
        <v>4.2218</v>
      </c>
    </row>
    <row r="22" spans="1:25" ht="19" x14ac:dyDescent="0.25">
      <c r="A22" s="34" t="s">
        <v>47</v>
      </c>
      <c r="B22" s="27" t="s">
        <v>52</v>
      </c>
      <c r="C22" s="28">
        <v>145.22</v>
      </c>
      <c r="D22" s="29">
        <v>121</v>
      </c>
      <c r="E22" s="30" t="s">
        <v>74</v>
      </c>
      <c r="F22" s="14"/>
      <c r="G22" s="55" t="s">
        <v>100</v>
      </c>
      <c r="H22" s="107" t="s">
        <v>126</v>
      </c>
      <c r="I22" s="60"/>
      <c r="J22" s="53"/>
      <c r="K22" s="54"/>
      <c r="P22" s="61">
        <v>0.3</v>
      </c>
      <c r="Q22" s="61">
        <f t="shared" si="5"/>
        <v>4.7627051109785254</v>
      </c>
      <c r="R22" s="61">
        <f t="shared" si="6"/>
        <v>4.6357480489586402</v>
      </c>
      <c r="S22" s="62">
        <f t="shared" si="0"/>
        <v>87.126780013942991</v>
      </c>
      <c r="T22" s="62">
        <f t="shared" si="1"/>
        <v>86.657425285215254</v>
      </c>
      <c r="U22" s="63">
        <f t="shared" si="2"/>
        <v>119.65798148814028</v>
      </c>
      <c r="V22" s="63">
        <f t="shared" si="7"/>
        <v>118.8645327219468</v>
      </c>
      <c r="W22">
        <f t="shared" si="3"/>
        <v>65.550180100663368</v>
      </c>
      <c r="X22">
        <f t="shared" si="4"/>
        <v>65.080825371935632</v>
      </c>
      <c r="Y22">
        <v>4.444</v>
      </c>
    </row>
    <row r="23" spans="1:25" ht="19" x14ac:dyDescent="0.25">
      <c r="A23" s="33" t="s">
        <v>16</v>
      </c>
      <c r="B23" s="37" t="s">
        <v>52</v>
      </c>
      <c r="C23" s="23">
        <v>3</v>
      </c>
      <c r="D23" s="24">
        <v>3</v>
      </c>
      <c r="E23" s="26" t="s">
        <v>69</v>
      </c>
      <c r="F23" s="14"/>
      <c r="G23" s="55" t="s">
        <v>102</v>
      </c>
      <c r="H23" s="108" t="s">
        <v>101</v>
      </c>
      <c r="I23" s="60"/>
      <c r="J23" s="53"/>
      <c r="K23" s="54"/>
      <c r="P23" s="61">
        <v>0.31</v>
      </c>
      <c r="Q23" s="61">
        <f t="shared" si="5"/>
        <v>4.8414328429999935</v>
      </c>
      <c r="R23" s="61">
        <f t="shared" si="6"/>
        <v>4.7123771749728007</v>
      </c>
      <c r="S23" s="62">
        <f t="shared" si="0"/>
        <v>87.411588796235193</v>
      </c>
      <c r="T23" s="62">
        <f t="shared" si="1"/>
        <v>86.942234067507457</v>
      </c>
      <c r="U23" s="63">
        <f t="shared" si="2"/>
        <v>120.17602379260732</v>
      </c>
      <c r="V23" s="63">
        <f t="shared" si="7"/>
        <v>119.38257502641385</v>
      </c>
      <c r="W23">
        <f t="shared" si="3"/>
        <v>66.057188882955572</v>
      </c>
      <c r="X23">
        <f t="shared" si="4"/>
        <v>65.587834154227835</v>
      </c>
      <c r="Y23">
        <v>4.6661999999999999</v>
      </c>
    </row>
    <row r="24" spans="1:25" ht="19" x14ac:dyDescent="0.25">
      <c r="A24" s="39" t="s">
        <v>17</v>
      </c>
      <c r="B24" s="37" t="s">
        <v>50</v>
      </c>
      <c r="C24" s="36">
        <v>-108.61</v>
      </c>
      <c r="D24" s="31">
        <v>-103</v>
      </c>
      <c r="E24" s="26" t="s">
        <v>78</v>
      </c>
      <c r="F24" s="14"/>
      <c r="G24" s="55" t="s">
        <v>104</v>
      </c>
      <c r="H24" s="108" t="s">
        <v>103</v>
      </c>
      <c r="I24" s="60">
        <v>1800</v>
      </c>
      <c r="J24" s="53">
        <v>1806</v>
      </c>
      <c r="K24" s="54">
        <v>1711</v>
      </c>
      <c r="P24" s="61">
        <v>0.32</v>
      </c>
      <c r="Q24" s="61">
        <f t="shared" si="5"/>
        <v>4.9189006873911412</v>
      </c>
      <c r="R24" s="61">
        <f t="shared" si="6"/>
        <v>4.7877799975547566</v>
      </c>
      <c r="S24" s="62">
        <f t="shared" si="0"/>
        <v>87.687354485947864</v>
      </c>
      <c r="T24" s="62">
        <f t="shared" si="1"/>
        <v>87.217999757220127</v>
      </c>
      <c r="U24" s="63">
        <f t="shared" si="2"/>
        <v>120.67761750134741</v>
      </c>
      <c r="V24" s="63">
        <f t="shared" si="7"/>
        <v>119.88416873515393</v>
      </c>
      <c r="W24">
        <f t="shared" si="3"/>
        <v>66.555154572668243</v>
      </c>
      <c r="X24">
        <f t="shared" si="4"/>
        <v>66.085799843940507</v>
      </c>
      <c r="Y24">
        <v>4.8883999999999999</v>
      </c>
    </row>
    <row r="25" spans="1:25" x14ac:dyDescent="0.2">
      <c r="A25" s="39" t="s">
        <v>75</v>
      </c>
      <c r="B25" s="37" t="s">
        <v>76</v>
      </c>
      <c r="C25" s="36">
        <v>28.39</v>
      </c>
      <c r="D25" s="31">
        <v>34</v>
      </c>
      <c r="E25" s="25"/>
      <c r="F25" s="13"/>
      <c r="G25" s="15"/>
      <c r="P25" s="61">
        <v>0.33</v>
      </c>
      <c r="Q25" s="61">
        <f t="shared" si="5"/>
        <v>4.9951672616194811</v>
      </c>
      <c r="R25" s="61">
        <f t="shared" si="6"/>
        <v>4.8620135716353383</v>
      </c>
      <c r="S25" s="62">
        <f t="shared" si="0"/>
        <v>87.954633717107498</v>
      </c>
      <c r="T25" s="62">
        <f t="shared" si="1"/>
        <v>87.485278988379761</v>
      </c>
      <c r="U25" s="63">
        <f t="shared" si="2"/>
        <v>121.16377508304747</v>
      </c>
      <c r="V25" s="63">
        <f t="shared" si="7"/>
        <v>120.37032631685399</v>
      </c>
      <c r="W25">
        <f t="shared" si="3"/>
        <v>67.044633803827878</v>
      </c>
      <c r="X25">
        <f t="shared" si="4"/>
        <v>66.575279075100141</v>
      </c>
      <c r="Y25">
        <v>5.1105999999999998</v>
      </c>
    </row>
    <row r="26" spans="1:25" x14ac:dyDescent="0.2">
      <c r="A26" s="39" t="s">
        <v>18</v>
      </c>
      <c r="B26" s="37" t="s">
        <v>50</v>
      </c>
      <c r="C26" s="36">
        <v>-103.61</v>
      </c>
      <c r="D26" s="31">
        <v>-98</v>
      </c>
      <c r="E26" s="25" t="s">
        <v>41</v>
      </c>
      <c r="G26" s="2"/>
      <c r="P26" s="61">
        <v>0.34</v>
      </c>
      <c r="Q26" s="61">
        <f t="shared" si="5"/>
        <v>5.0702867740092472</v>
      </c>
      <c r="R26" s="61">
        <f t="shared" si="6"/>
        <v>4.9351306605344316</v>
      </c>
      <c r="S26" s="62">
        <f t="shared" si="0"/>
        <v>88.213933260394839</v>
      </c>
      <c r="T26" s="62">
        <f t="shared" si="1"/>
        <v>87.744578531667116</v>
      </c>
      <c r="U26" s="63">
        <f t="shared" si="2"/>
        <v>121.63541830932276</v>
      </c>
      <c r="V26" s="68">
        <f t="shared" si="7"/>
        <v>120.84196954312928</v>
      </c>
      <c r="W26">
        <f t="shared" si="3"/>
        <v>67.52613334711522</v>
      </c>
      <c r="X26">
        <f t="shared" si="4"/>
        <v>67.056778618387497</v>
      </c>
      <c r="Y26">
        <v>5.3327999999999998</v>
      </c>
    </row>
    <row r="27" spans="1:25" x14ac:dyDescent="0.2">
      <c r="A27" s="39" t="s">
        <v>77</v>
      </c>
      <c r="B27" s="37" t="s">
        <v>76</v>
      </c>
      <c r="C27" s="36">
        <v>33.39</v>
      </c>
      <c r="D27" s="31">
        <v>39</v>
      </c>
      <c r="E27" s="25" t="s">
        <v>79</v>
      </c>
      <c r="G27" s="3"/>
      <c r="P27" s="61">
        <v>0.35</v>
      </c>
      <c r="Q27" s="61">
        <f t="shared" si="5"/>
        <v>5.1443094745389422</v>
      </c>
      <c r="R27" s="61">
        <f t="shared" si="6"/>
        <v>5.0071801747418485</v>
      </c>
      <c r="S27" s="62">
        <f t="shared" si="0"/>
        <v>88.465715806555252</v>
      </c>
      <c r="T27" s="62">
        <f t="shared" si="1"/>
        <v>87.996361077827515</v>
      </c>
      <c r="U27" s="63">
        <f t="shared" si="2"/>
        <v>122.09338877423525</v>
      </c>
      <c r="V27" s="63">
        <f t="shared" si="7"/>
        <v>121.29994000804177</v>
      </c>
      <c r="W27">
        <f t="shared" si="3"/>
        <v>68.00011589327562</v>
      </c>
      <c r="X27">
        <f t="shared" si="4"/>
        <v>67.530761164547897</v>
      </c>
      <c r="Y27">
        <v>5.5549999999999997</v>
      </c>
    </row>
    <row r="28" spans="1:25" x14ac:dyDescent="0.2">
      <c r="A28" s="66" t="s">
        <v>84</v>
      </c>
      <c r="B28" s="37" t="s">
        <v>52</v>
      </c>
      <c r="C28" s="36">
        <v>150.22</v>
      </c>
      <c r="D28" s="31">
        <v>127</v>
      </c>
      <c r="E28" s="25" t="s">
        <v>82</v>
      </c>
      <c r="G28" s="2"/>
      <c r="P28" s="61">
        <v>0.36</v>
      </c>
      <c r="Q28" s="61">
        <f t="shared" si="5"/>
        <v>5.2172820480561679</v>
      </c>
      <c r="R28" s="61">
        <f t="shared" si="6"/>
        <v>5.0782075546504206</v>
      </c>
      <c r="S28" s="62">
        <f t="shared" si="0"/>
        <v>88.710404934895493</v>
      </c>
      <c r="T28" s="62">
        <f t="shared" si="1"/>
        <v>88.241050206167756</v>
      </c>
      <c r="U28" s="63">
        <f t="shared" si="2"/>
        <v>122.53845693155546</v>
      </c>
      <c r="V28" s="63">
        <f t="shared" si="7"/>
        <v>121.74500816536198</v>
      </c>
      <c r="W28">
        <f t="shared" si="3"/>
        <v>68.467005021615861</v>
      </c>
      <c r="X28">
        <f t="shared" si="4"/>
        <v>67.997650292888125</v>
      </c>
      <c r="Y28">
        <v>5.7771999999999997</v>
      </c>
    </row>
    <row r="29" spans="1:25" ht="17" thickBot="1" x14ac:dyDescent="0.25">
      <c r="A29" s="64" t="s">
        <v>85</v>
      </c>
      <c r="B29" s="38" t="s">
        <v>52</v>
      </c>
      <c r="C29" s="40">
        <v>145.22</v>
      </c>
      <c r="D29" s="41">
        <v>121</v>
      </c>
      <c r="E29" s="42" t="s">
        <v>83</v>
      </c>
      <c r="G29" s="3"/>
      <c r="P29" s="61">
        <v>0.37</v>
      </c>
      <c r="Q29" s="61">
        <f t="shared" si="5"/>
        <v>5.2892479586522692</v>
      </c>
      <c r="R29" s="61">
        <f t="shared" si="6"/>
        <v>5.1482551057508212</v>
      </c>
      <c r="S29" s="62">
        <f t="shared" si="0"/>
        <v>88.948389400889639</v>
      </c>
      <c r="T29" s="62">
        <f t="shared" si="1"/>
        <v>88.479034672161902</v>
      </c>
      <c r="U29" s="63">
        <f t="shared" si="2"/>
        <v>122.97132989354328</v>
      </c>
      <c r="V29" s="63">
        <f t="shared" si="7"/>
        <v>122.17788112734981</v>
      </c>
      <c r="W29">
        <f t="shared" si="3"/>
        <v>68.927189487610008</v>
      </c>
      <c r="X29">
        <f t="shared" si="4"/>
        <v>68.457834758882271</v>
      </c>
      <c r="Y29">
        <v>5.9993999999999996</v>
      </c>
    </row>
    <row r="30" spans="1:25" x14ac:dyDescent="0.2">
      <c r="G30" s="16" t="s">
        <v>80</v>
      </c>
      <c r="H30" t="s">
        <v>81</v>
      </c>
      <c r="P30" s="69">
        <v>0.38</v>
      </c>
      <c r="Q30" s="61">
        <f t="shared" si="5"/>
        <v>5.3602477524126835</v>
      </c>
      <c r="R30" s="61">
        <f t="shared" si="6"/>
        <v>5.2173622933116492</v>
      </c>
      <c r="S30" s="62">
        <f t="shared" si="0"/>
        <v>89.180026851885941</v>
      </c>
      <c r="T30" s="62">
        <f t="shared" si="1"/>
        <v>88.710672123158218</v>
      </c>
      <c r="U30" s="63">
        <f t="shared" si="2"/>
        <v>123.39265818949409</v>
      </c>
      <c r="V30" s="63">
        <f t="shared" si="7"/>
        <v>122.59920942330061</v>
      </c>
      <c r="W30">
        <f t="shared" si="3"/>
        <v>69.381026938606311</v>
      </c>
      <c r="X30">
        <f t="shared" si="4"/>
        <v>68.911672209878589</v>
      </c>
      <c r="Y30">
        <v>6.2215999999999996</v>
      </c>
    </row>
    <row r="31" spans="1:25" x14ac:dyDescent="0.2">
      <c r="G31" s="4"/>
      <c r="P31" s="61">
        <v>0.39</v>
      </c>
      <c r="Q31" s="61">
        <f t="shared" si="5"/>
        <v>5.4303193245317773</v>
      </c>
      <c r="R31" s="61">
        <f t="shared" si="6"/>
        <v>5.2855660023739173</v>
      </c>
      <c r="S31" s="62">
        <f t="shared" si="0"/>
        <v>89.40564706007973</v>
      </c>
      <c r="T31" s="62">
        <f t="shared" si="1"/>
        <v>88.936292331351993</v>
      </c>
      <c r="U31" s="63">
        <f t="shared" si="2"/>
        <v>123.80304164623429</v>
      </c>
      <c r="V31" s="63">
        <f t="shared" si="7"/>
        <v>123.00959288004081</v>
      </c>
      <c r="W31">
        <f t="shared" si="3"/>
        <v>69.828847146800101</v>
      </c>
      <c r="X31">
        <f t="shared" si="4"/>
        <v>69.359492418072364</v>
      </c>
      <c r="Y31">
        <v>6.4438000000000004</v>
      </c>
    </row>
    <row r="32" spans="1:25" x14ac:dyDescent="0.2">
      <c r="G32" s="3"/>
      <c r="I32" s="1"/>
      <c r="J32" s="1"/>
      <c r="P32" s="61">
        <v>0.4</v>
      </c>
      <c r="Q32" s="61">
        <f t="shared" si="5"/>
        <v>5.4994981557885163</v>
      </c>
      <c r="R32" s="61">
        <f t="shared" si="6"/>
        <v>5.3529007679231064</v>
      </c>
      <c r="S32" s="62">
        <f t="shared" si="0"/>
        <v>89.625554746108989</v>
      </c>
      <c r="T32" s="62">
        <f t="shared" si="1"/>
        <v>89.156200017381252</v>
      </c>
      <c r="U32" s="63">
        <f t="shared" si="2"/>
        <v>124.20303452399511</v>
      </c>
      <c r="V32" s="63">
        <f t="shared" si="7"/>
        <v>123.40958575780164</v>
      </c>
      <c r="W32">
        <f t="shared" si="3"/>
        <v>70.270954832829361</v>
      </c>
      <c r="X32">
        <f t="shared" si="4"/>
        <v>69.801600104101624</v>
      </c>
      <c r="Y32">
        <v>6.6660000000000004</v>
      </c>
    </row>
    <row r="33" spans="1:25" ht="18.75" x14ac:dyDescent="0.3">
      <c r="G33" s="2"/>
      <c r="I33" s="5"/>
      <c r="J33" s="6"/>
      <c r="P33" s="61">
        <v>0.41</v>
      </c>
      <c r="Q33" s="61">
        <f t="shared" si="5"/>
        <v>5.5678175225719571</v>
      </c>
      <c r="R33" s="61">
        <f t="shared" si="6"/>
        <v>5.4193989793161172</v>
      </c>
      <c r="S33" s="62">
        <f t="shared" si="0"/>
        <v>89.840032053944455</v>
      </c>
      <c r="T33" s="62">
        <f t="shared" si="1"/>
        <v>89.370677325216718</v>
      </c>
      <c r="U33" s="63">
        <f t="shared" si="2"/>
        <v>124.59315001802148</v>
      </c>
      <c r="V33" s="63">
        <f t="shared" si="7"/>
        <v>123.799701251828</v>
      </c>
      <c r="W33">
        <f t="shared" si="3"/>
        <v>70.707632140664828</v>
      </c>
      <c r="X33">
        <f t="shared" si="4"/>
        <v>70.238277411937091</v>
      </c>
      <c r="Y33">
        <v>6.8882000000000003</v>
      </c>
    </row>
    <row r="34" spans="1:25" ht="18.75" x14ac:dyDescent="0.3">
      <c r="A34" s="77" t="s">
        <v>14</v>
      </c>
      <c r="B34" s="78"/>
      <c r="C34" s="78"/>
      <c r="D34" s="78"/>
      <c r="E34" s="78"/>
      <c r="F34" s="78"/>
      <c r="G34" s="2"/>
      <c r="I34" s="5"/>
      <c r="J34" s="7"/>
      <c r="P34" s="61">
        <v>0.42</v>
      </c>
      <c r="Q34" s="61">
        <f t="shared" si="5"/>
        <v>5.6353086839850537</v>
      </c>
      <c r="R34" s="61">
        <f t="shared" si="6"/>
        <v>5.4850910623975402</v>
      </c>
      <c r="S34" s="62">
        <f t="shared" si="0"/>
        <v>90.049340727507754</v>
      </c>
      <c r="T34" s="62">
        <f t="shared" si="1"/>
        <v>89.579985998780018</v>
      </c>
      <c r="U34" s="63">
        <f t="shared" si="2"/>
        <v>124.97386421765043</v>
      </c>
      <c r="V34" s="63">
        <f t="shared" si="7"/>
        <v>124.18041545145695</v>
      </c>
      <c r="W34">
        <f t="shared" si="3"/>
        <v>71.139140814228128</v>
      </c>
      <c r="X34">
        <f t="shared" si="4"/>
        <v>70.669786085500391</v>
      </c>
      <c r="Y34">
        <v>7.1104000000000003</v>
      </c>
    </row>
    <row r="35" spans="1:25" ht="19.5" thickBot="1" x14ac:dyDescent="0.35">
      <c r="A35" s="79"/>
      <c r="B35" s="80"/>
      <c r="C35" s="104"/>
      <c r="D35" s="104"/>
      <c r="E35" s="78"/>
      <c r="F35" s="78"/>
      <c r="G35" s="3"/>
      <c r="I35" s="5"/>
      <c r="J35" s="7"/>
      <c r="P35" s="61">
        <v>0.43</v>
      </c>
      <c r="Q35" s="61">
        <f t="shared" si="5"/>
        <v>5.7020010490121269</v>
      </c>
      <c r="R35" s="61">
        <f t="shared" si="6"/>
        <v>5.5500056422110209</v>
      </c>
      <c r="S35" s="62">
        <f t="shared" si="0"/>
        <v>90.253724031141473</v>
      </c>
      <c r="T35" s="62">
        <f t="shared" si="1"/>
        <v>89.784369302413737</v>
      </c>
      <c r="U35" s="63">
        <f t="shared" si="2"/>
        <v>125.34561959947841</v>
      </c>
      <c r="V35" s="63">
        <f t="shared" si="7"/>
        <v>124.55217083328493</v>
      </c>
      <c r="W35">
        <f t="shared" si="3"/>
        <v>71.565724117861848</v>
      </c>
      <c r="X35">
        <f t="shared" si="4"/>
        <v>71.096369389134111</v>
      </c>
      <c r="Y35">
        <v>7.3326000000000002</v>
      </c>
    </row>
    <row r="36" spans="1:25" ht="20.25" thickTop="1" thickBot="1" x14ac:dyDescent="0.35">
      <c r="A36" s="95" t="s">
        <v>21</v>
      </c>
      <c r="B36" s="96"/>
      <c r="C36" s="96"/>
      <c r="D36" s="96"/>
      <c r="E36" s="97"/>
      <c r="F36" s="78"/>
      <c r="G36" s="2"/>
      <c r="I36" s="5"/>
      <c r="J36" s="7"/>
      <c r="P36" s="61">
        <v>0.44</v>
      </c>
      <c r="Q36" s="61">
        <f t="shared" si="5"/>
        <v>5.7679223262864268</v>
      </c>
      <c r="R36" s="61">
        <f t="shared" si="6"/>
        <v>5.6141696887745534</v>
      </c>
      <c r="S36" s="62">
        <f t="shared" si="0"/>
        <v>90.453408449273496</v>
      </c>
      <c r="T36" s="62">
        <f t="shared" si="1"/>
        <v>89.984053720545759</v>
      </c>
      <c r="U36" s="63">
        <f t="shared" si="2"/>
        <v>125.7088281189023</v>
      </c>
      <c r="V36" s="63">
        <f t="shared" si="7"/>
        <v>124.91537935270883</v>
      </c>
      <c r="W36">
        <f t="shared" si="3"/>
        <v>71.987608535993871</v>
      </c>
      <c r="X36">
        <f t="shared" si="4"/>
        <v>71.518253807266134</v>
      </c>
      <c r="Y36">
        <v>7.5548000000000002</v>
      </c>
    </row>
    <row r="37" spans="1:25" ht="20" thickTop="1" x14ac:dyDescent="0.25">
      <c r="A37" s="78" t="s">
        <v>105</v>
      </c>
      <c r="B37" s="78"/>
      <c r="C37" s="78" t="s">
        <v>87</v>
      </c>
      <c r="D37" s="78"/>
      <c r="E37" s="78"/>
      <c r="F37" s="78"/>
      <c r="G37" s="4"/>
      <c r="I37" s="5"/>
      <c r="J37" s="7"/>
      <c r="P37" s="61">
        <v>0.45</v>
      </c>
      <c r="Q37" s="61">
        <f t="shared" si="5"/>
        <v>5.8330986586214584</v>
      </c>
      <c r="R37" s="61">
        <f t="shared" si="6"/>
        <v>5.6776086480256591</v>
      </c>
      <c r="S37" s="62">
        <f t="shared" si="0"/>
        <v>90.648605195056618</v>
      </c>
      <c r="T37" s="62">
        <f t="shared" si="1"/>
        <v>90.179250466328881</v>
      </c>
      <c r="U37" s="63">
        <f t="shared" si="2"/>
        <v>126.06387395420317</v>
      </c>
      <c r="V37" s="63">
        <f t="shared" si="7"/>
        <v>125.2704251880097</v>
      </c>
      <c r="W37">
        <f t="shared" si="3"/>
        <v>72.405005281776994</v>
      </c>
      <c r="X37">
        <f t="shared" si="4"/>
        <v>71.935650553049257</v>
      </c>
      <c r="Y37">
        <v>7.7770000000000001</v>
      </c>
    </row>
    <row r="38" spans="1:25" ht="19" x14ac:dyDescent="0.25">
      <c r="A38" s="79" t="s">
        <v>111</v>
      </c>
      <c r="B38" s="80"/>
      <c r="C38" s="79" t="s">
        <v>112</v>
      </c>
      <c r="D38" s="79"/>
      <c r="E38" s="78"/>
      <c r="F38" s="78"/>
      <c r="G38" s="3"/>
      <c r="I38" s="8"/>
      <c r="J38" s="7"/>
      <c r="P38" s="61">
        <v>0.46</v>
      </c>
      <c r="Q38" s="61">
        <f t="shared" si="5"/>
        <v>5.897554744158759</v>
      </c>
      <c r="R38" s="61">
        <f t="shared" si="6"/>
        <v>5.7403465597398</v>
      </c>
      <c r="S38" s="62">
        <f t="shared" si="0"/>
        <v>90.839511553181225</v>
      </c>
      <c r="T38" s="62">
        <f t="shared" si="1"/>
        <v>90.370156824453488</v>
      </c>
      <c r="U38" s="63">
        <f t="shared" si="2"/>
        <v>126.41111594900521</v>
      </c>
      <c r="V38" s="63">
        <f t="shared" si="7"/>
        <v>125.61766718281173</v>
      </c>
      <c r="W38">
        <f t="shared" si="3"/>
        <v>72.818111639901602</v>
      </c>
      <c r="X38">
        <f t="shared" si="4"/>
        <v>72.348756911173865</v>
      </c>
      <c r="Y38">
        <v>7.9992000000000001</v>
      </c>
    </row>
    <row r="39" spans="1:25" ht="18.75" x14ac:dyDescent="0.3">
      <c r="A39" s="78"/>
      <c r="B39" s="78"/>
      <c r="C39" s="78"/>
      <c r="D39" s="78"/>
      <c r="E39" s="78"/>
      <c r="F39" s="78"/>
      <c r="G39" s="2"/>
      <c r="I39" s="5"/>
      <c r="J39" s="7"/>
      <c r="P39" s="61">
        <v>0.47</v>
      </c>
      <c r="Q39" s="61">
        <f t="shared" si="5"/>
        <v>5.9613139457243411</v>
      </c>
      <c r="R39" s="61">
        <f t="shared" si="6"/>
        <v>5.8024061639717486</v>
      </c>
      <c r="S39" s="62">
        <f t="shared" si="0"/>
        <v>91.026312078264084</v>
      </c>
      <c r="T39" s="62">
        <f t="shared" si="1"/>
        <v>90.556957349536361</v>
      </c>
      <c r="U39" s="63">
        <f t="shared" si="2"/>
        <v>126.75088979204035</v>
      </c>
      <c r="V39" s="63">
        <f t="shared" si="7"/>
        <v>125.95744102584688</v>
      </c>
      <c r="W39">
        <f t="shared" si="3"/>
        <v>73.227112164984462</v>
      </c>
      <c r="X39">
        <f t="shared" si="4"/>
        <v>72.757757436256739</v>
      </c>
      <c r="Y39">
        <v>8.2213999999999992</v>
      </c>
    </row>
    <row r="40" spans="1:25" ht="18.75" x14ac:dyDescent="0.3">
      <c r="A40" s="79"/>
      <c r="B40" s="80"/>
      <c r="C40" s="81"/>
      <c r="D40" s="81"/>
      <c r="E40" s="78"/>
      <c r="F40" s="78"/>
      <c r="G40" s="4"/>
      <c r="I40" s="5"/>
      <c r="J40" s="7"/>
      <c r="P40" s="61">
        <v>0.48</v>
      </c>
      <c r="Q40" s="61">
        <f t="shared" si="5"/>
        <v>6.0243983897668612</v>
      </c>
      <c r="R40" s="61">
        <f t="shared" si="6"/>
        <v>5.8638089973564229</v>
      </c>
      <c r="S40" s="62">
        <f t="shared" si="0"/>
        <v>91.209179667061491</v>
      </c>
      <c r="T40" s="62">
        <f t="shared" si="1"/>
        <v>90.739824938333754</v>
      </c>
      <c r="U40" s="63">
        <f t="shared" si="2"/>
        <v>127.08350996741031</v>
      </c>
      <c r="V40" s="63">
        <f t="shared" si="7"/>
        <v>126.29006120121683</v>
      </c>
      <c r="W40">
        <f t="shared" si="3"/>
        <v>73.63217975378187</v>
      </c>
      <c r="X40">
        <f t="shared" si="4"/>
        <v>73.162825025054133</v>
      </c>
      <c r="Y40">
        <v>8.4436</v>
      </c>
    </row>
    <row r="41" spans="1:25" ht="18.75" x14ac:dyDescent="0.3">
      <c r="A41" s="14"/>
      <c r="B41" s="70"/>
      <c r="C41" s="79"/>
      <c r="D41" s="79"/>
      <c r="E41" s="78"/>
      <c r="F41" s="78"/>
      <c r="J41" s="1"/>
      <c r="P41" s="61">
        <v>0.49</v>
      </c>
      <c r="Q41" s="61">
        <f t="shared" si="5"/>
        <v>6.0868290560655289</v>
      </c>
      <c r="R41" s="61">
        <f t="shared" si="6"/>
        <v>5.9245754804254904</v>
      </c>
      <c r="S41" s="62">
        <f t="shared" si="0"/>
        <v>91.388276520120016</v>
      </c>
      <c r="T41" s="62">
        <f t="shared" si="1"/>
        <v>90.918921791392279</v>
      </c>
      <c r="U41" s="63">
        <f t="shared" si="2"/>
        <v>127.4092715037454</v>
      </c>
      <c r="V41" s="63">
        <f t="shared" si="7"/>
        <v>126.61582273755192</v>
      </c>
      <c r="W41">
        <f t="shared" si="3"/>
        <v>74.033476606840395</v>
      </c>
      <c r="X41">
        <f t="shared" si="4"/>
        <v>73.564121878112658</v>
      </c>
      <c r="Y41">
        <v>8.6658000000000008</v>
      </c>
    </row>
    <row r="42" spans="1:25" ht="18.75" x14ac:dyDescent="0.3">
      <c r="A42" s="78"/>
      <c r="B42" s="78"/>
      <c r="C42" s="78"/>
      <c r="D42" s="78"/>
      <c r="E42" s="78"/>
      <c r="F42" s="78"/>
      <c r="J42" s="1"/>
      <c r="P42" s="61">
        <v>0.5</v>
      </c>
      <c r="Q42" s="61">
        <f t="shared" si="5"/>
        <v>6.1486258592389254</v>
      </c>
      <c r="R42" s="61">
        <f t="shared" si="6"/>
        <v>5.984724996943446</v>
      </c>
      <c r="S42" s="62">
        <f t="shared" si="0"/>
        <v>91.563755006270114</v>
      </c>
      <c r="T42" s="62">
        <f t="shared" si="1"/>
        <v>91.094400277542377</v>
      </c>
      <c r="U42" s="63">
        <f t="shared" si="2"/>
        <v>127.72845154664282</v>
      </c>
      <c r="V42" s="65">
        <f t="shared" si="7"/>
        <v>126.93500278044934</v>
      </c>
      <c r="W42">
        <f t="shared" si="3"/>
        <v>74.431155092990494</v>
      </c>
      <c r="X42">
        <f t="shared" si="4"/>
        <v>73.961800364262757</v>
      </c>
      <c r="Y42">
        <v>8.8879999999999999</v>
      </c>
    </row>
    <row r="43" spans="1:25" ht="19.5" thickBot="1" x14ac:dyDescent="0.35">
      <c r="A43" s="14"/>
      <c r="B43" s="70"/>
      <c r="C43" s="79"/>
      <c r="D43" s="79"/>
      <c r="E43" s="78"/>
      <c r="F43" s="78"/>
      <c r="J43" s="1"/>
      <c r="P43" s="61">
        <v>0.51</v>
      </c>
      <c r="Q43" s="61">
        <f t="shared" si="5"/>
        <v>6.2098077229524309</v>
      </c>
      <c r="R43" s="61">
        <f t="shared" si="6"/>
        <v>6.0442759661369312</v>
      </c>
      <c r="S43" s="62">
        <f t="shared" si="0"/>
        <v>91.735758441508466</v>
      </c>
      <c r="T43" s="62">
        <f t="shared" si="1"/>
        <v>91.266403712780729</v>
      </c>
      <c r="U43" s="63">
        <f t="shared" si="2"/>
        <v>128.04131077538565</v>
      </c>
      <c r="V43" s="63">
        <f t="shared" si="7"/>
        <v>127.24786200919218</v>
      </c>
      <c r="W43">
        <f t="shared" si="3"/>
        <v>74.825358528228847</v>
      </c>
      <c r="X43">
        <f t="shared" si="4"/>
        <v>74.35600379950111</v>
      </c>
      <c r="Y43">
        <v>9.1102000000000007</v>
      </c>
    </row>
    <row r="44" spans="1:25" ht="20.25" thickTop="1" thickBot="1" x14ac:dyDescent="0.35">
      <c r="A44" s="95" t="s">
        <v>19</v>
      </c>
      <c r="B44" s="96"/>
      <c r="C44" s="96"/>
      <c r="D44" s="96"/>
      <c r="E44" s="97"/>
      <c r="F44" s="78"/>
      <c r="J44" s="1"/>
      <c r="P44" s="61">
        <v>0.52</v>
      </c>
      <c r="Q44" s="61">
        <f t="shared" si="5"/>
        <v>6.2703926476080971</v>
      </c>
      <c r="R44" s="61">
        <f t="shared" si="6"/>
        <v>6.10324590858023</v>
      </c>
      <c r="S44" s="62">
        <f t="shared" si="0"/>
        <v>91.904421792245728</v>
      </c>
      <c r="T44" s="62">
        <f t="shared" si="1"/>
        <v>91.435067063517991</v>
      </c>
      <c r="U44" s="63">
        <f t="shared" si="2"/>
        <v>128.34809468208914</v>
      </c>
      <c r="V44" s="63">
        <f t="shared" si="7"/>
        <v>127.55464591589565</v>
      </c>
      <c r="W44">
        <f t="shared" si="3"/>
        <v>75.21622187896611</v>
      </c>
      <c r="X44">
        <f t="shared" si="4"/>
        <v>74.746867150238359</v>
      </c>
      <c r="Y44">
        <v>9.3323999999999998</v>
      </c>
    </row>
    <row r="45" spans="1:25" ht="20" thickTop="1" x14ac:dyDescent="0.25">
      <c r="A45" s="14"/>
      <c r="B45" s="70"/>
      <c r="C45" s="90" t="s">
        <v>127</v>
      </c>
      <c r="D45" s="91"/>
      <c r="F45" s="78"/>
      <c r="J45" s="1"/>
      <c r="P45" s="61">
        <v>0.53</v>
      </c>
      <c r="Q45" s="61">
        <f t="shared" si="5"/>
        <v>6.3303977722032378</v>
      </c>
      <c r="R45" s="61">
        <f t="shared" si="6"/>
        <v>6.1616515064049278</v>
      </c>
      <c r="S45" s="62">
        <f t="shared" si="0"/>
        <v>92.069872311565518</v>
      </c>
      <c r="T45" s="62">
        <f t="shared" si="1"/>
        <v>91.600517582837796</v>
      </c>
      <c r="U45" s="63">
        <f t="shared" si="2"/>
        <v>128.64903472900019</v>
      </c>
      <c r="V45" s="63">
        <f t="shared" si="7"/>
        <v>127.85558596280671</v>
      </c>
      <c r="W45">
        <f t="shared" si="3"/>
        <v>75.603872398285887</v>
      </c>
      <c r="X45">
        <f t="shared" si="4"/>
        <v>75.134517669558164</v>
      </c>
      <c r="Y45">
        <v>9.5546000000000006</v>
      </c>
    </row>
    <row r="46" spans="1:25" ht="19" x14ac:dyDescent="0.25">
      <c r="A46" s="14"/>
      <c r="B46" s="70"/>
      <c r="C46" s="14" t="s">
        <v>128</v>
      </c>
      <c r="D46" s="14">
        <f>32.4+20*LOG($I$16)+20*LOG($I$24)</f>
        <v>111.48485018878648</v>
      </c>
      <c r="E46" s="14"/>
      <c r="F46" s="78"/>
      <c r="P46" s="61">
        <v>0.54</v>
      </c>
      <c r="Q46" s="61">
        <f t="shared" si="5"/>
        <v>6.3898394309601985</v>
      </c>
      <c r="R46" s="61">
        <f t="shared" si="6"/>
        <v>6.2195086584201258</v>
      </c>
      <c r="S46" s="62">
        <f t="shared" si="0"/>
        <v>92.23223011600912</v>
      </c>
      <c r="T46" s="62">
        <f t="shared" si="1"/>
        <v>91.762875387281383</v>
      </c>
      <c r="U46" s="63">
        <f t="shared" si="2"/>
        <v>128.94434939761837</v>
      </c>
      <c r="V46" s="63">
        <f t="shared" si="7"/>
        <v>128.15090063142489</v>
      </c>
      <c r="W46">
        <f t="shared" si="3"/>
        <v>75.988430202729489</v>
      </c>
      <c r="X46">
        <f t="shared" si="4"/>
        <v>75.519075474001752</v>
      </c>
      <c r="Y46">
        <v>9.7767999999999997</v>
      </c>
    </row>
    <row r="47" spans="1:25" ht="19" x14ac:dyDescent="0.25">
      <c r="A47" s="78"/>
      <c r="B47" s="78"/>
      <c r="C47" t="s">
        <v>129</v>
      </c>
      <c r="D47" s="92">
        <v>32</v>
      </c>
      <c r="F47" s="78"/>
      <c r="P47" s="61">
        <v>0.55000000000000004</v>
      </c>
      <c r="Q47" s="61">
        <f t="shared" si="5"/>
        <v>6.4487332052575868</v>
      </c>
      <c r="R47" s="61">
        <f t="shared" si="6"/>
        <v>6.2768325306593695</v>
      </c>
      <c r="S47" s="62">
        <f t="shared" si="0"/>
        <v>92.391608709434621</v>
      </c>
      <c r="T47" s="62">
        <f t="shared" si="1"/>
        <v>91.922253980706884</v>
      </c>
      <c r="U47" s="63">
        <f t="shared" si="2"/>
        <v>129.23424514155002</v>
      </c>
      <c r="V47" s="63">
        <f t="shared" si="7"/>
        <v>128.44079637535654</v>
      </c>
      <c r="W47">
        <f t="shared" si="3"/>
        <v>76.370008796154991</v>
      </c>
      <c r="X47">
        <f t="shared" si="4"/>
        <v>75.900654067427254</v>
      </c>
      <c r="Y47">
        <v>9.9990000000000006</v>
      </c>
    </row>
    <row r="48" spans="1:25" ht="19" x14ac:dyDescent="0.25">
      <c r="A48" s="14"/>
      <c r="B48" s="70"/>
      <c r="C48" t="s">
        <v>130</v>
      </c>
      <c r="D48">
        <f>20*LOG10($I$14/200)</f>
        <v>-20</v>
      </c>
      <c r="E48" t="s">
        <v>131</v>
      </c>
      <c r="F48" s="78"/>
      <c r="P48" s="61">
        <v>0.56000000000000005</v>
      </c>
      <c r="Q48" s="61">
        <f t="shared" si="5"/>
        <v>6.5070939713308134</v>
      </c>
      <c r="R48" s="61">
        <f t="shared" si="6"/>
        <v>6.3336376028096604</v>
      </c>
      <c r="S48" s="62">
        <f t="shared" si="0"/>
        <v>92.548115459673753</v>
      </c>
      <c r="T48" s="62">
        <f t="shared" si="1"/>
        <v>92.078760730946016</v>
      </c>
      <c r="U48" s="63">
        <f t="shared" si="2"/>
        <v>129.51891725350526</v>
      </c>
      <c r="V48" s="63">
        <f t="shared" si="7"/>
        <v>128.72546848731179</v>
      </c>
      <c r="W48">
        <f t="shared" si="3"/>
        <v>76.748715546394124</v>
      </c>
      <c r="X48">
        <f t="shared" si="4"/>
        <v>76.279360817666387</v>
      </c>
      <c r="Y48">
        <v>10.2212</v>
      </c>
    </row>
    <row r="49" spans="1:25" ht="19" x14ac:dyDescent="0.25">
      <c r="A49" s="14"/>
      <c r="B49" s="83"/>
      <c r="C49" s="90" t="s">
        <v>132</v>
      </c>
      <c r="D49">
        <f>20*LOG10($I$15/3)</f>
        <v>-6.0205999132796242</v>
      </c>
      <c r="E49" t="s">
        <v>133</v>
      </c>
      <c r="F49" s="78"/>
      <c r="P49" s="67">
        <v>0.56999999999999995</v>
      </c>
      <c r="Q49" s="61">
        <f t="shared" si="5"/>
        <v>6.5649359441557262</v>
      </c>
      <c r="R49" s="61">
        <f t="shared" si="6"/>
        <v>6.3899377109253015</v>
      </c>
      <c r="S49" s="62">
        <f t="shared" si="0"/>
        <v>92.701852032999568</v>
      </c>
      <c r="T49" s="62">
        <f t="shared" si="1"/>
        <v>92.232497304271831</v>
      </c>
      <c r="U49" s="63">
        <f t="shared" si="2"/>
        <v>129.79855065555699</v>
      </c>
      <c r="V49" s="63">
        <f t="shared" si="7"/>
        <v>129.00510188936352</v>
      </c>
      <c r="W49">
        <f t="shared" si="3"/>
        <v>77.12465211971994</v>
      </c>
      <c r="X49">
        <f t="shared" si="4"/>
        <v>76.655297390992203</v>
      </c>
      <c r="Y49">
        <v>10.4434</v>
      </c>
    </row>
    <row r="50" spans="1:25" ht="19" x14ac:dyDescent="0.25">
      <c r="A50" s="14"/>
      <c r="B50" s="83"/>
      <c r="C50" s="90" t="s">
        <v>134</v>
      </c>
      <c r="D50" s="91">
        <v>12</v>
      </c>
      <c r="F50" s="78"/>
      <c r="P50" s="61">
        <v>0.57999999999999996</v>
      </c>
      <c r="Q50" s="61">
        <f t="shared" si="5"/>
        <v>6.6222727178821224</v>
      </c>
      <c r="R50" s="61">
        <f t="shared" si="6"/>
        <v>6.4457460867835996</v>
      </c>
      <c r="S50" s="62">
        <f t="shared" si="0"/>
        <v>92.852914790808484</v>
      </c>
      <c r="T50" s="62">
        <f t="shared" si="1"/>
        <v>92.383560062080747</v>
      </c>
      <c r="U50" s="63">
        <f t="shared" si="2"/>
        <v>130.07332062067059</v>
      </c>
      <c r="V50" s="63">
        <f t="shared" si="7"/>
        <v>129.27987185447711</v>
      </c>
      <c r="W50">
        <f t="shared" si="3"/>
        <v>77.497914877528856</v>
      </c>
      <c r="X50">
        <f t="shared" si="4"/>
        <v>77.02856014880112</v>
      </c>
      <c r="Y50">
        <v>10.6656</v>
      </c>
    </row>
    <row r="51" spans="1:25" ht="20" thickBot="1" x14ac:dyDescent="0.3">
      <c r="A51" s="14"/>
      <c r="B51" s="83"/>
      <c r="C51" s="90" t="s">
        <v>135</v>
      </c>
      <c r="D51" s="91">
        <f>$D$46+$D$47+$D$48+$D$49-$D$50</f>
        <v>105.46425027550686</v>
      </c>
      <c r="F51" s="78"/>
      <c r="P51" s="61">
        <v>0.59</v>
      </c>
      <c r="Q51" s="61">
        <f t="shared" si="5"/>
        <v>6.6791173031429762</v>
      </c>
      <c r="R51" s="61">
        <f t="shared" si="6"/>
        <v>6.501075394199554</v>
      </c>
      <c r="S51" s="62">
        <f t="shared" si="0"/>
        <v>93.001395152392632</v>
      </c>
      <c r="T51" s="62">
        <f t="shared" si="1"/>
        <v>92.532040423664895</v>
      </c>
      <c r="U51" s="63">
        <f t="shared" si="2"/>
        <v>130.34339343255542</v>
      </c>
      <c r="V51" s="63">
        <f t="shared" si="7"/>
        <v>129.54994466636194</v>
      </c>
      <c r="W51">
        <f t="shared" si="3"/>
        <v>77.868595239113006</v>
      </c>
      <c r="X51">
        <f t="shared" si="4"/>
        <v>77.399240510385269</v>
      </c>
      <c r="Y51">
        <v>10.8878</v>
      </c>
    </row>
    <row r="52" spans="1:25" ht="19" x14ac:dyDescent="0.25">
      <c r="A52" s="71" t="s">
        <v>84</v>
      </c>
      <c r="B52" s="72" t="s">
        <v>52</v>
      </c>
      <c r="C52" s="73">
        <v>150.22</v>
      </c>
      <c r="D52" s="86"/>
      <c r="E52" s="73">
        <v>127</v>
      </c>
      <c r="F52" s="78"/>
      <c r="G52" s="4"/>
      <c r="I52" s="5"/>
      <c r="J52" s="7"/>
      <c r="P52" s="61">
        <v>0.6</v>
      </c>
      <c r="Q52" s="61">
        <f t="shared" si="5"/>
        <v>6.7354821615294869</v>
      </c>
      <c r="R52" s="61">
        <f t="shared" si="6"/>
        <v>6.5559377625819231</v>
      </c>
      <c r="S52" s="62">
        <f t="shared" si="0"/>
        <v>93.147379927222616</v>
      </c>
      <c r="T52" s="62">
        <f t="shared" si="1"/>
        <v>92.678025198494879</v>
      </c>
      <c r="U52" s="63">
        <f t="shared" si="2"/>
        <v>130.60892699005802</v>
      </c>
      <c r="V52" s="63">
        <f t="shared" si="7"/>
        <v>129.81547822386455</v>
      </c>
      <c r="W52">
        <f t="shared" si="3"/>
        <v>78.23678001394299</v>
      </c>
      <c r="X52">
        <f t="shared" si="4"/>
        <v>77.767425285215253</v>
      </c>
      <c r="Y52">
        <v>11.11</v>
      </c>
    </row>
    <row r="53" spans="1:25" ht="20" thickBot="1" x14ac:dyDescent="0.3">
      <c r="A53" s="74" t="s">
        <v>85</v>
      </c>
      <c r="B53" s="75" t="s">
        <v>52</v>
      </c>
      <c r="C53" s="76">
        <v>145.22</v>
      </c>
      <c r="D53" s="88"/>
      <c r="E53" s="76">
        <v>121</v>
      </c>
      <c r="F53" s="78"/>
      <c r="I53" s="5"/>
      <c r="J53" s="7"/>
      <c r="P53" s="61">
        <v>0.61</v>
      </c>
      <c r="Q53" s="61">
        <f t="shared" si="5"/>
        <v>6.7913792374907151</v>
      </c>
      <c r="R53" s="61">
        <f t="shared" si="6"/>
        <v>6.6103448179825284</v>
      </c>
      <c r="S53" s="62">
        <f t="shared" si="0"/>
        <v>93.290951619765082</v>
      </c>
      <c r="T53" s="62">
        <f t="shared" si="1"/>
        <v>92.821596891037345</v>
      </c>
      <c r="U53" s="63">
        <f t="shared" si="2"/>
        <v>130.87007136159858</v>
      </c>
      <c r="V53" s="63">
        <f t="shared" si="7"/>
        <v>130.0766225954051</v>
      </c>
      <c r="W53">
        <f t="shared" si="3"/>
        <v>78.602551706485457</v>
      </c>
      <c r="X53">
        <f t="shared" si="4"/>
        <v>78.13319697775772</v>
      </c>
      <c r="Y53">
        <v>11.3322</v>
      </c>
    </row>
    <row r="54" spans="1:25" ht="18.75" x14ac:dyDescent="0.3">
      <c r="A54" s="14"/>
      <c r="B54" s="83"/>
      <c r="C54" s="90"/>
      <c r="D54" s="91"/>
      <c r="F54" s="78"/>
      <c r="I54" s="8"/>
      <c r="J54" s="7"/>
      <c r="P54" s="61">
        <v>0.62</v>
      </c>
      <c r="Q54" s="61">
        <f t="shared" si="5"/>
        <v>6.8468199878891225</v>
      </c>
      <c r="R54" s="61">
        <f t="shared" si="6"/>
        <v>6.6643077118639464</v>
      </c>
      <c r="S54" s="62">
        <f t="shared" si="0"/>
        <v>93.432188709514818</v>
      </c>
      <c r="T54" s="62">
        <f t="shared" si="1"/>
        <v>92.962833980787082</v>
      </c>
      <c r="U54" s="63">
        <f t="shared" si="2"/>
        <v>131.12696929452505</v>
      </c>
      <c r="V54" s="63">
        <f t="shared" si="7"/>
        <v>130.33352052833158</v>
      </c>
      <c r="W54">
        <f t="shared" si="3"/>
        <v>78.965988796235195</v>
      </c>
      <c r="X54">
        <f t="shared" si="4"/>
        <v>78.496634067507458</v>
      </c>
      <c r="Y54">
        <v>11.554399999999999</v>
      </c>
    </row>
    <row r="55" spans="1:25" ht="19.5" thickBot="1" x14ac:dyDescent="0.35">
      <c r="A55" s="14"/>
      <c r="B55" s="70"/>
      <c r="C55" s="79"/>
      <c r="D55" s="79"/>
      <c r="E55" s="78"/>
      <c r="F55" s="78"/>
      <c r="I55" s="8"/>
      <c r="J55" s="7"/>
      <c r="P55" s="61">
        <v>0.63</v>
      </c>
      <c r="Q55" s="61">
        <f t="shared" si="5"/>
        <v>6.9018154094191795</v>
      </c>
      <c r="R55" s="61">
        <f t="shared" si="6"/>
        <v>6.7178371477872298</v>
      </c>
      <c r="S55" s="62">
        <f t="shared" si="0"/>
        <v>93.571165908621381</v>
      </c>
      <c r="T55" s="62">
        <f t="shared" si="1"/>
        <v>93.101811179893645</v>
      </c>
      <c r="U55" s="63">
        <f t="shared" si="2"/>
        <v>131.37975668371334</v>
      </c>
      <c r="V55" s="63">
        <f t="shared" si="7"/>
        <v>130.58630791751986</v>
      </c>
      <c r="W55">
        <f t="shared" si="3"/>
        <v>79.327165995341758</v>
      </c>
      <c r="X55">
        <f t="shared" si="4"/>
        <v>78.857811266614021</v>
      </c>
      <c r="Y55">
        <v>11.7766</v>
      </c>
    </row>
    <row r="56" spans="1:25" ht="20.25" thickTop="1" thickBot="1" x14ac:dyDescent="0.35">
      <c r="A56" s="95" t="s">
        <v>20</v>
      </c>
      <c r="B56" s="98"/>
      <c r="C56" s="98"/>
      <c r="D56" s="98"/>
      <c r="E56" s="99"/>
      <c r="F56" s="78"/>
      <c r="P56" s="61">
        <v>0.64</v>
      </c>
      <c r="Q56" s="61">
        <f t="shared" si="5"/>
        <v>6.9563760640748908</v>
      </c>
      <c r="R56" s="61">
        <f t="shared" si="6"/>
        <v>6.7709434062005611</v>
      </c>
      <c r="S56" s="62">
        <f t="shared" si="0"/>
        <v>93.707954399227489</v>
      </c>
      <c r="T56" s="62">
        <f t="shared" si="1"/>
        <v>93.238599670499752</v>
      </c>
      <c r="U56" s="63">
        <f t="shared" si="2"/>
        <v>131.62856300326516</v>
      </c>
      <c r="V56" s="63">
        <f t="shared" si="7"/>
        <v>130.83511423707168</v>
      </c>
      <c r="W56">
        <f t="shared" si="3"/>
        <v>79.686154485947867</v>
      </c>
      <c r="X56">
        <f t="shared" si="4"/>
        <v>79.21679975722013</v>
      </c>
      <c r="Y56">
        <v>11.998799999999999</v>
      </c>
    </row>
    <row r="57" spans="1:25" ht="20" thickTop="1" x14ac:dyDescent="0.25">
      <c r="A57" s="14" t="s">
        <v>105</v>
      </c>
      <c r="B57" s="70"/>
      <c r="C57" s="80" t="s">
        <v>113</v>
      </c>
      <c r="D57" s="80"/>
      <c r="E57" s="78"/>
      <c r="F57" s="78"/>
      <c r="P57" s="61">
        <v>0.65</v>
      </c>
      <c r="Q57" s="61">
        <f t="shared" si="5"/>
        <v>7.0105121028332951</v>
      </c>
      <c r="R57" s="61">
        <f t="shared" si="6"/>
        <v>6.8236363674914315</v>
      </c>
      <c r="S57" s="62">
        <f t="shared" si="0"/>
        <v>93.842622052406853</v>
      </c>
      <c r="T57" s="62">
        <f t="shared" si="1"/>
        <v>93.373267323679116</v>
      </c>
      <c r="U57" s="63">
        <f t="shared" si="2"/>
        <v>131.87351170473684</v>
      </c>
      <c r="V57" s="63">
        <f t="shared" si="7"/>
        <v>131.08006293854336</v>
      </c>
      <c r="W57">
        <f t="shared" si="3"/>
        <v>80.043022139127231</v>
      </c>
      <c r="X57">
        <f t="shared" si="4"/>
        <v>79.573667410399494</v>
      </c>
      <c r="Y57">
        <v>12.221</v>
      </c>
    </row>
    <row r="58" spans="1:25" ht="19" x14ac:dyDescent="0.25">
      <c r="A58" s="79"/>
      <c r="B58" s="80"/>
      <c r="C58" s="82" t="s">
        <v>116</v>
      </c>
      <c r="D58" s="82"/>
      <c r="E58" s="78"/>
      <c r="F58" s="78"/>
      <c r="P58" s="61">
        <v>0.66</v>
      </c>
      <c r="Q58" s="61">
        <f t="shared" si="5"/>
        <v>7.0642332877043446</v>
      </c>
      <c r="R58" s="61">
        <f t="shared" si="6"/>
        <v>6.875925533448747</v>
      </c>
      <c r="S58" s="62">
        <f t="shared" si="0"/>
        <v>93.975233630387123</v>
      </c>
      <c r="T58" s="62">
        <f t="shared" si="1"/>
        <v>93.505878901659386</v>
      </c>
      <c r="U58" s="63">
        <f t="shared" si="2"/>
        <v>132.1147205849652</v>
      </c>
      <c r="V58" s="63">
        <f t="shared" si="7"/>
        <v>131.32127181877172</v>
      </c>
      <c r="W58">
        <f t="shared" si="3"/>
        <v>80.397833717107503</v>
      </c>
      <c r="X58">
        <f t="shared" si="4"/>
        <v>79.928478988379766</v>
      </c>
      <c r="Y58">
        <v>12.443199999999999</v>
      </c>
    </row>
    <row r="59" spans="1:25" ht="19" x14ac:dyDescent="0.25">
      <c r="A59" s="78"/>
      <c r="B59" s="77"/>
      <c r="C59" s="94"/>
      <c r="D59" s="94"/>
      <c r="E59" s="78"/>
      <c r="P59" s="61">
        <v>0.67</v>
      </c>
      <c r="Q59" s="61">
        <f t="shared" si="5"/>
        <v>7.1175490122828213</v>
      </c>
      <c r="R59" s="61">
        <f t="shared" si="6"/>
        <v>6.9278200472669065</v>
      </c>
      <c r="S59" s="62">
        <f t="shared" si="0"/>
        <v>94.105850973566277</v>
      </c>
      <c r="T59" s="62">
        <f t="shared" si="1"/>
        <v>93.63649624483854</v>
      </c>
      <c r="U59" s="63">
        <f t="shared" si="2"/>
        <v>132.35230212623406</v>
      </c>
      <c r="V59" s="63">
        <f t="shared" si="7"/>
        <v>131.55885336004059</v>
      </c>
      <c r="W59">
        <f t="shared" si="3"/>
        <v>80.750651060286657</v>
      </c>
      <c r="X59">
        <f t="shared" si="4"/>
        <v>80.28129633155892</v>
      </c>
      <c r="Y59">
        <v>12.6654</v>
      </c>
    </row>
    <row r="60" spans="1:25" ht="19" x14ac:dyDescent="0.25">
      <c r="A60" s="84"/>
      <c r="B60" s="82" t="s">
        <v>117</v>
      </c>
      <c r="C60" s="82">
        <f>46.3+33.9*LOG10(C3)-13.82*LOG10(30)-C61+(44.9-6.55*LOG10(I14))*LOG10(P2)</f>
        <v>99.867557722872149</v>
      </c>
      <c r="D60" s="82"/>
      <c r="E60" s="78"/>
      <c r="P60" s="61">
        <v>0.68</v>
      </c>
      <c r="Q60" s="61">
        <f t="shared" si="5"/>
        <v>7.1704683209248055</v>
      </c>
      <c r="R60" s="61">
        <f t="shared" si="6"/>
        <v>6.9793287122110845</v>
      </c>
      <c r="S60" s="62">
        <f t="shared" si="0"/>
        <v>94.234533173674464</v>
      </c>
      <c r="T60" s="62">
        <f t="shared" si="1"/>
        <v>93.765178444946741</v>
      </c>
      <c r="U60" s="63">
        <f t="shared" si="2"/>
        <v>132.58636381124049</v>
      </c>
      <c r="V60" s="63">
        <f t="shared" si="7"/>
        <v>131.79291504504701</v>
      </c>
      <c r="W60">
        <f t="shared" si="3"/>
        <v>81.101533260394845</v>
      </c>
      <c r="X60">
        <f t="shared" si="4"/>
        <v>80.632178531667122</v>
      </c>
      <c r="Y60">
        <v>12.887600000000001</v>
      </c>
    </row>
    <row r="61" spans="1:25" ht="19" x14ac:dyDescent="0.25">
      <c r="A61" s="78"/>
      <c r="B61" s="85" t="s">
        <v>118</v>
      </c>
      <c r="C61" s="85">
        <f>(1.1*LOG10(1806)-0.7)*1.5-(1.56*LOG10(1806)-0.8)</f>
        <v>4.310459713797421E-2</v>
      </c>
      <c r="D61" s="85"/>
      <c r="E61" s="78"/>
      <c r="F61" s="78"/>
      <c r="P61" s="61">
        <v>0.69</v>
      </c>
      <c r="Q61" s="61">
        <f t="shared" si="5"/>
        <v>7.2229999266595755</v>
      </c>
      <c r="R61" s="61">
        <f t="shared" si="6"/>
        <v>7.0304600090516711</v>
      </c>
      <c r="S61" s="62">
        <f t="shared" si="0"/>
        <v>94.361336734294852</v>
      </c>
      <c r="T61" s="62">
        <f t="shared" si="1"/>
        <v>93.891982005567115</v>
      </c>
      <c r="U61" s="63">
        <f t="shared" si="2"/>
        <v>132.8170084150681</v>
      </c>
      <c r="V61" s="63">
        <f t="shared" si="7"/>
        <v>132.02355964887462</v>
      </c>
      <c r="W61">
        <f t="shared" si="3"/>
        <v>81.45053682101522</v>
      </c>
      <c r="X61">
        <f t="shared" si="4"/>
        <v>80.981182092287497</v>
      </c>
      <c r="Y61">
        <v>13.1098</v>
      </c>
    </row>
    <row r="62" spans="1:25" ht="18.75" x14ac:dyDescent="0.3">
      <c r="A62" s="78"/>
      <c r="B62" s="85" t="s">
        <v>119</v>
      </c>
      <c r="C62" s="85">
        <f>(1.1*LOG10(1711)-0.7)*1.5-(1.56*LOG10(1711)-0.8)</f>
        <v>4.0992500858699543E-2</v>
      </c>
      <c r="D62" s="85"/>
      <c r="E62" s="78"/>
      <c r="F62" s="78"/>
      <c r="P62" s="61">
        <v>0.7</v>
      </c>
      <c r="Q62" s="61">
        <f t="shared" si="5"/>
        <v>7.2751522279373821</v>
      </c>
      <c r="R62" s="61">
        <f t="shared" si="6"/>
        <v>7.0812221123656061</v>
      </c>
      <c r="S62" s="62">
        <f t="shared" si="0"/>
        <v>94.486315719834877</v>
      </c>
      <c r="T62" s="62">
        <f t="shared" si="1"/>
        <v>94.01696099110714</v>
      </c>
      <c r="U62" s="63">
        <f t="shared" si="2"/>
        <v>133.04433427615297</v>
      </c>
      <c r="V62" s="63">
        <f t="shared" si="7"/>
        <v>132.25088550995949</v>
      </c>
      <c r="W62">
        <f t="shared" si="3"/>
        <v>81.79771580655526</v>
      </c>
      <c r="X62">
        <f t="shared" si="4"/>
        <v>81.328361077827509</v>
      </c>
      <c r="Y62">
        <v>13.332000000000001</v>
      </c>
    </row>
    <row r="63" spans="1:25" ht="18.75" x14ac:dyDescent="0.3">
      <c r="A63" s="78"/>
      <c r="B63" s="78"/>
      <c r="C63" s="78"/>
      <c r="D63" s="78"/>
      <c r="E63" s="78"/>
      <c r="P63" s="61">
        <v>0.71</v>
      </c>
      <c r="Q63" s="61">
        <f t="shared" si="5"/>
        <v>7.3269333243042611</v>
      </c>
      <c r="R63" s="61">
        <f t="shared" si="6"/>
        <v>7.1316229057933525</v>
      </c>
      <c r="S63" s="62">
        <f t="shared" si="0"/>
        <v>94.609521893931245</v>
      </c>
      <c r="T63" s="62">
        <f t="shared" si="1"/>
        <v>94.140167165203508</v>
      </c>
      <c r="U63" s="63">
        <f t="shared" si="2"/>
        <v>133.26843554803008</v>
      </c>
      <c r="V63" s="63">
        <f t="shared" si="7"/>
        <v>132.47498678183661</v>
      </c>
      <c r="W63">
        <f t="shared" si="3"/>
        <v>82.143121980651614</v>
      </c>
      <c r="X63">
        <f t="shared" si="4"/>
        <v>81.673767251923877</v>
      </c>
      <c r="Y63">
        <v>13.5542</v>
      </c>
    </row>
    <row r="64" spans="1:25" ht="20" thickBot="1" x14ac:dyDescent="0.3">
      <c r="A64" s="78"/>
      <c r="B64" s="78"/>
      <c r="C64" s="78"/>
      <c r="D64" s="78"/>
      <c r="E64" s="78"/>
      <c r="P64" s="61">
        <v>0.72</v>
      </c>
      <c r="Q64" s="61">
        <f t="shared" si="5"/>
        <v>7.3783510310867104</v>
      </c>
      <c r="R64" s="61">
        <f t="shared" si="6"/>
        <v>7.1816699963321353</v>
      </c>
      <c r="S64" s="62">
        <f t="shared" si="0"/>
        <v>94.731004848175104</v>
      </c>
      <c r="T64" s="62">
        <f t="shared" si="1"/>
        <v>94.261650119447381</v>
      </c>
      <c r="U64" s="63">
        <f t="shared" si="2"/>
        <v>133.4894024334732</v>
      </c>
      <c r="V64" s="63">
        <f t="shared" si="7"/>
        <v>132.69595366727972</v>
      </c>
      <c r="W64">
        <f t="shared" si="3"/>
        <v>82.486804934895474</v>
      </c>
      <c r="X64">
        <f t="shared" si="4"/>
        <v>82.017450206167752</v>
      </c>
      <c r="Y64">
        <v>13.776400000000001</v>
      </c>
    </row>
    <row r="65" spans="1:25" ht="19" x14ac:dyDescent="0.25">
      <c r="A65" s="71" t="s">
        <v>84</v>
      </c>
      <c r="B65" s="72" t="s">
        <v>52</v>
      </c>
      <c r="C65" s="73">
        <v>150.22</v>
      </c>
      <c r="D65" s="86" t="s">
        <v>139</v>
      </c>
      <c r="E65" s="73">
        <v>127</v>
      </c>
      <c r="F65" s="87" t="s">
        <v>142</v>
      </c>
      <c r="P65" s="61">
        <v>0.73</v>
      </c>
      <c r="Q65" s="61">
        <f t="shared" si="5"/>
        <v>7.4294128931616363</v>
      </c>
      <c r="R65" s="61">
        <f t="shared" si="6"/>
        <v>7.2313707277388293</v>
      </c>
      <c r="S65" s="62">
        <f t="shared" si="0"/>
        <v>94.850812121958853</v>
      </c>
      <c r="T65" s="62">
        <f t="shared" si="1"/>
        <v>94.38145739323113</v>
      </c>
      <c r="U65" s="63">
        <f t="shared" si="2"/>
        <v>133.70732140248577</v>
      </c>
      <c r="V65" s="63">
        <f t="shared" si="7"/>
        <v>132.9138726362923</v>
      </c>
      <c r="W65">
        <f t="shared" si="3"/>
        <v>82.828812208679224</v>
      </c>
      <c r="X65">
        <f t="shared" si="4"/>
        <v>82.359457479951502</v>
      </c>
      <c r="Y65">
        <v>13.9986</v>
      </c>
    </row>
    <row r="66" spans="1:25" ht="20" thickBot="1" x14ac:dyDescent="0.3">
      <c r="A66" s="74" t="s">
        <v>85</v>
      </c>
      <c r="B66" s="75" t="s">
        <v>52</v>
      </c>
      <c r="C66" s="76">
        <v>145.22</v>
      </c>
      <c r="D66" s="88" t="s">
        <v>140</v>
      </c>
      <c r="E66" s="76">
        <v>121</v>
      </c>
      <c r="F66" s="89" t="s">
        <v>141</v>
      </c>
      <c r="P66" s="61">
        <v>0.74</v>
      </c>
      <c r="Q66" s="61">
        <f t="shared" si="5"/>
        <v>7.4801261978802467</v>
      </c>
      <c r="R66" s="61">
        <f t="shared" si="6"/>
        <v>7.2807321931093441</v>
      </c>
      <c r="S66" s="62">
        <f t="shared" si="0"/>
        <v>94.968989314169264</v>
      </c>
      <c r="T66" s="62">
        <f t="shared" si="1"/>
        <v>94.499634585441527</v>
      </c>
      <c r="U66" s="63">
        <f t="shared" si="2"/>
        <v>133.92227539546101</v>
      </c>
      <c r="V66" s="63">
        <f t="shared" si="7"/>
        <v>133.12882662926754</v>
      </c>
      <c r="W66">
        <f t="shared" si="3"/>
        <v>83.169189400889636</v>
      </c>
      <c r="X66">
        <f t="shared" si="4"/>
        <v>82.699834672161899</v>
      </c>
      <c r="Y66">
        <v>14.220800000000001</v>
      </c>
    </row>
    <row r="67" spans="1:25" ht="19" x14ac:dyDescent="0.25">
      <c r="A67" s="78"/>
      <c r="B67" s="78"/>
      <c r="C67" s="78"/>
      <c r="D67" s="78"/>
      <c r="E67" s="78"/>
      <c r="P67" s="61">
        <v>0.75</v>
      </c>
      <c r="Q67" s="61">
        <f t="shared" si="5"/>
        <v>7.5304979872085767</v>
      </c>
      <c r="R67" s="61">
        <f t="shared" si="6"/>
        <v>7.3297612466955284</v>
      </c>
      <c r="S67" s="62">
        <f t="shared" ref="S67:S130" si="8">(20*LOG10(P67)+20*LOG10(1806/1000)+92.45)</f>
        <v>95.085580187383741</v>
      </c>
      <c r="T67" s="62">
        <f t="shared" ref="T67:T130" si="9">(20*LOG10(P67)+20*LOG10(1711/1000)+92.45)</f>
        <v>94.616225458656004</v>
      </c>
      <c r="U67" s="63">
        <f t="shared" ref="U67:U130" si="10">46.3+33.9*LOG10(1806)-13.82*LOG10(20)-0.0431+(44.9-6.55*LOG10(20))*LOG10(P67)</f>
        <v>134.13434401270572</v>
      </c>
      <c r="V67" s="63">
        <f t="shared" si="7"/>
        <v>133.34089524651225</v>
      </c>
      <c r="W67">
        <f t="shared" ref="W67:W130" si="11">S67+Y67+$D$48+$D$49</f>
        <v>83.507980274104114</v>
      </c>
      <c r="X67">
        <f t="shared" ref="X67:X130" si="12">$T67+$Y67+$D$48+$D$49</f>
        <v>83.038625545376377</v>
      </c>
      <c r="Y67">
        <v>14.443</v>
      </c>
    </row>
    <row r="68" spans="1:25" ht="18.75" x14ac:dyDescent="0.3">
      <c r="A68" s="78"/>
      <c r="B68" s="78"/>
      <c r="C68" s="78"/>
      <c r="D68" s="78"/>
      <c r="E68" s="78"/>
      <c r="P68" s="61">
        <v>0.76</v>
      </c>
      <c r="Q68" s="61">
        <f t="shared" ref="Q68:Q131" si="13">SQRT((4*3.14*P68)/0.166112957)</f>
        <v>7.5805350691419173</v>
      </c>
      <c r="R68" s="61">
        <f t="shared" ref="R68:R131" si="14">SQRT((4*3.14*P68)/0.175336061)</f>
        <v>7.3784645150153283</v>
      </c>
      <c r="S68" s="62">
        <f t="shared" si="8"/>
        <v>95.200626765165566</v>
      </c>
      <c r="T68" s="62">
        <f t="shared" si="9"/>
        <v>94.731272036437829</v>
      </c>
      <c r="U68" s="63">
        <f t="shared" si="10"/>
        <v>134.34360369141183</v>
      </c>
      <c r="V68" s="63">
        <f t="shared" si="7"/>
        <v>133.55015492521835</v>
      </c>
      <c r="W68">
        <f t="shared" si="11"/>
        <v>83.84522685188594</v>
      </c>
      <c r="X68">
        <f t="shared" si="12"/>
        <v>83.375872123158203</v>
      </c>
      <c r="Y68">
        <v>14.6652</v>
      </c>
    </row>
    <row r="69" spans="1:25" x14ac:dyDescent="0.2">
      <c r="P69" s="61">
        <v>0.77</v>
      </c>
      <c r="Q69" s="61">
        <f t="shared" si="13"/>
        <v>7.6302440284455182</v>
      </c>
      <c r="R69" s="61">
        <f t="shared" si="14"/>
        <v>7.4268484073071797</v>
      </c>
      <c r="S69" s="62">
        <f t="shared" si="8"/>
        <v>95.314169422999385</v>
      </c>
      <c r="T69" s="62">
        <f t="shared" si="9"/>
        <v>94.844814694271648</v>
      </c>
      <c r="U69" s="63">
        <f t="shared" si="10"/>
        <v>134.55012787106017</v>
      </c>
      <c r="V69" s="63">
        <f t="shared" ref="V69:V132" si="15">46.3+33.9*LOG10(1711)-13.82*LOG10(20)-0.040992501+(44.9-6.55*LOG10(20))*LOG10(P69)</f>
        <v>133.75667910486669</v>
      </c>
      <c r="W69">
        <f t="shared" si="11"/>
        <v>84.180969509719759</v>
      </c>
      <c r="X69">
        <f t="shared" si="12"/>
        <v>83.711614780992022</v>
      </c>
      <c r="Y69">
        <v>14.8874</v>
      </c>
    </row>
    <row r="70" spans="1:25" x14ac:dyDescent="0.2">
      <c r="P70" s="61">
        <v>0.78</v>
      </c>
      <c r="Q70" s="61">
        <f t="shared" si="13"/>
        <v>7.6796312367695441</v>
      </c>
      <c r="R70" s="61">
        <f t="shared" si="14"/>
        <v>7.4749191253753366</v>
      </c>
      <c r="S70" s="62">
        <f t="shared" si="8"/>
        <v>95.426246973359355</v>
      </c>
      <c r="T70" s="62">
        <f t="shared" si="9"/>
        <v>94.956892244631618</v>
      </c>
      <c r="U70" s="63">
        <f t="shared" si="10"/>
        <v>134.75398714815202</v>
      </c>
      <c r="V70" s="63">
        <f t="shared" si="15"/>
        <v>133.96053838195854</v>
      </c>
      <c r="W70">
        <f t="shared" si="11"/>
        <v>84.51524706007973</v>
      </c>
      <c r="X70">
        <f t="shared" si="12"/>
        <v>84.045892331351993</v>
      </c>
      <c r="Y70">
        <v>15.1096</v>
      </c>
    </row>
    <row r="71" spans="1:25" x14ac:dyDescent="0.2">
      <c r="P71" s="61">
        <v>0.79</v>
      </c>
      <c r="Q71" s="61">
        <f t="shared" si="13"/>
        <v>7.7287028621822795</v>
      </c>
      <c r="R71" s="61">
        <f t="shared" si="14"/>
        <v>7.5226826728689531</v>
      </c>
      <c r="S71" s="62">
        <f t="shared" si="8"/>
        <v>95.536896745358575</v>
      </c>
      <c r="T71" s="62">
        <f t="shared" si="9"/>
        <v>95.067542016630838</v>
      </c>
      <c r="U71" s="63">
        <f t="shared" si="10"/>
        <v>134.9552494210844</v>
      </c>
      <c r="V71" s="63">
        <f t="shared" si="15"/>
        <v>134.16180065489092</v>
      </c>
      <c r="W71">
        <f t="shared" si="11"/>
        <v>84.848096832078951</v>
      </c>
      <c r="X71">
        <f t="shared" si="12"/>
        <v>84.378742103351215</v>
      </c>
      <c r="Y71">
        <v>15.331799999999999</v>
      </c>
    </row>
    <row r="72" spans="1:25" x14ac:dyDescent="0.2">
      <c r="P72" s="61">
        <v>0.8</v>
      </c>
      <c r="Q72" s="61">
        <f t="shared" si="13"/>
        <v>7.7774648781619451</v>
      </c>
      <c r="R72" s="61">
        <f t="shared" si="14"/>
        <v>7.5701448640342131</v>
      </c>
      <c r="S72" s="62">
        <f t="shared" si="8"/>
        <v>95.646154659388614</v>
      </c>
      <c r="T72" s="62">
        <f t="shared" si="9"/>
        <v>95.176799930660877</v>
      </c>
      <c r="U72" s="63">
        <f t="shared" si="10"/>
        <v>135.15398002591286</v>
      </c>
      <c r="V72" s="63">
        <f t="shared" si="15"/>
        <v>134.36053125971938</v>
      </c>
      <c r="W72">
        <f t="shared" si="11"/>
        <v>85.179554746108991</v>
      </c>
      <c r="X72">
        <f t="shared" si="12"/>
        <v>84.710200017381254</v>
      </c>
      <c r="Y72">
        <v>15.554</v>
      </c>
    </row>
    <row r="73" spans="1:25" x14ac:dyDescent="0.2">
      <c r="P73" s="61">
        <v>0.81</v>
      </c>
      <c r="Q73" s="61">
        <f t="shared" si="13"/>
        <v>7.8259230720842528</v>
      </c>
      <c r="R73" s="61">
        <f t="shared" si="14"/>
        <v>7.6173113319756309</v>
      </c>
      <c r="S73" s="62">
        <f t="shared" si="8"/>
        <v>95.754055297122733</v>
      </c>
      <c r="T73" s="62">
        <f t="shared" si="9"/>
        <v>95.28470056839501</v>
      </c>
      <c r="U73" s="63">
        <f t="shared" si="10"/>
        <v>135.35024186368125</v>
      </c>
      <c r="V73" s="63">
        <f t="shared" si="15"/>
        <v>134.55679309748777</v>
      </c>
      <c r="W73">
        <f t="shared" si="11"/>
        <v>85.509655383843111</v>
      </c>
      <c r="X73">
        <f t="shared" si="12"/>
        <v>85.040300655115388</v>
      </c>
      <c r="Y73">
        <v>15.776199999999999</v>
      </c>
    </row>
    <row r="74" spans="1:25" x14ac:dyDescent="0.2">
      <c r="P74" s="61">
        <v>0.82</v>
      </c>
      <c r="Q74" s="61">
        <f t="shared" si="13"/>
        <v>7.8740830532398274</v>
      </c>
      <c r="R74" s="61">
        <f t="shared" si="14"/>
        <v>7.6641875364597611</v>
      </c>
      <c r="S74" s="62">
        <f t="shared" si="8"/>
        <v>95.86063196722408</v>
      </c>
      <c r="T74" s="62">
        <f t="shared" si="9"/>
        <v>95.391277238496343</v>
      </c>
      <c r="U74" s="63">
        <f t="shared" si="10"/>
        <v>135.54409551993922</v>
      </c>
      <c r="V74" s="63">
        <f t="shared" si="15"/>
        <v>134.75064675374574</v>
      </c>
      <c r="W74">
        <f t="shared" si="11"/>
        <v>85.838432053944459</v>
      </c>
      <c r="X74">
        <f t="shared" si="12"/>
        <v>85.369077325216722</v>
      </c>
      <c r="Y74">
        <v>15.9984</v>
      </c>
    </row>
    <row r="75" spans="1:25" x14ac:dyDescent="0.2">
      <c r="P75" s="61">
        <v>0.83</v>
      </c>
      <c r="Q75" s="61">
        <f t="shared" si="13"/>
        <v>7.9219502604129417</v>
      </c>
      <c r="R75" s="61">
        <f t="shared" si="14"/>
        <v>7.710778771291908</v>
      </c>
      <c r="S75" s="62">
        <f t="shared" si="8"/>
        <v>95.965916767071221</v>
      </c>
      <c r="T75" s="62">
        <f t="shared" si="9"/>
        <v>95.496562038343484</v>
      </c>
      <c r="U75" s="63">
        <f t="shared" si="10"/>
        <v>135.73559937701555</v>
      </c>
      <c r="V75" s="63">
        <f t="shared" si="15"/>
        <v>134.94215061082207</v>
      </c>
      <c r="W75">
        <f t="shared" si="11"/>
        <v>86.1659168537916</v>
      </c>
      <c r="X75">
        <f t="shared" si="12"/>
        <v>85.696562125063863</v>
      </c>
      <c r="Y75">
        <v>16.220600000000001</v>
      </c>
    </row>
    <row r="76" spans="1:25" x14ac:dyDescent="0.2">
      <c r="P76" s="61">
        <v>0.84</v>
      </c>
      <c r="Q76" s="61">
        <f t="shared" si="13"/>
        <v>7.9695299690505408</v>
      </c>
      <c r="R76" s="61">
        <f t="shared" si="14"/>
        <v>7.757090171294049</v>
      </c>
      <c r="S76" s="62">
        <f t="shared" si="8"/>
        <v>96.069940640787379</v>
      </c>
      <c r="T76" s="62">
        <f t="shared" si="9"/>
        <v>95.600585912059643</v>
      </c>
      <c r="U76" s="63">
        <f t="shared" si="10"/>
        <v>135.92480971956817</v>
      </c>
      <c r="V76" s="63">
        <f t="shared" si="15"/>
        <v>135.1313609533747</v>
      </c>
      <c r="W76">
        <f t="shared" si="11"/>
        <v>86.492140727507746</v>
      </c>
      <c r="X76">
        <f t="shared" si="12"/>
        <v>86.022785998780023</v>
      </c>
      <c r="Y76">
        <v>16.442799999999998</v>
      </c>
    </row>
    <row r="77" spans="1:25" x14ac:dyDescent="0.2">
      <c r="P77" s="61">
        <v>0.85</v>
      </c>
      <c r="Q77" s="61">
        <f t="shared" si="13"/>
        <v>8.0168272980483213</v>
      </c>
      <c r="R77" s="61">
        <f t="shared" si="14"/>
        <v>7.8031267189100255</v>
      </c>
      <c r="S77" s="62">
        <f t="shared" si="8"/>
        <v>96.172733433835603</v>
      </c>
      <c r="T77" s="62">
        <f t="shared" si="9"/>
        <v>95.703378705107866</v>
      </c>
      <c r="U77" s="63">
        <f t="shared" si="10"/>
        <v>136.11178083388819</v>
      </c>
      <c r="V77" s="63">
        <f t="shared" si="15"/>
        <v>135.31833206769471</v>
      </c>
      <c r="W77">
        <f t="shared" si="11"/>
        <v>86.817133520555984</v>
      </c>
      <c r="X77">
        <f t="shared" si="12"/>
        <v>86.347778791828233</v>
      </c>
      <c r="Y77">
        <v>16.664999999999999</v>
      </c>
    </row>
    <row r="78" spans="1:25" x14ac:dyDescent="0.2">
      <c r="P78" s="61">
        <v>0.86</v>
      </c>
      <c r="Q78" s="61">
        <f t="shared" si="13"/>
        <v>8.0638472161785639</v>
      </c>
      <c r="R78" s="61">
        <f t="shared" si="14"/>
        <v>7.8488932504620257</v>
      </c>
      <c r="S78" s="62">
        <f t="shared" si="8"/>
        <v>96.274323944421099</v>
      </c>
      <c r="T78" s="62">
        <f t="shared" si="9"/>
        <v>95.804969215693362</v>
      </c>
      <c r="U78" s="63">
        <f t="shared" si="10"/>
        <v>136.29656510139614</v>
      </c>
      <c r="V78" s="63">
        <f t="shared" si="15"/>
        <v>135.50311633520266</v>
      </c>
      <c r="W78">
        <f t="shared" si="11"/>
        <v>87.140924031141481</v>
      </c>
      <c r="X78">
        <f t="shared" si="12"/>
        <v>86.671569302413729</v>
      </c>
      <c r="Y78">
        <v>16.8872</v>
      </c>
    </row>
    <row r="79" spans="1:25" x14ac:dyDescent="0.2">
      <c r="P79" s="61">
        <v>0.87</v>
      </c>
      <c r="Q79" s="61">
        <f t="shared" si="13"/>
        <v>8.1105945481825685</v>
      </c>
      <c r="R79" s="61">
        <f t="shared" si="14"/>
        <v>7.8943944620806183</v>
      </c>
      <c r="S79" s="62">
        <f t="shared" si="8"/>
        <v>96.374739971922111</v>
      </c>
      <c r="T79" s="62">
        <f t="shared" si="9"/>
        <v>95.905385243194374</v>
      </c>
      <c r="U79" s="63">
        <f t="shared" si="10"/>
        <v>136.47921308673349</v>
      </c>
      <c r="V79" s="63">
        <f t="shared" si="15"/>
        <v>135.68576432054002</v>
      </c>
      <c r="W79">
        <f t="shared" si="11"/>
        <v>87.463540058642479</v>
      </c>
      <c r="X79">
        <f t="shared" si="12"/>
        <v>86.994185329914757</v>
      </c>
      <c r="Y79">
        <v>17.109400000000001</v>
      </c>
    </row>
    <row r="80" spans="1:25" x14ac:dyDescent="0.2">
      <c r="P80" s="61">
        <v>0.88</v>
      </c>
      <c r="Q80" s="61">
        <f t="shared" si="13"/>
        <v>8.1570739805488373</v>
      </c>
      <c r="R80" s="61">
        <f t="shared" si="14"/>
        <v>7.9396349153289112</v>
      </c>
      <c r="S80" s="62">
        <f t="shared" si="8"/>
        <v>96.474008362553121</v>
      </c>
      <c r="T80" s="62">
        <f t="shared" si="9"/>
        <v>96.004653633825384</v>
      </c>
      <c r="U80" s="63">
        <f t="shared" si="10"/>
        <v>136.65977362082003</v>
      </c>
      <c r="V80" s="63">
        <f t="shared" si="15"/>
        <v>135.86632485462655</v>
      </c>
      <c r="W80">
        <f t="shared" si="11"/>
        <v>87.785008449273505</v>
      </c>
      <c r="X80">
        <f t="shared" si="12"/>
        <v>87.315653720545754</v>
      </c>
      <c r="Y80">
        <v>17.331600000000002</v>
      </c>
    </row>
    <row r="81" spans="16:25" x14ac:dyDescent="0.2">
      <c r="P81" s="61">
        <v>0.89</v>
      </c>
      <c r="Q81" s="61">
        <f t="shared" si="13"/>
        <v>8.2032900669965869</v>
      </c>
      <c r="R81" s="61">
        <f t="shared" si="14"/>
        <v>7.9846190425398955</v>
      </c>
      <c r="S81" s="62">
        <f t="shared" si="8"/>
        <v>96.572155052447997</v>
      </c>
      <c r="T81" s="62">
        <f t="shared" si="9"/>
        <v>96.10280032372026</v>
      </c>
      <c r="U81" s="63">
        <f t="shared" si="10"/>
        <v>136.8382938792185</v>
      </c>
      <c r="V81" s="63">
        <f t="shared" si="15"/>
        <v>136.04484511302502</v>
      </c>
      <c r="W81">
        <f t="shared" si="11"/>
        <v>88.105355139168367</v>
      </c>
      <c r="X81">
        <f t="shared" si="12"/>
        <v>87.63600041044063</v>
      </c>
      <c r="Y81">
        <v>17.553799999999999</v>
      </c>
    </row>
    <row r="82" spans="16:25" x14ac:dyDescent="0.2">
      <c r="P82" s="61">
        <v>0.9</v>
      </c>
      <c r="Q82" s="61">
        <f t="shared" si="13"/>
        <v>8.2492472336827749</v>
      </c>
      <c r="R82" s="61">
        <f t="shared" si="14"/>
        <v>8.0293511518846596</v>
      </c>
      <c r="S82" s="62">
        <f t="shared" si="8"/>
        <v>96.669205108336243</v>
      </c>
      <c r="T82" s="62">
        <f t="shared" si="9"/>
        <v>96.199850379608506</v>
      </c>
      <c r="U82" s="63">
        <f t="shared" si="10"/>
        <v>137.0148194561209</v>
      </c>
      <c r="V82" s="63">
        <f t="shared" si="15"/>
        <v>136.22137068992743</v>
      </c>
      <c r="W82">
        <f t="shared" si="11"/>
        <v>88.424605195056614</v>
      </c>
      <c r="X82">
        <f t="shared" si="12"/>
        <v>87.955250466328877</v>
      </c>
      <c r="Y82">
        <v>17.776</v>
      </c>
    </row>
    <row r="83" spans="16:25" x14ac:dyDescent="0.2">
      <c r="P83" s="61">
        <v>0.91</v>
      </c>
      <c r="Q83" s="61">
        <f t="shared" si="13"/>
        <v>8.2949497841494466</v>
      </c>
      <c r="R83" s="61">
        <f t="shared" si="14"/>
        <v>8.073835432187872</v>
      </c>
      <c r="S83" s="62">
        <f t="shared" si="8"/>
        <v>96.765182765971616</v>
      </c>
      <c r="T83" s="62">
        <f t="shared" si="9"/>
        <v>96.295828037243879</v>
      </c>
      <c r="U83" s="63">
        <f t="shared" si="10"/>
        <v>137.18939443424699</v>
      </c>
      <c r="V83" s="63">
        <f t="shared" si="15"/>
        <v>136.39594566805351</v>
      </c>
      <c r="W83">
        <f t="shared" si="11"/>
        <v>88.742782852691988</v>
      </c>
      <c r="X83">
        <f t="shared" si="12"/>
        <v>88.273428123964251</v>
      </c>
      <c r="Y83">
        <v>17.998200000000001</v>
      </c>
    </row>
    <row r="84" spans="16:25" x14ac:dyDescent="0.2">
      <c r="P84" s="61">
        <v>0.92</v>
      </c>
      <c r="Q84" s="61">
        <f t="shared" si="13"/>
        <v>8.3404019040271056</v>
      </c>
      <c r="R84" s="61">
        <f t="shared" si="14"/>
        <v>8.1180759575057628</v>
      </c>
      <c r="S84" s="62">
        <f t="shared" si="8"/>
        <v>96.86011146646085</v>
      </c>
      <c r="T84" s="62">
        <f t="shared" si="9"/>
        <v>96.390756737733113</v>
      </c>
      <c r="U84" s="63">
        <f t="shared" si="10"/>
        <v>137.36206145092294</v>
      </c>
      <c r="V84" s="63">
        <f t="shared" si="15"/>
        <v>136.56861268472946</v>
      </c>
      <c r="W84">
        <f t="shared" si="11"/>
        <v>89.059911553181223</v>
      </c>
      <c r="X84">
        <f t="shared" si="12"/>
        <v>88.590556824453486</v>
      </c>
      <c r="Y84">
        <v>18.220400000000001</v>
      </c>
    </row>
    <row r="85" spans="16:25" x14ac:dyDescent="0.2">
      <c r="P85" s="61">
        <v>0.93</v>
      </c>
      <c r="Q85" s="61">
        <f t="shared" si="13"/>
        <v>8.3856076655086245</v>
      </c>
      <c r="R85" s="61">
        <f t="shared" si="14"/>
        <v>8.1620766914807845</v>
      </c>
      <c r="S85" s="62">
        <f t="shared" si="8"/>
        <v>96.954013890628445</v>
      </c>
      <c r="T85" s="62">
        <f t="shared" si="9"/>
        <v>96.484659161900709</v>
      </c>
      <c r="U85" s="63">
        <f t="shared" si="10"/>
        <v>137.53286176058796</v>
      </c>
      <c r="V85" s="63">
        <f t="shared" si="15"/>
        <v>136.73941299439448</v>
      </c>
      <c r="W85">
        <f t="shared" si="11"/>
        <v>89.376013977348819</v>
      </c>
      <c r="X85">
        <f t="shared" si="12"/>
        <v>88.906659248621082</v>
      </c>
      <c r="Y85">
        <v>18.442599999999999</v>
      </c>
    </row>
    <row r="86" spans="16:25" x14ac:dyDescent="0.2">
      <c r="P86" s="61">
        <v>0.94</v>
      </c>
      <c r="Q86" s="61">
        <f t="shared" si="13"/>
        <v>8.4305710316072329</v>
      </c>
      <c r="R86" s="61">
        <f t="shared" si="14"/>
        <v>8.2058414914860922</v>
      </c>
      <c r="S86" s="62">
        <f t="shared" si="8"/>
        <v>97.046911991543709</v>
      </c>
      <c r="T86" s="62">
        <f t="shared" si="9"/>
        <v>96.577557262815986</v>
      </c>
      <c r="U86" s="63">
        <f t="shared" si="10"/>
        <v>137.70183529395808</v>
      </c>
      <c r="V86" s="63">
        <f t="shared" si="15"/>
        <v>136.90838652776461</v>
      </c>
      <c r="W86">
        <f t="shared" si="11"/>
        <v>89.691112078264084</v>
      </c>
      <c r="X86">
        <f t="shared" si="12"/>
        <v>89.221757349536361</v>
      </c>
      <c r="Y86">
        <v>18.6648</v>
      </c>
    </row>
    <row r="87" spans="16:25" x14ac:dyDescent="0.2">
      <c r="P87" s="61">
        <v>0.95</v>
      </c>
      <c r="Q87" s="61">
        <f t="shared" si="13"/>
        <v>8.4752958602111974</v>
      </c>
      <c r="R87" s="61">
        <f t="shared" si="14"/>
        <v>8.2493741125721467</v>
      </c>
      <c r="S87" s="62">
        <f t="shared" si="8"/>
        <v>97.138827025326691</v>
      </c>
      <c r="T87" s="62">
        <f t="shared" si="9"/>
        <v>96.669472296598968</v>
      </c>
      <c r="U87" s="63">
        <f t="shared" si="10"/>
        <v>137.86902071405953</v>
      </c>
      <c r="V87" s="63">
        <f t="shared" si="15"/>
        <v>137.07557194786605</v>
      </c>
      <c r="W87">
        <f t="shared" si="11"/>
        <v>90.005227112047066</v>
      </c>
      <c r="X87">
        <f t="shared" si="12"/>
        <v>89.535872383319344</v>
      </c>
      <c r="Y87">
        <v>18.887</v>
      </c>
    </row>
    <row r="88" spans="16:25" x14ac:dyDescent="0.2">
      <c r="P88" s="61">
        <v>0.96</v>
      </c>
      <c r="Q88" s="61">
        <f t="shared" si="13"/>
        <v>8.5197859079469307</v>
      </c>
      <c r="R88" s="61">
        <f t="shared" si="14"/>
        <v>8.2926782112268338</v>
      </c>
      <c r="S88" s="62">
        <f t="shared" si="8"/>
        <v>97.229779580341116</v>
      </c>
      <c r="T88" s="62">
        <f t="shared" si="9"/>
        <v>96.760424851613379</v>
      </c>
      <c r="U88" s="63">
        <f t="shared" si="10"/>
        <v>138.03445546932804</v>
      </c>
      <c r="V88" s="63">
        <f t="shared" si="15"/>
        <v>137.24100670313456</v>
      </c>
      <c r="W88">
        <f t="shared" si="11"/>
        <v>90.318379667061492</v>
      </c>
      <c r="X88">
        <f t="shared" si="12"/>
        <v>89.849024938333756</v>
      </c>
      <c r="Y88">
        <v>19.109200000000001</v>
      </c>
    </row>
    <row r="89" spans="16:25" x14ac:dyDescent="0.2">
      <c r="P89" s="61">
        <v>0.97</v>
      </c>
      <c r="Q89" s="61">
        <f t="shared" si="13"/>
        <v>8.564044833861459</v>
      </c>
      <c r="R89" s="61">
        <f t="shared" si="14"/>
        <v>8.3357573489597865</v>
      </c>
      <c r="S89" s="62">
        <f t="shared" si="8"/>
        <v>97.319789604874643</v>
      </c>
      <c r="T89" s="62">
        <f t="shared" si="9"/>
        <v>96.850434876146906</v>
      </c>
      <c r="U89" s="63">
        <f t="shared" si="10"/>
        <v>138.19817584395696</v>
      </c>
      <c r="V89" s="63">
        <f t="shared" si="15"/>
        <v>137.40472707776348</v>
      </c>
      <c r="W89">
        <f t="shared" si="11"/>
        <v>90.63058969159502</v>
      </c>
      <c r="X89">
        <f t="shared" si="12"/>
        <v>90.161234962867283</v>
      </c>
      <c r="Y89">
        <v>19.331399999999999</v>
      </c>
    </row>
    <row r="90" spans="16:25" x14ac:dyDescent="0.2">
      <c r="P90" s="61">
        <v>0.98</v>
      </c>
      <c r="Q90" s="61">
        <f t="shared" si="13"/>
        <v>8.6080762029344964</v>
      </c>
      <c r="R90" s="61">
        <f t="shared" si="14"/>
        <v>8.3786149957208238</v>
      </c>
      <c r="S90" s="62">
        <f t="shared" si="8"/>
        <v>97.408876433399641</v>
      </c>
      <c r="T90" s="62">
        <f t="shared" si="9"/>
        <v>96.939521704671904</v>
      </c>
      <c r="U90" s="63">
        <f t="shared" si="10"/>
        <v>138.36021700566315</v>
      </c>
      <c r="V90" s="63">
        <f t="shared" si="15"/>
        <v>137.56676823946967</v>
      </c>
      <c r="W90">
        <f t="shared" si="11"/>
        <v>90.941876520120019</v>
      </c>
      <c r="X90">
        <f t="shared" si="12"/>
        <v>90.472521791392282</v>
      </c>
      <c r="Y90">
        <v>19.553599999999999</v>
      </c>
    </row>
    <row r="91" spans="16:25" x14ac:dyDescent="0.2">
      <c r="P91" s="61">
        <v>0.99</v>
      </c>
      <c r="Q91" s="61">
        <f t="shared" si="13"/>
        <v>8.6518834894296397</v>
      </c>
      <c r="R91" s="61">
        <f t="shared" si="14"/>
        <v>8.4212545331618305</v>
      </c>
      <c r="S91" s="62">
        <f t="shared" si="8"/>
        <v>97.497058811500736</v>
      </c>
      <c r="T91" s="62">
        <f t="shared" si="9"/>
        <v>97.027704082772999</v>
      </c>
      <c r="U91" s="63">
        <f t="shared" si="10"/>
        <v>138.52061305102811</v>
      </c>
      <c r="V91" s="63">
        <f t="shared" si="15"/>
        <v>137.72716428483463</v>
      </c>
      <c r="W91">
        <f t="shared" si="11"/>
        <v>91.252258898221115</v>
      </c>
      <c r="X91">
        <f t="shared" si="12"/>
        <v>90.782904169493378</v>
      </c>
      <c r="Y91">
        <v>19.7758</v>
      </c>
    </row>
    <row r="92" spans="16:25" x14ac:dyDescent="0.2">
      <c r="P92" s="61">
        <v>1</v>
      </c>
      <c r="Q92" s="61">
        <f t="shared" si="13"/>
        <v>8.6954700800936138</v>
      </c>
      <c r="R92" s="61">
        <f t="shared" si="14"/>
        <v>8.4636792577507016</v>
      </c>
      <c r="S92" s="62">
        <f t="shared" si="8"/>
        <v>97.584354919549739</v>
      </c>
      <c r="T92" s="62">
        <f t="shared" si="9"/>
        <v>97.115000190822002</v>
      </c>
      <c r="U92" s="63">
        <f t="shared" si="10"/>
        <v>138.67939704856056</v>
      </c>
      <c r="V92" s="63">
        <f t="shared" si="15"/>
        <v>137.88594828236708</v>
      </c>
      <c r="W92">
        <f t="shared" si="11"/>
        <v>91.561755006270118</v>
      </c>
      <c r="X92">
        <f t="shared" si="12"/>
        <v>91.092400277542382</v>
      </c>
      <c r="Y92">
        <v>19.998000000000001</v>
      </c>
    </row>
    <row r="93" spans="16:25" x14ac:dyDescent="0.2">
      <c r="P93" s="61">
        <v>1.01</v>
      </c>
      <c r="Q93" s="61">
        <f t="shared" si="13"/>
        <v>8.7388392772118912</v>
      </c>
      <c r="R93" s="61">
        <f t="shared" si="14"/>
        <v>8.5058923837455325</v>
      </c>
      <c r="S93" s="62">
        <f t="shared" si="8"/>
        <v>97.670782395202593</v>
      </c>
      <c r="T93" s="62">
        <f t="shared" si="9"/>
        <v>97.201427666474856</v>
      </c>
      <c r="U93" s="63">
        <f t="shared" si="10"/>
        <v>138.83660107961651</v>
      </c>
      <c r="V93" s="63">
        <f t="shared" si="15"/>
        <v>138.04315231342304</v>
      </c>
      <c r="W93">
        <f t="shared" si="11"/>
        <v>91.678182481922974</v>
      </c>
      <c r="X93">
        <f t="shared" si="12"/>
        <v>91.208827753195237</v>
      </c>
      <c r="Y93">
        <f>Y92+0.03</f>
        <v>20.028000000000002</v>
      </c>
    </row>
    <row r="94" spans="16:25" x14ac:dyDescent="0.2">
      <c r="P94" s="61">
        <v>1.02</v>
      </c>
      <c r="Q94" s="61">
        <f t="shared" si="13"/>
        <v>8.7819943015285151</v>
      </c>
      <c r="R94" s="61">
        <f t="shared" si="14"/>
        <v>8.5478970460365904</v>
      </c>
      <c r="S94" s="62">
        <f t="shared" si="8"/>
        <v>97.756358354788091</v>
      </c>
      <c r="T94" s="62">
        <f t="shared" si="9"/>
        <v>97.287003626060354</v>
      </c>
      <c r="U94" s="63">
        <f t="shared" si="10"/>
        <v>138.9922562773034</v>
      </c>
      <c r="V94" s="63">
        <f t="shared" si="15"/>
        <v>138.19880751110992</v>
      </c>
      <c r="W94">
        <f t="shared" si="11"/>
        <v>91.793758441508473</v>
      </c>
      <c r="X94">
        <f t="shared" si="12"/>
        <v>91.324403712780736</v>
      </c>
      <c r="Y94">
        <f t="shared" ref="Y94:Y157" si="16">Y93+0.03</f>
        <v>20.058000000000003</v>
      </c>
    </row>
    <row r="95" spans="16:25" x14ac:dyDescent="0.2">
      <c r="P95" s="61">
        <v>1.03</v>
      </c>
      <c r="Q95" s="61">
        <f t="shared" si="13"/>
        <v>8.8249382950373843</v>
      </c>
      <c r="R95" s="61">
        <f t="shared" si="14"/>
        <v>8.5896963028632065</v>
      </c>
      <c r="S95" s="62">
        <f t="shared" si="8"/>
        <v>97.841099413653183</v>
      </c>
      <c r="T95" s="62">
        <f t="shared" si="9"/>
        <v>97.37174468492546</v>
      </c>
      <c r="U95" s="63">
        <f t="shared" si="10"/>
        <v>139.14639286348637</v>
      </c>
      <c r="V95" s="63">
        <f t="shared" si="15"/>
        <v>138.35294409729289</v>
      </c>
      <c r="W95">
        <f t="shared" si="11"/>
        <v>91.908499500373566</v>
      </c>
      <c r="X95">
        <f t="shared" si="12"/>
        <v>91.439144771645843</v>
      </c>
      <c r="Y95">
        <f t="shared" si="16"/>
        <v>20.088000000000005</v>
      </c>
    </row>
    <row r="96" spans="16:25" x14ac:dyDescent="0.2">
      <c r="P96" s="61">
        <v>1.04</v>
      </c>
      <c r="Q96" s="61">
        <f t="shared" si="13"/>
        <v>8.8676743236519098</v>
      </c>
      <c r="R96" s="61">
        <f t="shared" si="14"/>
        <v>8.6312931384122642</v>
      </c>
      <c r="S96" s="62">
        <f t="shared" si="8"/>
        <v>97.925021705525353</v>
      </c>
      <c r="T96" s="62">
        <f t="shared" si="9"/>
        <v>97.455666976797616</v>
      </c>
      <c r="U96" s="63">
        <f t="shared" si="10"/>
        <v>139.29904018400686</v>
      </c>
      <c r="V96" s="63">
        <f t="shared" si="15"/>
        <v>138.50559141781338</v>
      </c>
      <c r="W96">
        <f t="shared" si="11"/>
        <v>92.022421792245737</v>
      </c>
      <c r="X96">
        <f t="shared" si="12"/>
        <v>91.553067063518</v>
      </c>
      <c r="Y96">
        <f t="shared" si="16"/>
        <v>20.118000000000006</v>
      </c>
    </row>
    <row r="97" spans="16:25" x14ac:dyDescent="0.2">
      <c r="P97" s="61">
        <v>1.05</v>
      </c>
      <c r="Q97" s="61">
        <f t="shared" si="13"/>
        <v>8.9102053797594021</v>
      </c>
      <c r="R97" s="61">
        <f t="shared" si="14"/>
        <v>8.6726904653044912</v>
      </c>
      <c r="S97" s="62">
        <f t="shared" si="8"/>
        <v>98.008140900948504</v>
      </c>
      <c r="T97" s="62">
        <f t="shared" si="9"/>
        <v>97.538786172220767</v>
      </c>
      <c r="U97" s="63">
        <f t="shared" si="10"/>
        <v>139.45022674221588</v>
      </c>
      <c r="V97" s="63">
        <f t="shared" si="15"/>
        <v>138.6567779760224</v>
      </c>
      <c r="W97">
        <f t="shared" si="11"/>
        <v>92.13554098766889</v>
      </c>
      <c r="X97">
        <f t="shared" si="12"/>
        <v>91.666186258941153</v>
      </c>
      <c r="Y97">
        <f t="shared" si="16"/>
        <v>20.148000000000007</v>
      </c>
    </row>
    <row r="98" spans="16:25" x14ac:dyDescent="0.2">
      <c r="P98" s="61">
        <v>1.06</v>
      </c>
      <c r="Q98" s="61">
        <f t="shared" si="13"/>
        <v>8.9525343846662455</v>
      </c>
      <c r="R98" s="61">
        <f t="shared" si="14"/>
        <v>8.7138911269744597</v>
      </c>
      <c r="S98" s="62">
        <f t="shared" si="8"/>
        <v>98.090472224845144</v>
      </c>
      <c r="T98" s="62">
        <f t="shared" si="9"/>
        <v>97.621117496117421</v>
      </c>
      <c r="U98" s="63">
        <f t="shared" si="10"/>
        <v>139.59998023091794</v>
      </c>
      <c r="V98" s="63">
        <f t="shared" si="15"/>
        <v>138.80653146472446</v>
      </c>
      <c r="W98">
        <f t="shared" si="11"/>
        <v>92.24787231156553</v>
      </c>
      <c r="X98">
        <f t="shared" si="12"/>
        <v>91.778517582837807</v>
      </c>
      <c r="Y98">
        <f t="shared" si="16"/>
        <v>20.178000000000008</v>
      </c>
    </row>
    <row r="99" spans="16:25" x14ac:dyDescent="0.2">
      <c r="P99" s="61">
        <v>1.07</v>
      </c>
      <c r="Q99" s="61">
        <f t="shared" si="13"/>
        <v>8.994664190939508</v>
      </c>
      <c r="R99" s="61">
        <f t="shared" si="14"/>
        <v>8.7548978999497766</v>
      </c>
      <c r="S99" s="62">
        <f t="shared" si="8"/>
        <v>98.17203047325394</v>
      </c>
      <c r="T99" s="62">
        <f t="shared" si="9"/>
        <v>97.702675744526204</v>
      </c>
      <c r="U99" s="63">
        <f t="shared" si="10"/>
        <v>139.74832756281529</v>
      </c>
      <c r="V99" s="63">
        <f t="shared" si="15"/>
        <v>138.95487879662181</v>
      </c>
      <c r="W99">
        <f t="shared" si="11"/>
        <v>92.359430559974328</v>
      </c>
      <c r="X99">
        <f t="shared" si="12"/>
        <v>91.890075831246591</v>
      </c>
      <c r="Y99">
        <f t="shared" si="16"/>
        <v>20.208000000000009</v>
      </c>
    </row>
    <row r="100" spans="16:25" x14ac:dyDescent="0.2">
      <c r="P100" s="61">
        <v>1.08</v>
      </c>
      <c r="Q100" s="61">
        <f t="shared" si="13"/>
        <v>9.0365975846502931</v>
      </c>
      <c r="R100" s="61">
        <f t="shared" si="14"/>
        <v>8.7957134960346348</v>
      </c>
      <c r="S100" s="62">
        <f t="shared" si="8"/>
        <v>98.252830029288731</v>
      </c>
      <c r="T100" s="62">
        <f t="shared" si="9"/>
        <v>97.783475300561008</v>
      </c>
      <c r="U100" s="63">
        <f t="shared" si="10"/>
        <v>139.89529489953611</v>
      </c>
      <c r="V100" s="63">
        <f t="shared" si="15"/>
        <v>139.10184613334263</v>
      </c>
      <c r="W100">
        <f t="shared" si="11"/>
        <v>92.47023011600912</v>
      </c>
      <c r="X100">
        <f t="shared" si="12"/>
        <v>92.000875387281397</v>
      </c>
      <c r="Y100">
        <f t="shared" si="16"/>
        <v>20.23800000000001</v>
      </c>
    </row>
    <row r="101" spans="16:25" x14ac:dyDescent="0.2">
      <c r="P101" s="61">
        <v>1.0900000000000001</v>
      </c>
      <c r="Q101" s="61">
        <f t="shared" si="13"/>
        <v>9.07833728752383</v>
      </c>
      <c r="R101" s="61">
        <f t="shared" si="14"/>
        <v>8.8363405644025868</v>
      </c>
      <c r="S101" s="62">
        <f t="shared" si="8"/>
        <v>98.332884878362222</v>
      </c>
      <c r="T101" s="62">
        <f t="shared" si="9"/>
        <v>97.863530149634485</v>
      </c>
      <c r="U101" s="63">
        <f t="shared" si="10"/>
        <v>140.04090767932473</v>
      </c>
      <c r="V101" s="63">
        <f t="shared" si="15"/>
        <v>139.24745891313125</v>
      </c>
      <c r="W101">
        <f t="shared" si="11"/>
        <v>92.580284965082612</v>
      </c>
      <c r="X101">
        <f t="shared" si="12"/>
        <v>92.110930236354875</v>
      </c>
      <c r="Y101">
        <f t="shared" si="16"/>
        <v>20.268000000000011</v>
      </c>
    </row>
    <row r="102" spans="16:25" x14ac:dyDescent="0.2">
      <c r="P102" s="61">
        <v>1.1000000000000001</v>
      </c>
      <c r="Q102" s="61">
        <f t="shared" si="13"/>
        <v>9.1198859590009995</v>
      </c>
      <c r="R102" s="61">
        <f t="shared" si="14"/>
        <v>8.8767816936031156</v>
      </c>
      <c r="S102" s="62">
        <f t="shared" si="8"/>
        <v>98.412208622714246</v>
      </c>
      <c r="T102" s="62">
        <f t="shared" si="9"/>
        <v>97.942853893986509</v>
      </c>
      <c r="U102" s="63">
        <f t="shared" si="10"/>
        <v>140.18519064346776</v>
      </c>
      <c r="V102" s="63">
        <f t="shared" si="15"/>
        <v>139.39174187727428</v>
      </c>
      <c r="W102">
        <f t="shared" si="11"/>
        <v>92.689608709434637</v>
      </c>
      <c r="X102">
        <f t="shared" si="12"/>
        <v>92.2202539807069</v>
      </c>
      <c r="Y102">
        <f t="shared" si="16"/>
        <v>20.298000000000012</v>
      </c>
    </row>
    <row r="103" spans="16:25" x14ac:dyDescent="0.2">
      <c r="P103" s="61">
        <v>1.1100000000000001</v>
      </c>
      <c r="Q103" s="61">
        <f t="shared" si="13"/>
        <v>9.1612461982156983</v>
      </c>
      <c r="R103" s="61">
        <f t="shared" si="14"/>
        <v>8.9170394134863056</v>
      </c>
      <c r="S103" s="62">
        <f t="shared" si="8"/>
        <v>98.490814495282891</v>
      </c>
      <c r="T103" s="62">
        <f t="shared" si="9"/>
        <v>98.021459766555154</v>
      </c>
      <c r="U103" s="63">
        <f t="shared" si="10"/>
        <v>140.32816786152392</v>
      </c>
      <c r="V103" s="63">
        <f t="shared" si="15"/>
        <v>139.53471909533044</v>
      </c>
      <c r="W103">
        <f t="shared" si="11"/>
        <v>92.798214582003283</v>
      </c>
      <c r="X103">
        <f t="shared" si="12"/>
        <v>92.328859853275546</v>
      </c>
      <c r="Y103">
        <f t="shared" si="16"/>
        <v>20.328000000000014</v>
      </c>
    </row>
    <row r="104" spans="16:25" x14ac:dyDescent="0.2">
      <c r="P104" s="61">
        <v>1.1200000000000001</v>
      </c>
      <c r="Q104" s="61">
        <f t="shared" si="13"/>
        <v>9.2024205458922399</v>
      </c>
      <c r="R104" s="61">
        <f t="shared" si="14"/>
        <v>8.9571161970496398</v>
      </c>
      <c r="S104" s="62">
        <f t="shared" si="8"/>
        <v>98.568715372953378</v>
      </c>
      <c r="T104" s="62">
        <f t="shared" si="9"/>
        <v>98.099360644225641</v>
      </c>
      <c r="U104" s="63">
        <f t="shared" si="10"/>
        <v>140.46986275542301</v>
      </c>
      <c r="V104" s="63">
        <f t="shared" si="15"/>
        <v>139.67641398922953</v>
      </c>
      <c r="W104">
        <f t="shared" si="11"/>
        <v>92.906115459673771</v>
      </c>
      <c r="X104">
        <f t="shared" si="12"/>
        <v>92.436760730946034</v>
      </c>
      <c r="Y104">
        <f t="shared" si="16"/>
        <v>20.358000000000015</v>
      </c>
    </row>
    <row r="105" spans="16:25" x14ac:dyDescent="0.2">
      <c r="P105" s="61">
        <v>1.1299999999999999</v>
      </c>
      <c r="Q105" s="61">
        <f t="shared" si="13"/>
        <v>9.2434114861666554</v>
      </c>
      <c r="R105" s="61">
        <f t="shared" si="14"/>
        <v>8.9970144622107711</v>
      </c>
      <c r="S105" s="62">
        <f t="shared" si="8"/>
        <v>98.645923789218131</v>
      </c>
      <c r="T105" s="62">
        <f t="shared" si="9"/>
        <v>98.176569060490408</v>
      </c>
      <c r="U105" s="63">
        <f t="shared" si="10"/>
        <v>140.6102981224933</v>
      </c>
      <c r="V105" s="63">
        <f t="shared" si="15"/>
        <v>139.81684935629983</v>
      </c>
      <c r="W105">
        <f t="shared" si="11"/>
        <v>93.013323875938525</v>
      </c>
      <c r="X105">
        <f t="shared" si="12"/>
        <v>92.543969147210802</v>
      </c>
      <c r="Y105">
        <f t="shared" si="16"/>
        <v>20.388000000000016</v>
      </c>
    </row>
    <row r="106" spans="16:25" x14ac:dyDescent="0.2">
      <c r="P106" s="61">
        <v>1.1399999999999999</v>
      </c>
      <c r="Q106" s="61">
        <f t="shared" si="13"/>
        <v>9.2842214483356482</v>
      </c>
      <c r="R106" s="61">
        <f t="shared" si="14"/>
        <v>9.0367365735098506</v>
      </c>
      <c r="S106" s="62">
        <f t="shared" si="8"/>
        <v>98.722451946279193</v>
      </c>
      <c r="T106" s="62">
        <f t="shared" si="9"/>
        <v>98.253097217551456</v>
      </c>
      <c r="U106" s="63">
        <f t="shared" si="10"/>
        <v>140.74949615747471</v>
      </c>
      <c r="V106" s="63">
        <f t="shared" si="15"/>
        <v>139.95604739128123</v>
      </c>
      <c r="W106">
        <f t="shared" si="11"/>
        <v>93.119852032999589</v>
      </c>
      <c r="X106">
        <f t="shared" si="12"/>
        <v>92.650497304271852</v>
      </c>
      <c r="Y106">
        <f t="shared" si="16"/>
        <v>20.418000000000017</v>
      </c>
    </row>
    <row r="107" spans="16:25" x14ac:dyDescent="0.2">
      <c r="P107" s="61">
        <v>1.1499999999999999</v>
      </c>
      <c r="Q107" s="61">
        <f t="shared" si="13"/>
        <v>9.324852808536642</v>
      </c>
      <c r="R107" s="61">
        <f t="shared" si="14"/>
        <v>9.0762848437447889</v>
      </c>
      <c r="S107" s="62">
        <f t="shared" si="8"/>
        <v>98.798311726621975</v>
      </c>
      <c r="T107" s="62">
        <f t="shared" si="9"/>
        <v>98.328956997894238</v>
      </c>
      <c r="U107" s="63">
        <f t="shared" si="10"/>
        <v>140.88747847357064</v>
      </c>
      <c r="V107" s="63">
        <f t="shared" si="15"/>
        <v>140.09402970737716</v>
      </c>
      <c r="W107">
        <f t="shared" si="11"/>
        <v>93.225711813342372</v>
      </c>
      <c r="X107">
        <f t="shared" si="12"/>
        <v>92.756357084614635</v>
      </c>
      <c r="Y107">
        <f t="shared" si="16"/>
        <v>20.448000000000018</v>
      </c>
    </row>
    <row r="108" spans="16:25" x14ac:dyDescent="0.2">
      <c r="P108" s="61">
        <v>1.1599999999999999</v>
      </c>
      <c r="Q108" s="61">
        <f t="shared" si="13"/>
        <v>9.3653078913622334</v>
      </c>
      <c r="R108" s="61">
        <f t="shared" si="14"/>
        <v>9.1156615355426709</v>
      </c>
      <c r="S108" s="62">
        <f t="shared" si="8"/>
        <v>98.873514704088109</v>
      </c>
      <c r="T108" s="62">
        <f t="shared" si="9"/>
        <v>98.404159975360372</v>
      </c>
      <c r="U108" s="63">
        <f t="shared" si="10"/>
        <v>141.02426612258833</v>
      </c>
      <c r="V108" s="63">
        <f t="shared" si="15"/>
        <v>140.23081735639485</v>
      </c>
      <c r="W108">
        <f t="shared" si="11"/>
        <v>93.330914790808507</v>
      </c>
      <c r="X108">
        <f t="shared" si="12"/>
        <v>92.86156006208077</v>
      </c>
      <c r="Y108">
        <f t="shared" si="16"/>
        <v>20.478000000000019</v>
      </c>
    </row>
    <row r="109" spans="16:25" x14ac:dyDescent="0.2">
      <c r="P109" s="61">
        <v>1.17</v>
      </c>
      <c r="Q109" s="61">
        <f t="shared" si="13"/>
        <v>9.4055889714121452</v>
      </c>
      <c r="R109" s="61">
        <f t="shared" si="14"/>
        <v>9.1548688628703445</v>
      </c>
      <c r="S109" s="62">
        <f t="shared" si="8"/>
        <v>98.948072154472982</v>
      </c>
      <c r="T109" s="62">
        <f t="shared" si="9"/>
        <v>98.478717425745245</v>
      </c>
      <c r="U109" s="63">
        <f t="shared" si="10"/>
        <v>141.15987961421493</v>
      </c>
      <c r="V109" s="63">
        <f t="shared" si="15"/>
        <v>140.36643084802145</v>
      </c>
      <c r="W109">
        <f t="shared" si="11"/>
        <v>93.435472241193381</v>
      </c>
      <c r="X109">
        <f t="shared" si="12"/>
        <v>92.966117512465644</v>
      </c>
      <c r="Y109">
        <f t="shared" si="16"/>
        <v>20.50800000000002</v>
      </c>
    </row>
    <row r="110" spans="16:25" x14ac:dyDescent="0.2">
      <c r="P110" s="61">
        <v>1.18</v>
      </c>
      <c r="Q110" s="61">
        <f t="shared" si="13"/>
        <v>9.4456982747856078</v>
      </c>
      <c r="R110" s="61">
        <f t="shared" si="14"/>
        <v>9.1939089924870245</v>
      </c>
      <c r="S110" s="62">
        <f t="shared" si="8"/>
        <v>99.021995065672243</v>
      </c>
      <c r="T110" s="62">
        <f t="shared" si="9"/>
        <v>98.552640336944521</v>
      </c>
      <c r="U110" s="63">
        <f t="shared" si="10"/>
        <v>141.29433893447316</v>
      </c>
      <c r="V110" s="63">
        <f t="shared" si="15"/>
        <v>140.50089016827968</v>
      </c>
      <c r="W110">
        <f t="shared" si="11"/>
        <v>93.539395152392643</v>
      </c>
      <c r="X110">
        <f t="shared" si="12"/>
        <v>93.070040423664921</v>
      </c>
      <c r="Y110">
        <f t="shared" si="16"/>
        <v>20.538000000000022</v>
      </c>
    </row>
    <row r="111" spans="16:25" x14ac:dyDescent="0.2">
      <c r="P111" s="61">
        <v>1.19</v>
      </c>
      <c r="Q111" s="61">
        <f t="shared" si="13"/>
        <v>9.4856379805169588</v>
      </c>
      <c r="R111" s="61">
        <f t="shared" si="14"/>
        <v>9.2327840453416083</v>
      </c>
      <c r="S111" s="62">
        <f t="shared" si="8"/>
        <v>99.095294147400352</v>
      </c>
      <c r="T111" s="62">
        <f t="shared" si="9"/>
        <v>98.62593941867263</v>
      </c>
      <c r="U111" s="63">
        <f t="shared" si="10"/>
        <v>141.42766356339837</v>
      </c>
      <c r="V111" s="63">
        <f t="shared" si="15"/>
        <v>140.63421479720489</v>
      </c>
      <c r="W111">
        <f t="shared" si="11"/>
        <v>93.642694234120754</v>
      </c>
      <c r="X111">
        <f t="shared" si="12"/>
        <v>93.173339505393031</v>
      </c>
      <c r="Y111">
        <f t="shared" si="16"/>
        <v>20.568000000000023</v>
      </c>
    </row>
    <row r="112" spans="16:25" x14ac:dyDescent="0.2">
      <c r="P112" s="61">
        <v>1.2</v>
      </c>
      <c r="Q112" s="61">
        <f t="shared" si="13"/>
        <v>9.5254102219570509</v>
      </c>
      <c r="R112" s="61">
        <f t="shared" si="14"/>
        <v>9.2714960979172805</v>
      </c>
      <c r="S112" s="62">
        <f t="shared" si="8"/>
        <v>99.167979840502241</v>
      </c>
      <c r="T112" s="62">
        <f t="shared" si="9"/>
        <v>98.698625111774504</v>
      </c>
      <c r="U112" s="63">
        <f t="shared" si="10"/>
        <v>141.55987249197574</v>
      </c>
      <c r="V112" s="63">
        <f t="shared" si="15"/>
        <v>140.76642372578226</v>
      </c>
      <c r="W112">
        <f t="shared" si="11"/>
        <v>93.745379927222643</v>
      </c>
      <c r="X112">
        <f t="shared" si="12"/>
        <v>93.276025198494906</v>
      </c>
      <c r="Y112">
        <f t="shared" si="16"/>
        <v>20.598000000000024</v>
      </c>
    </row>
    <row r="113" spans="16:25" x14ac:dyDescent="0.2">
      <c r="P113" s="61">
        <v>1.21</v>
      </c>
      <c r="Q113" s="61">
        <f t="shared" si="13"/>
        <v>9.5650170881029748</v>
      </c>
      <c r="R113" s="61">
        <f t="shared" si="14"/>
        <v>9.3100471835257714</v>
      </c>
      <c r="S113" s="62">
        <f t="shared" si="8"/>
        <v>99.240062325878739</v>
      </c>
      <c r="T113" s="62">
        <f t="shared" si="9"/>
        <v>98.770707597151016</v>
      </c>
      <c r="U113" s="63">
        <f t="shared" si="10"/>
        <v>141.69098423837494</v>
      </c>
      <c r="V113" s="63">
        <f t="shared" si="15"/>
        <v>140.89753547218146</v>
      </c>
      <c r="W113">
        <f t="shared" si="11"/>
        <v>93.847462412599143</v>
      </c>
      <c r="X113">
        <f t="shared" si="12"/>
        <v>93.37810768387142</v>
      </c>
      <c r="Y113">
        <f t="shared" si="16"/>
        <v>20.628000000000025</v>
      </c>
    </row>
    <row r="114" spans="16:25" x14ac:dyDescent="0.2">
      <c r="P114" s="61">
        <v>1.22</v>
      </c>
      <c r="Q114" s="61">
        <f t="shared" si="13"/>
        <v>9.6044606248784188</v>
      </c>
      <c r="R114" s="61">
        <f t="shared" si="14"/>
        <v>9.3484392935536</v>
      </c>
      <c r="S114" s="62">
        <f t="shared" si="8"/>
        <v>99.311551533044707</v>
      </c>
      <c r="T114" s="62">
        <f t="shared" si="9"/>
        <v>98.84219680431697</v>
      </c>
      <c r="U114" s="63">
        <f t="shared" si="10"/>
        <v>141.82101686351632</v>
      </c>
      <c r="V114" s="63">
        <f t="shared" si="15"/>
        <v>141.02756809732284</v>
      </c>
      <c r="W114">
        <f t="shared" si="11"/>
        <v>93.948951619765111</v>
      </c>
      <c r="X114">
        <f t="shared" si="12"/>
        <v>93.479596891037374</v>
      </c>
      <c r="Y114">
        <f t="shared" si="16"/>
        <v>20.658000000000026</v>
      </c>
    </row>
    <row r="115" spans="16:25" x14ac:dyDescent="0.2">
      <c r="P115" s="61">
        <v>1.23</v>
      </c>
      <c r="Q115" s="61">
        <f t="shared" si="13"/>
        <v>9.6437428363669042</v>
      </c>
      <c r="R115" s="61">
        <f t="shared" si="14"/>
        <v>9.3866743786624305</v>
      </c>
      <c r="S115" s="62">
        <f t="shared" si="8"/>
        <v>99.382457148337707</v>
      </c>
      <c r="T115" s="62">
        <f t="shared" si="9"/>
        <v>98.91310241960997</v>
      </c>
      <c r="U115" s="63">
        <f t="shared" si="10"/>
        <v>141.94998798600213</v>
      </c>
      <c r="V115" s="63">
        <f t="shared" si="15"/>
        <v>141.15653921980865</v>
      </c>
      <c r="W115">
        <f t="shared" si="11"/>
        <v>94.049857235058113</v>
      </c>
      <c r="X115">
        <f t="shared" si="12"/>
        <v>93.580502506330376</v>
      </c>
      <c r="Y115">
        <f t="shared" si="16"/>
        <v>20.688000000000027</v>
      </c>
    </row>
    <row r="116" spans="16:25" x14ac:dyDescent="0.2">
      <c r="P116" s="61">
        <v>1.24</v>
      </c>
      <c r="Q116" s="61">
        <f t="shared" si="13"/>
        <v>9.6828656859999871</v>
      </c>
      <c r="R116" s="61">
        <f t="shared" si="14"/>
        <v>9.4247543499456015</v>
      </c>
      <c r="S116" s="62">
        <f t="shared" si="8"/>
        <v>99.452788622794444</v>
      </c>
      <c r="T116" s="62">
        <f t="shared" si="9"/>
        <v>98.983433894066707</v>
      </c>
      <c r="U116" s="63">
        <f t="shared" si="10"/>
        <v>142.0779147964428</v>
      </c>
      <c r="V116" s="63">
        <f t="shared" si="15"/>
        <v>141.28446603024932</v>
      </c>
      <c r="W116">
        <f t="shared" si="11"/>
        <v>94.15018870951485</v>
      </c>
      <c r="X116">
        <f t="shared" si="12"/>
        <v>93.680833980787114</v>
      </c>
      <c r="Y116">
        <f t="shared" si="16"/>
        <v>20.718000000000028</v>
      </c>
    </row>
    <row r="117" spans="16:25" x14ac:dyDescent="0.2">
      <c r="P117" s="61">
        <v>1.25</v>
      </c>
      <c r="Q117" s="61">
        <f t="shared" si="13"/>
        <v>9.7218310977024309</v>
      </c>
      <c r="R117" s="61">
        <f t="shared" si="14"/>
        <v>9.4626810800427652</v>
      </c>
      <c r="S117" s="62">
        <f t="shared" si="8"/>
        <v>99.522555179710878</v>
      </c>
      <c r="T117" s="62">
        <f t="shared" si="9"/>
        <v>99.053200450983141</v>
      </c>
      <c r="U117" s="63">
        <f t="shared" si="10"/>
        <v>142.20481407120826</v>
      </c>
      <c r="V117" s="63">
        <f t="shared" si="15"/>
        <v>141.41136530501478</v>
      </c>
      <c r="W117">
        <f t="shared" si="11"/>
        <v>94.249955266431286</v>
      </c>
      <c r="X117">
        <f t="shared" si="12"/>
        <v>93.780600537703549</v>
      </c>
      <c r="Y117">
        <f t="shared" si="16"/>
        <v>20.74800000000003</v>
      </c>
    </row>
    <row r="118" spans="16:25" x14ac:dyDescent="0.2">
      <c r="P118" s="61">
        <v>1.26</v>
      </c>
      <c r="Q118" s="61">
        <f t="shared" si="13"/>
        <v>9.7606409569962196</v>
      </c>
      <c r="R118" s="61">
        <f t="shared" si="14"/>
        <v>9.500456404214491</v>
      </c>
      <c r="S118" s="62">
        <f t="shared" si="8"/>
        <v>99.591765821901006</v>
      </c>
      <c r="T118" s="62">
        <f t="shared" si="9"/>
        <v>99.12241109317327</v>
      </c>
      <c r="U118" s="63">
        <f t="shared" si="10"/>
        <v>142.33070218563105</v>
      </c>
      <c r="V118" s="63">
        <f t="shared" si="15"/>
        <v>141.53725341943758</v>
      </c>
      <c r="W118">
        <f t="shared" si="11"/>
        <v>94.349165908621416</v>
      </c>
      <c r="X118">
        <f t="shared" si="12"/>
        <v>93.879811179893679</v>
      </c>
      <c r="Y118">
        <f t="shared" si="16"/>
        <v>20.778000000000031</v>
      </c>
    </row>
    <row r="119" spans="16:25" x14ac:dyDescent="0.2">
      <c r="P119" s="61">
        <v>1.27</v>
      </c>
      <c r="Q119" s="61">
        <f t="shared" si="13"/>
        <v>9.7992971120652381</v>
      </c>
      <c r="R119" s="61">
        <f t="shared" si="14"/>
        <v>9.5380821213785385</v>
      </c>
      <c r="S119" s="62">
        <f t="shared" si="8"/>
        <v>99.660429338668877</v>
      </c>
      <c r="T119" s="62">
        <f t="shared" si="9"/>
        <v>99.19107460994114</v>
      </c>
      <c r="U119" s="63">
        <f t="shared" si="10"/>
        <v>142.45559512668774</v>
      </c>
      <c r="V119" s="63">
        <f t="shared" si="15"/>
        <v>141.66214636049426</v>
      </c>
      <c r="W119">
        <f t="shared" si="11"/>
        <v>94.447829425389287</v>
      </c>
      <c r="X119">
        <f t="shared" si="12"/>
        <v>93.97847469666155</v>
      </c>
      <c r="Y119">
        <f t="shared" si="16"/>
        <v>20.808000000000032</v>
      </c>
    </row>
    <row r="120" spans="16:25" x14ac:dyDescent="0.2">
      <c r="P120" s="61">
        <v>1.28</v>
      </c>
      <c r="Q120" s="61">
        <f t="shared" si="13"/>
        <v>9.8378013747822823</v>
      </c>
      <c r="R120" s="61">
        <f t="shared" si="14"/>
        <v>9.5755599951095132</v>
      </c>
      <c r="S120" s="62">
        <f t="shared" si="8"/>
        <v>99.728554312507114</v>
      </c>
      <c r="T120" s="62">
        <f t="shared" si="9"/>
        <v>99.259199583779377</v>
      </c>
      <c r="U120" s="63">
        <f t="shared" si="10"/>
        <v>142.57950850518287</v>
      </c>
      <c r="V120" s="63">
        <f t="shared" si="15"/>
        <v>141.78605973898939</v>
      </c>
      <c r="W120">
        <f t="shared" si="11"/>
        <v>94.545954399227526</v>
      </c>
      <c r="X120">
        <f t="shared" si="12"/>
        <v>94.076599670499789</v>
      </c>
      <c r="Y120">
        <f t="shared" si="16"/>
        <v>20.838000000000033</v>
      </c>
    </row>
    <row r="121" spans="16:25" x14ac:dyDescent="0.2">
      <c r="P121" s="61">
        <v>1.29</v>
      </c>
      <c r="Q121" s="61">
        <f t="shared" si="13"/>
        <v>9.8761555217000385</v>
      </c>
      <c r="R121" s="61">
        <f t="shared" si="14"/>
        <v>9.6128917546034245</v>
      </c>
      <c r="S121" s="62">
        <f t="shared" si="8"/>
        <v>99.796149125534725</v>
      </c>
      <c r="T121" s="62">
        <f t="shared" si="9"/>
        <v>99.326794396806989</v>
      </c>
      <c r="U121" s="63">
        <f t="shared" si="10"/>
        <v>142.70245756745905</v>
      </c>
      <c r="V121" s="63">
        <f t="shared" si="15"/>
        <v>141.90900880126557</v>
      </c>
      <c r="W121">
        <f t="shared" si="11"/>
        <v>94.643549212255138</v>
      </c>
      <c r="X121">
        <f t="shared" si="12"/>
        <v>94.174194483527401</v>
      </c>
      <c r="Y121">
        <f t="shared" si="16"/>
        <v>20.868000000000034</v>
      </c>
    </row>
    <row r="122" spans="16:25" x14ac:dyDescent="0.2">
      <c r="P122" s="61">
        <v>1.3</v>
      </c>
      <c r="Q122" s="61">
        <f t="shared" si="13"/>
        <v>9.9143612950075717</v>
      </c>
      <c r="R122" s="61">
        <f t="shared" si="14"/>
        <v>9.6500790956086622</v>
      </c>
      <c r="S122" s="62">
        <f t="shared" si="8"/>
        <v>99.863221965686478</v>
      </c>
      <c r="T122" s="62">
        <f t="shared" si="9"/>
        <v>99.393867236958741</v>
      </c>
      <c r="U122" s="63">
        <f t="shared" si="10"/>
        <v>142.82445720665459</v>
      </c>
      <c r="V122" s="63">
        <f t="shared" si="15"/>
        <v>142.03100844046111</v>
      </c>
      <c r="W122">
        <f t="shared" si="11"/>
        <v>94.740622052406891</v>
      </c>
      <c r="X122">
        <f t="shared" si="12"/>
        <v>94.271267323679155</v>
      </c>
      <c r="Y122">
        <f t="shared" si="16"/>
        <v>20.898000000000035</v>
      </c>
    </row>
    <row r="123" spans="16:25" x14ac:dyDescent="0.2">
      <c r="P123" s="61">
        <v>1.31</v>
      </c>
      <c r="Q123" s="61">
        <f t="shared" si="13"/>
        <v>9.9524204034537362</v>
      </c>
      <c r="R123" s="61">
        <f t="shared" si="14"/>
        <v>9.6871236813248185</v>
      </c>
      <c r="S123" s="62">
        <f t="shared" si="8"/>
        <v>99.929780832665031</v>
      </c>
      <c r="T123" s="62">
        <f t="shared" si="9"/>
        <v>99.460426103937294</v>
      </c>
      <c r="U123" s="63">
        <f t="shared" si="10"/>
        <v>142.94552197353002</v>
      </c>
      <c r="V123" s="63">
        <f t="shared" si="15"/>
        <v>142.15207320733654</v>
      </c>
      <c r="W123">
        <f t="shared" si="11"/>
        <v>94.837180919385446</v>
      </c>
      <c r="X123">
        <f t="shared" si="12"/>
        <v>94.367826190657709</v>
      </c>
      <c r="Y123">
        <f t="shared" si="16"/>
        <v>20.928000000000036</v>
      </c>
    </row>
    <row r="124" spans="16:25" x14ac:dyDescent="0.2">
      <c r="P124" s="61">
        <v>1.32</v>
      </c>
      <c r="Q124" s="61">
        <f t="shared" si="13"/>
        <v>9.9903345232389622</v>
      </c>
      <c r="R124" s="61">
        <f t="shared" si="14"/>
        <v>9.7240271432706766</v>
      </c>
      <c r="S124" s="62">
        <f t="shared" si="8"/>
        <v>99.995833543666734</v>
      </c>
      <c r="T124" s="62">
        <f t="shared" si="9"/>
        <v>99.526478814939011</v>
      </c>
      <c r="U124" s="63">
        <f t="shared" si="10"/>
        <v>143.06566608688294</v>
      </c>
      <c r="V124" s="63">
        <f t="shared" si="15"/>
        <v>142.27221732068946</v>
      </c>
      <c r="W124">
        <f t="shared" si="11"/>
        <v>94.93323363038715</v>
      </c>
      <c r="X124">
        <f t="shared" si="12"/>
        <v>94.463878901659427</v>
      </c>
      <c r="Y124">
        <f t="shared" si="16"/>
        <v>20.958000000000037</v>
      </c>
    </row>
    <row r="125" spans="16:25" x14ac:dyDescent="0.2">
      <c r="P125" s="61">
        <v>1.33</v>
      </c>
      <c r="Q125" s="61">
        <f t="shared" si="13"/>
        <v>10.028105298876669</v>
      </c>
      <c r="R125" s="61">
        <f t="shared" si="14"/>
        <v>9.7607910821226831</v>
      </c>
      <c r="S125" s="62">
        <f t="shared" si="8"/>
        <v>100.06138773889145</v>
      </c>
      <c r="T125" s="62">
        <f t="shared" si="9"/>
        <v>99.592033010163732</v>
      </c>
      <c r="U125" s="63">
        <f t="shared" si="10"/>
        <v>143.18490344356968</v>
      </c>
      <c r="V125" s="63">
        <f t="shared" si="15"/>
        <v>142.3914546773762</v>
      </c>
      <c r="W125">
        <f t="shared" si="11"/>
        <v>95.028787825611872</v>
      </c>
      <c r="X125">
        <f t="shared" si="12"/>
        <v>94.559433096884149</v>
      </c>
      <c r="Y125">
        <f t="shared" si="16"/>
        <v>20.988000000000039</v>
      </c>
    </row>
    <row r="126" spans="16:25" x14ac:dyDescent="0.2">
      <c r="P126" s="61">
        <v>1.34</v>
      </c>
      <c r="Q126" s="61">
        <f t="shared" si="13"/>
        <v>10.065734344025593</v>
      </c>
      <c r="R126" s="61">
        <f t="shared" si="14"/>
        <v>9.7974170685250748</v>
      </c>
      <c r="S126" s="62">
        <f t="shared" si="8"/>
        <v>100.1264508868459</v>
      </c>
      <c r="T126" s="62">
        <f t="shared" si="9"/>
        <v>99.657096158118165</v>
      </c>
      <c r="U126" s="63">
        <f t="shared" si="10"/>
        <v>143.30324762815181</v>
      </c>
      <c r="V126" s="63">
        <f t="shared" si="15"/>
        <v>142.50979886195833</v>
      </c>
      <c r="W126">
        <f t="shared" si="11"/>
        <v>95.12385097356632</v>
      </c>
      <c r="X126">
        <f t="shared" si="12"/>
        <v>94.654496244838583</v>
      </c>
      <c r="Y126">
        <f t="shared" si="16"/>
        <v>21.01800000000004</v>
      </c>
    </row>
    <row r="127" spans="16:25" x14ac:dyDescent="0.2">
      <c r="P127" s="61">
        <v>1.35</v>
      </c>
      <c r="Q127" s="61">
        <f t="shared" si="13"/>
        <v>10.103223242294233</v>
      </c>
      <c r="R127" s="61">
        <f t="shared" si="14"/>
        <v>9.8339066438728864</v>
      </c>
      <c r="S127" s="62">
        <f t="shared" si="8"/>
        <v>100.19103028944987</v>
      </c>
      <c r="T127" s="62">
        <f t="shared" si="9"/>
        <v>99.721675560722133</v>
      </c>
      <c r="U127" s="63">
        <f t="shared" si="10"/>
        <v>143.42071192218381</v>
      </c>
      <c r="V127" s="63">
        <f t="shared" si="15"/>
        <v>142.62726315599033</v>
      </c>
      <c r="W127">
        <f t="shared" si="11"/>
        <v>95.218430376170289</v>
      </c>
      <c r="X127">
        <f t="shared" si="12"/>
        <v>94.749075647442552</v>
      </c>
      <c r="Y127">
        <f t="shared" si="16"/>
        <v>21.048000000000041</v>
      </c>
    </row>
    <row r="128" spans="16:25" x14ac:dyDescent="0.2">
      <c r="P128" s="61">
        <v>1.36</v>
      </c>
      <c r="Q128" s="61">
        <f t="shared" si="13"/>
        <v>10.140573548018494</v>
      </c>
      <c r="R128" s="61">
        <f t="shared" si="14"/>
        <v>9.8702613210688632</v>
      </c>
      <c r="S128" s="62">
        <f t="shared" si="8"/>
        <v>100.25513308695409</v>
      </c>
      <c r="T128" s="62">
        <f t="shared" si="9"/>
        <v>99.785778358226366</v>
      </c>
      <c r="U128" s="63">
        <f t="shared" si="10"/>
        <v>143.53730931315823</v>
      </c>
      <c r="V128" s="63">
        <f t="shared" si="15"/>
        <v>142.74386054696475</v>
      </c>
      <c r="W128">
        <f t="shared" si="11"/>
        <v>95.31253317367451</v>
      </c>
      <c r="X128">
        <f t="shared" si="12"/>
        <v>94.843178444946787</v>
      </c>
      <c r="Y128">
        <f t="shared" si="16"/>
        <v>21.078000000000042</v>
      </c>
    </row>
    <row r="129" spans="16:25" x14ac:dyDescent="0.2">
      <c r="P129" s="61">
        <v>1.37</v>
      </c>
      <c r="Q129" s="61">
        <f t="shared" si="13"/>
        <v>10.177786787013689</v>
      </c>
      <c r="R129" s="61">
        <f t="shared" si="14"/>
        <v>9.9064825852554161</v>
      </c>
      <c r="S129" s="62">
        <f t="shared" si="8"/>
        <v>100.31876626267788</v>
      </c>
      <c r="T129" s="62">
        <f t="shared" si="9"/>
        <v>99.849411533950146</v>
      </c>
      <c r="U129" s="63">
        <f t="shared" si="10"/>
        <v>143.65305250312309</v>
      </c>
      <c r="V129" s="63">
        <f t="shared" si="15"/>
        <v>142.85960373692961</v>
      </c>
      <c r="W129">
        <f t="shared" si="11"/>
        <v>95.406166349398305</v>
      </c>
      <c r="X129">
        <f t="shared" si="12"/>
        <v>94.936811620670568</v>
      </c>
      <c r="Y129">
        <f t="shared" si="16"/>
        <v>21.108000000000043</v>
      </c>
    </row>
    <row r="130" spans="16:25" x14ac:dyDescent="0.2">
      <c r="P130" s="61">
        <v>1.38</v>
      </c>
      <c r="Q130" s="61">
        <f t="shared" si="13"/>
        <v>10.214864457301841</v>
      </c>
      <c r="R130" s="61">
        <f t="shared" si="14"/>
        <v>9.9425718945225459</v>
      </c>
      <c r="S130" s="62">
        <f t="shared" si="8"/>
        <v>100.38193664757448</v>
      </c>
      <c r="T130" s="62">
        <f t="shared" si="9"/>
        <v>99.91258191884674</v>
      </c>
      <c r="U130" s="63">
        <f t="shared" si="10"/>
        <v>143.76795391698585</v>
      </c>
      <c r="V130" s="63">
        <f t="shared" si="15"/>
        <v>142.97450515079237</v>
      </c>
      <c r="W130">
        <f t="shared" si="11"/>
        <v>95.4993367342949</v>
      </c>
      <c r="X130">
        <f t="shared" si="12"/>
        <v>95.029982005567163</v>
      </c>
      <c r="Y130">
        <f t="shared" si="16"/>
        <v>21.138000000000044</v>
      </c>
    </row>
    <row r="131" spans="16:25" x14ac:dyDescent="0.2">
      <c r="P131" s="61">
        <v>1.39</v>
      </c>
      <c r="Q131" s="61">
        <f t="shared" si="13"/>
        <v>10.251808029815351</v>
      </c>
      <c r="R131" s="61">
        <f t="shared" si="14"/>
        <v>9.9785306805927316</v>
      </c>
      <c r="S131" s="62">
        <f t="shared" ref="S131:S194" si="17">(20*LOG10(P131)+20*LOG10(1806/1000)+92.45)</f>
        <v>100.44465092463165</v>
      </c>
      <c r="T131" s="62">
        <f t="shared" ref="T131:T194" si="18">(20*LOG10(P131)+20*LOG10(1711/1000)+92.45)</f>
        <v>99.975296195903908</v>
      </c>
      <c r="U131" s="63">
        <f t="shared" ref="U131:U194" si="19">46.3+33.9*LOG10(1806)-13.82*LOG10(20)-0.0431+(44.9-6.55*LOG10(20))*LOG10(P131)</f>
        <v>143.88202571051764</v>
      </c>
      <c r="V131" s="63">
        <f t="shared" si="15"/>
        <v>143.08857694432416</v>
      </c>
      <c r="W131">
        <f t="shared" ref="W131:W194" si="20">S131+Y131+$D$48+$D$49</f>
        <v>95.592051011352069</v>
      </c>
      <c r="X131">
        <f t="shared" ref="X131:X194" si="21">$T131+$Y131+$D$48+$D$49</f>
        <v>95.122696282624332</v>
      </c>
      <c r="Y131">
        <f t="shared" si="16"/>
        <v>21.168000000000045</v>
      </c>
    </row>
    <row r="132" spans="16:25" x14ac:dyDescent="0.2">
      <c r="P132" s="61">
        <v>1.4</v>
      </c>
      <c r="Q132" s="61">
        <f t="shared" ref="Q132:Q195" si="22">SQRT((4*3.14*P132)/0.166112957)</f>
        <v>10.288618949077884</v>
      </c>
      <c r="R132" s="61">
        <f t="shared" ref="R132:R195" si="23">SQRT((4*3.14*P132)/0.175336061)</f>
        <v>10.014360349483697</v>
      </c>
      <c r="S132" s="62">
        <f t="shared" si="17"/>
        <v>100.5069156331145</v>
      </c>
      <c r="T132" s="62">
        <f t="shared" si="18"/>
        <v>100.03756090438677</v>
      </c>
      <c r="U132" s="63">
        <f t="shared" si="19"/>
        <v>143.99527977807071</v>
      </c>
      <c r="V132" s="63">
        <f t="shared" si="15"/>
        <v>143.20183101187723</v>
      </c>
      <c r="W132">
        <f t="shared" si="20"/>
        <v>95.684315719834927</v>
      </c>
      <c r="X132">
        <f t="shared" si="21"/>
        <v>95.214960991107191</v>
      </c>
      <c r="Y132">
        <f t="shared" si="16"/>
        <v>21.198000000000047</v>
      </c>
    </row>
    <row r="133" spans="16:25" x14ac:dyDescent="0.2">
      <c r="P133" s="61">
        <v>1.41</v>
      </c>
      <c r="Q133" s="61">
        <f t="shared" si="22"/>
        <v>10.325298633863456</v>
      </c>
      <c r="R133" s="61">
        <f t="shared" si="23"/>
        <v>10.050062282149899</v>
      </c>
      <c r="S133" s="62">
        <f t="shared" si="17"/>
        <v>100.56873717265734</v>
      </c>
      <c r="T133" s="62">
        <f t="shared" si="18"/>
        <v>100.09938244392961</v>
      </c>
      <c r="U133" s="63">
        <f t="shared" si="19"/>
        <v>144.10772776002099</v>
      </c>
      <c r="V133" s="63">
        <f t="shared" ref="V133:V196" si="24">46.3+33.9*LOG10(1711)-13.82*LOG10(20)-0.040992501+(44.9-6.55*LOG10(20))*LOG10(P133)</f>
        <v>143.31427899382751</v>
      </c>
      <c r="W133">
        <f t="shared" si="20"/>
        <v>95.776137259377762</v>
      </c>
      <c r="X133">
        <f t="shared" si="21"/>
        <v>95.30678253065004</v>
      </c>
      <c r="Y133">
        <f t="shared" si="16"/>
        <v>21.228000000000048</v>
      </c>
    </row>
    <row r="134" spans="16:25" x14ac:dyDescent="0.2">
      <c r="P134" s="61">
        <v>1.42</v>
      </c>
      <c r="Q134" s="61">
        <f t="shared" si="22"/>
        <v>10.361848477834473</v>
      </c>
      <c r="R134" s="61">
        <f t="shared" si="23"/>
        <v>10.085637835103579</v>
      </c>
      <c r="S134" s="62">
        <f t="shared" si="17"/>
        <v>100.63012180721087</v>
      </c>
      <c r="T134" s="62">
        <f t="shared" si="18"/>
        <v>100.16076707848313</v>
      </c>
      <c r="U134" s="63">
        <f t="shared" si="19"/>
        <v>144.21938104994783</v>
      </c>
      <c r="V134" s="63">
        <f t="shared" si="24"/>
        <v>143.42593228375435</v>
      </c>
      <c r="W134">
        <f t="shared" si="20"/>
        <v>95.867521893931297</v>
      </c>
      <c r="X134">
        <f t="shared" si="21"/>
        <v>95.39816716520356</v>
      </c>
      <c r="Y134">
        <f t="shared" si="16"/>
        <v>21.258000000000049</v>
      </c>
    </row>
    <row r="135" spans="16:25" x14ac:dyDescent="0.2">
      <c r="P135" s="61">
        <v>1.43</v>
      </c>
      <c r="Q135" s="61">
        <f t="shared" si="22"/>
        <v>10.398269850159622</v>
      </c>
      <c r="R135" s="61">
        <f t="shared" si="23"/>
        <v>10.121088341016177</v>
      </c>
      <c r="S135" s="62">
        <f t="shared" si="17"/>
        <v>100.69107566885097</v>
      </c>
      <c r="T135" s="62">
        <f t="shared" si="18"/>
        <v>100.22172094012325</v>
      </c>
      <c r="U135" s="63">
        <f t="shared" si="19"/>
        <v>144.33025080156176</v>
      </c>
      <c r="V135" s="63">
        <f t="shared" si="24"/>
        <v>143.53680203536828</v>
      </c>
      <c r="W135">
        <f t="shared" si="20"/>
        <v>95.958475755571399</v>
      </c>
      <c r="X135">
        <f t="shared" si="21"/>
        <v>95.489121026843677</v>
      </c>
      <c r="Y135">
        <f t="shared" si="16"/>
        <v>21.28800000000005</v>
      </c>
    </row>
    <row r="136" spans="16:25" x14ac:dyDescent="0.2">
      <c r="P136" s="61">
        <v>1.44</v>
      </c>
      <c r="Q136" s="61">
        <f t="shared" si="22"/>
        <v>10.434564096112336</v>
      </c>
      <c r="R136" s="61">
        <f t="shared" si="23"/>
        <v>10.156415109300841</v>
      </c>
      <c r="S136" s="62">
        <f t="shared" si="17"/>
        <v>100.75160476145473</v>
      </c>
      <c r="T136" s="62">
        <f t="shared" si="18"/>
        <v>100.28225003272701</v>
      </c>
      <c r="U136" s="63">
        <f t="shared" si="19"/>
        <v>144.44034793539095</v>
      </c>
      <c r="V136" s="63">
        <f t="shared" si="24"/>
        <v>143.64689916919747</v>
      </c>
      <c r="W136">
        <f t="shared" si="20"/>
        <v>96.049004848175159</v>
      </c>
      <c r="X136">
        <f t="shared" si="21"/>
        <v>95.579650119447436</v>
      </c>
      <c r="Y136">
        <f t="shared" si="16"/>
        <v>21.318000000000051</v>
      </c>
    </row>
    <row r="137" spans="16:25" x14ac:dyDescent="0.2">
      <c r="P137" s="61">
        <v>1.45</v>
      </c>
      <c r="Q137" s="61">
        <f t="shared" si="22"/>
        <v>10.470732537650585</v>
      </c>
      <c r="R137" s="61">
        <f t="shared" si="23"/>
        <v>10.191619426676764</v>
      </c>
      <c r="S137" s="62">
        <f t="shared" si="17"/>
        <v>100.81171496424923</v>
      </c>
      <c r="T137" s="62">
        <f t="shared" si="18"/>
        <v>100.34236023552151</v>
      </c>
      <c r="U137" s="63">
        <f t="shared" si="19"/>
        <v>144.54968314523603</v>
      </c>
      <c r="V137" s="63">
        <f t="shared" si="24"/>
        <v>143.75623437904255</v>
      </c>
      <c r="W137">
        <f t="shared" si="20"/>
        <v>96.139115050969664</v>
      </c>
      <c r="X137">
        <f t="shared" si="21"/>
        <v>95.669760322241942</v>
      </c>
      <c r="Y137">
        <f t="shared" si="16"/>
        <v>21.348000000000052</v>
      </c>
    </row>
    <row r="138" spans="16:25" x14ac:dyDescent="0.2">
      <c r="P138" s="61">
        <v>1.46</v>
      </c>
      <c r="Q138" s="61">
        <f t="shared" si="22"/>
        <v>10.506776473978721</v>
      </c>
      <c r="R138" s="61">
        <f t="shared" si="23"/>
        <v>10.226702557716051</v>
      </c>
      <c r="S138" s="62">
        <f t="shared" si="17"/>
        <v>100.87141203523848</v>
      </c>
      <c r="T138" s="62">
        <f t="shared" si="18"/>
        <v>100.40205730651076</v>
      </c>
      <c r="U138" s="63">
        <f t="shared" si="19"/>
        <v>144.65826690440352</v>
      </c>
      <c r="V138" s="63">
        <f t="shared" si="24"/>
        <v>143.86481813821004</v>
      </c>
      <c r="W138">
        <f t="shared" si="20"/>
        <v>96.22881212195891</v>
      </c>
      <c r="X138">
        <f t="shared" si="21"/>
        <v>95.759457393231187</v>
      </c>
      <c r="Y138">
        <f t="shared" si="16"/>
        <v>21.378000000000053</v>
      </c>
    </row>
    <row r="139" spans="16:25" x14ac:dyDescent="0.2">
      <c r="P139" s="61">
        <v>1.47</v>
      </c>
      <c r="Q139" s="61">
        <f t="shared" si="22"/>
        <v>10.542697182092008</v>
      </c>
      <c r="R139" s="61">
        <f t="shared" si="23"/>
        <v>10.26166574537374</v>
      </c>
      <c r="S139" s="62">
        <f t="shared" si="17"/>
        <v>100.93070161451327</v>
      </c>
      <c r="T139" s="62">
        <f t="shared" si="18"/>
        <v>100.46134688578553</v>
      </c>
      <c r="U139" s="63">
        <f t="shared" si="19"/>
        <v>144.76610947172603</v>
      </c>
      <c r="V139" s="63">
        <f t="shared" si="24"/>
        <v>143.97266070553255</v>
      </c>
      <c r="W139">
        <f t="shared" si="20"/>
        <v>96.318101701233701</v>
      </c>
      <c r="X139">
        <f t="shared" si="21"/>
        <v>95.848746972505964</v>
      </c>
      <c r="Y139">
        <f t="shared" si="16"/>
        <v>21.408000000000055</v>
      </c>
    </row>
    <row r="140" spans="16:25" x14ac:dyDescent="0.2">
      <c r="P140" s="61">
        <v>1.48</v>
      </c>
      <c r="Q140" s="61">
        <f t="shared" si="22"/>
        <v>10.578495917304538</v>
      </c>
      <c r="R140" s="61">
        <f t="shared" si="23"/>
        <v>10.296510211501642</v>
      </c>
      <c r="S140" s="62">
        <f t="shared" si="17"/>
        <v>100.98958922744889</v>
      </c>
      <c r="T140" s="62">
        <f t="shared" si="18"/>
        <v>100.52023449872115</v>
      </c>
      <c r="U140" s="63">
        <f t="shared" si="19"/>
        <v>144.87322089737876</v>
      </c>
      <c r="V140" s="63">
        <f t="shared" si="24"/>
        <v>144.07977213118528</v>
      </c>
      <c r="W140">
        <f t="shared" si="20"/>
        <v>96.406989314169323</v>
      </c>
      <c r="X140">
        <f t="shared" si="21"/>
        <v>95.937634585441586</v>
      </c>
      <c r="Y140">
        <f t="shared" si="16"/>
        <v>21.438000000000056</v>
      </c>
    </row>
    <row r="141" spans="16:25" x14ac:dyDescent="0.2">
      <c r="P141" s="61">
        <v>1.49</v>
      </c>
      <c r="Q141" s="61">
        <f t="shared" si="22"/>
        <v>10.614173913761109</v>
      </c>
      <c r="R141" s="61">
        <f t="shared" si="23"/>
        <v>10.331237157346568</v>
      </c>
      <c r="S141" s="62">
        <f t="shared" si="17"/>
        <v>101.04808028779522</v>
      </c>
      <c r="T141" s="62">
        <f t="shared" si="18"/>
        <v>100.57872555906749</v>
      </c>
      <c r="U141" s="63">
        <f t="shared" si="19"/>
        <v>144.97961102849996</v>
      </c>
      <c r="V141" s="63">
        <f t="shared" si="24"/>
        <v>144.18616226230648</v>
      </c>
      <c r="W141">
        <f t="shared" si="20"/>
        <v>96.495480374515651</v>
      </c>
      <c r="X141">
        <f t="shared" si="21"/>
        <v>96.026125645787928</v>
      </c>
      <c r="Y141">
        <f t="shared" si="16"/>
        <v>21.468000000000057</v>
      </c>
    </row>
    <row r="142" spans="16:25" x14ac:dyDescent="0.2">
      <c r="P142" s="61">
        <v>1.5</v>
      </c>
      <c r="Q142" s="61">
        <f t="shared" si="22"/>
        <v>10.649732384933664</v>
      </c>
      <c r="R142" s="61">
        <f t="shared" si="23"/>
        <v>10.365847764033543</v>
      </c>
      <c r="S142" s="62">
        <f t="shared" si="17"/>
        <v>101.10618010066337</v>
      </c>
      <c r="T142" s="62">
        <f t="shared" si="18"/>
        <v>100.63682537193563</v>
      </c>
      <c r="U142" s="68">
        <f t="shared" si="19"/>
        <v>145.08528951462347</v>
      </c>
      <c r="V142" s="63">
        <f t="shared" si="24"/>
        <v>144.29184074842999</v>
      </c>
      <c r="W142">
        <f t="shared" si="20"/>
        <v>96.583580187383802</v>
      </c>
      <c r="X142">
        <f t="shared" si="21"/>
        <v>96.114225458656065</v>
      </c>
      <c r="Y142">
        <f t="shared" si="16"/>
        <v>21.498000000000058</v>
      </c>
    </row>
    <row r="143" spans="16:25" x14ac:dyDescent="0.2">
      <c r="P143" s="61">
        <v>1.51</v>
      </c>
      <c r="Q143" s="61">
        <f t="shared" si="22"/>
        <v>10.685172524102869</v>
      </c>
      <c r="R143" s="61">
        <f t="shared" si="23"/>
        <v>10.400343193034544</v>
      </c>
      <c r="S143" s="62">
        <f t="shared" si="17"/>
        <v>101.16389386541313</v>
      </c>
      <c r="T143" s="62">
        <f t="shared" si="18"/>
        <v>100.69453913668539</v>
      </c>
      <c r="U143" s="63">
        <f t="shared" si="19"/>
        <v>145.19026581293073</v>
      </c>
      <c r="V143" s="63">
        <f t="shared" si="24"/>
        <v>144.39681704673725</v>
      </c>
      <c r="W143">
        <f t="shared" si="20"/>
        <v>96.671293952133567</v>
      </c>
      <c r="X143">
        <f t="shared" si="21"/>
        <v>96.20193922340583</v>
      </c>
      <c r="Y143">
        <f t="shared" si="16"/>
        <v>21.528000000000059</v>
      </c>
    </row>
    <row r="144" spans="16:25" x14ac:dyDescent="0.2">
      <c r="P144" s="61">
        <v>1.52</v>
      </c>
      <c r="Q144" s="61">
        <f t="shared" si="22"/>
        <v>10.720495504825367</v>
      </c>
      <c r="R144" s="61">
        <f t="shared" si="23"/>
        <v>10.434724586623298</v>
      </c>
      <c r="S144" s="62">
        <f t="shared" si="17"/>
        <v>101.22122667844519</v>
      </c>
      <c r="T144" s="62">
        <f t="shared" si="18"/>
        <v>100.75187194971745</v>
      </c>
      <c r="U144" s="63">
        <f t="shared" si="19"/>
        <v>145.29454919332957</v>
      </c>
      <c r="V144" s="63">
        <f t="shared" si="24"/>
        <v>144.50110042713609</v>
      </c>
      <c r="W144">
        <f t="shared" si="20"/>
        <v>96.75862676516563</v>
      </c>
      <c r="X144">
        <f t="shared" si="21"/>
        <v>96.289272036437893</v>
      </c>
      <c r="Y144">
        <f t="shared" si="16"/>
        <v>21.55800000000006</v>
      </c>
    </row>
    <row r="145" spans="16:25" x14ac:dyDescent="0.2">
      <c r="P145" s="61">
        <v>1.53</v>
      </c>
      <c r="Q145" s="61">
        <f t="shared" si="22"/>
        <v>10.755702481387209</v>
      </c>
      <c r="R145" s="61">
        <f t="shared" si="23"/>
        <v>10.468993068316628</v>
      </c>
      <c r="S145" s="62">
        <f t="shared" si="17"/>
        <v>101.27818353590172</v>
      </c>
      <c r="T145" s="62">
        <f t="shared" si="18"/>
        <v>100.80882880717398</v>
      </c>
      <c r="U145" s="63">
        <f t="shared" si="19"/>
        <v>145.39814874336628</v>
      </c>
      <c r="V145" s="63">
        <f t="shared" si="24"/>
        <v>144.6046999771728</v>
      </c>
      <c r="W145">
        <f t="shared" si="20"/>
        <v>96.845583622622158</v>
      </c>
      <c r="X145">
        <f t="shared" si="21"/>
        <v>96.376228893894421</v>
      </c>
      <c r="Y145">
        <f t="shared" si="16"/>
        <v>21.588000000000061</v>
      </c>
    </row>
    <row r="146" spans="16:25" x14ac:dyDescent="0.2">
      <c r="P146" s="61">
        <v>1.54</v>
      </c>
      <c r="Q146" s="61">
        <f t="shared" si="22"/>
        <v>10.790794589243971</v>
      </c>
      <c r="R146" s="61">
        <f t="shared" si="23"/>
        <v>10.503149743302833</v>
      </c>
      <c r="S146" s="62">
        <f t="shared" si="17"/>
        <v>101.33476933627901</v>
      </c>
      <c r="T146" s="62">
        <f t="shared" si="18"/>
        <v>100.86541460755127</v>
      </c>
      <c r="U146" s="63">
        <f t="shared" si="19"/>
        <v>145.50107337297791</v>
      </c>
      <c r="V146" s="63">
        <f t="shared" si="24"/>
        <v>144.70762460678444</v>
      </c>
      <c r="W146">
        <f t="shared" si="20"/>
        <v>96.932169422999451</v>
      </c>
      <c r="X146">
        <f t="shared" si="21"/>
        <v>96.462814694271714</v>
      </c>
      <c r="Y146">
        <f t="shared" si="16"/>
        <v>21.618000000000062</v>
      </c>
    </row>
    <row r="147" spans="16:25" x14ac:dyDescent="0.2">
      <c r="P147" s="61">
        <v>1.55</v>
      </c>
      <c r="Q147" s="61">
        <f t="shared" si="22"/>
        <v>10.825772945448053</v>
      </c>
      <c r="R147" s="61">
        <f t="shared" si="23"/>
        <v>10.537195698857602</v>
      </c>
      <c r="S147" s="62">
        <f t="shared" si="17"/>
        <v>101.39098888295557</v>
      </c>
      <c r="T147" s="62">
        <f t="shared" si="18"/>
        <v>100.92163415422783</v>
      </c>
      <c r="U147" s="63">
        <f t="shared" si="19"/>
        <v>145.6033318190905</v>
      </c>
      <c r="V147" s="63">
        <f t="shared" si="24"/>
        <v>144.80988305289702</v>
      </c>
      <c r="W147">
        <f t="shared" si="20"/>
        <v>97.01838896967601</v>
      </c>
      <c r="X147">
        <f t="shared" si="21"/>
        <v>96.549034240948274</v>
      </c>
      <c r="Y147">
        <f t="shared" si="16"/>
        <v>21.648000000000064</v>
      </c>
    </row>
    <row r="148" spans="16:25" x14ac:dyDescent="0.2">
      <c r="P148" s="61">
        <v>1.56</v>
      </c>
      <c r="Q148" s="61">
        <f t="shared" si="22"/>
        <v>10.860638649063555</v>
      </c>
      <c r="R148" s="61">
        <f t="shared" si="23"/>
        <v>10.571132004747835</v>
      </c>
      <c r="S148" s="62">
        <f t="shared" si="17"/>
        <v>101.44684688663898</v>
      </c>
      <c r="T148" s="62">
        <f t="shared" si="18"/>
        <v>100.97749215791124</v>
      </c>
      <c r="U148" s="63">
        <f t="shared" si="19"/>
        <v>145.70493265006976</v>
      </c>
      <c r="V148" s="63">
        <f t="shared" si="24"/>
        <v>144.91148388387629</v>
      </c>
      <c r="W148">
        <f t="shared" si="20"/>
        <v>97.104246973359423</v>
      </c>
      <c r="X148">
        <f t="shared" si="21"/>
        <v>96.634892244631686</v>
      </c>
      <c r="Y148">
        <f t="shared" si="16"/>
        <v>21.678000000000065</v>
      </c>
    </row>
    <row r="149" spans="16:25" x14ac:dyDescent="0.2">
      <c r="P149" s="61">
        <v>1.57</v>
      </c>
      <c r="Q149" s="61">
        <f t="shared" si="22"/>
        <v>10.895392781569239</v>
      </c>
      <c r="R149" s="61">
        <f t="shared" si="23"/>
        <v>10.604959713623845</v>
      </c>
      <c r="S149" s="62">
        <f t="shared" si="17"/>
        <v>101.50234796773442</v>
      </c>
      <c r="T149" s="62">
        <f t="shared" si="18"/>
        <v>101.03299323900669</v>
      </c>
      <c r="U149" s="63">
        <f t="shared" si="19"/>
        <v>145.80588427002928</v>
      </c>
      <c r="V149" s="63">
        <f t="shared" si="24"/>
        <v>145.0124355038358</v>
      </c>
      <c r="W149">
        <f t="shared" si="20"/>
        <v>97.189748054454867</v>
      </c>
      <c r="X149">
        <f t="shared" si="21"/>
        <v>96.72039332572713</v>
      </c>
      <c r="Y149">
        <f t="shared" si="16"/>
        <v>21.708000000000066</v>
      </c>
    </row>
    <row r="150" spans="16:25" x14ac:dyDescent="0.2">
      <c r="P150" s="61">
        <v>1.58</v>
      </c>
      <c r="Q150" s="61">
        <f t="shared" si="22"/>
        <v>10.930036407249938</v>
      </c>
      <c r="R150" s="61">
        <f t="shared" si="23"/>
        <v>10.638679861400359</v>
      </c>
      <c r="S150" s="62">
        <f t="shared" si="17"/>
        <v>101.5574966586382</v>
      </c>
      <c r="T150" s="62">
        <f t="shared" si="18"/>
        <v>101.08814192991046</v>
      </c>
      <c r="U150" s="63">
        <f t="shared" si="19"/>
        <v>145.90619492300215</v>
      </c>
      <c r="V150" s="63">
        <f t="shared" si="24"/>
        <v>145.11274615680867</v>
      </c>
      <c r="W150">
        <f t="shared" si="20"/>
        <v>97.274896745358646</v>
      </c>
      <c r="X150">
        <f t="shared" si="21"/>
        <v>96.805542016630909</v>
      </c>
      <c r="Y150">
        <f t="shared" si="16"/>
        <v>21.738000000000067</v>
      </c>
    </row>
    <row r="151" spans="16:25" x14ac:dyDescent="0.2">
      <c r="P151" s="61">
        <v>1.59</v>
      </c>
      <c r="Q151" s="61">
        <f t="shared" si="22"/>
        <v>10.96457057357684</v>
      </c>
      <c r="R151" s="61">
        <f t="shared" si="23"/>
        <v>10.672293467626645</v>
      </c>
      <c r="S151" s="62">
        <f t="shared" si="17"/>
        <v>101.61229740595877</v>
      </c>
      <c r="T151" s="62">
        <f t="shared" si="18"/>
        <v>101.14294267723103</v>
      </c>
      <c r="U151" s="63">
        <f t="shared" si="19"/>
        <v>146.00587269698082</v>
      </c>
      <c r="V151" s="63">
        <f t="shared" si="24"/>
        <v>145.21242393078734</v>
      </c>
      <c r="W151">
        <f t="shared" si="20"/>
        <v>97.359697492679217</v>
      </c>
      <c r="X151">
        <f t="shared" si="21"/>
        <v>96.89034276395148</v>
      </c>
      <c r="Y151">
        <f t="shared" si="16"/>
        <v>21.768000000000068</v>
      </c>
    </row>
    <row r="152" spans="16:25" x14ac:dyDescent="0.2">
      <c r="P152" s="61">
        <v>1.6</v>
      </c>
      <c r="Q152" s="61">
        <f t="shared" si="22"/>
        <v>10.998996311577033</v>
      </c>
      <c r="R152" s="61">
        <f t="shared" si="23"/>
        <v>10.705801535846213</v>
      </c>
      <c r="S152" s="62">
        <f t="shared" si="17"/>
        <v>101.66675457266824</v>
      </c>
      <c r="T152" s="62">
        <f t="shared" si="18"/>
        <v>101.1973998439405</v>
      </c>
      <c r="U152" s="63">
        <f t="shared" si="19"/>
        <v>146.1049255278306</v>
      </c>
      <c r="V152" s="63">
        <f t="shared" si="24"/>
        <v>145.31147676163712</v>
      </c>
      <c r="W152">
        <f t="shared" si="20"/>
        <v>97.444154659388687</v>
      </c>
      <c r="X152">
        <f t="shared" si="21"/>
        <v>96.97479993066095</v>
      </c>
      <c r="Y152">
        <f t="shared" si="16"/>
        <v>21.798000000000069</v>
      </c>
    </row>
    <row r="153" spans="16:25" x14ac:dyDescent="0.2">
      <c r="P153" s="61">
        <v>1.61</v>
      </c>
      <c r="Q153" s="61">
        <f t="shared" si="22"/>
        <v>11.033314636192662</v>
      </c>
      <c r="R153" s="61">
        <f t="shared" si="23"/>
        <v>10.739205053946401</v>
      </c>
      <c r="S153" s="62">
        <f t="shared" si="17"/>
        <v>101.72087244018674</v>
      </c>
      <c r="T153" s="62">
        <f t="shared" si="18"/>
        <v>101.251517711459</v>
      </c>
      <c r="U153" s="63">
        <f t="shared" si="19"/>
        <v>146.20336120308082</v>
      </c>
      <c r="V153" s="63">
        <f t="shared" si="24"/>
        <v>145.40991243688734</v>
      </c>
      <c r="W153">
        <f t="shared" si="20"/>
        <v>97.528272526907188</v>
      </c>
      <c r="X153">
        <f t="shared" si="21"/>
        <v>97.058917798179451</v>
      </c>
      <c r="Y153">
        <f t="shared" si="16"/>
        <v>21.82800000000007</v>
      </c>
    </row>
    <row r="154" spans="16:25" x14ac:dyDescent="0.2">
      <c r="P154" s="61">
        <v>1.62</v>
      </c>
      <c r="Q154" s="61">
        <f t="shared" si="22"/>
        <v>11.067526546630067</v>
      </c>
      <c r="R154" s="61">
        <f t="shared" si="23"/>
        <v>10.772504994498203</v>
      </c>
      <c r="S154" s="62">
        <f t="shared" si="17"/>
        <v>101.77465521040236</v>
      </c>
      <c r="T154" s="62">
        <f t="shared" si="18"/>
        <v>101.30530048167464</v>
      </c>
      <c r="U154" s="63">
        <f t="shared" si="19"/>
        <v>146.30118736559899</v>
      </c>
      <c r="V154" s="63">
        <f t="shared" si="24"/>
        <v>145.50773859940551</v>
      </c>
      <c r="W154">
        <f t="shared" si="20"/>
        <v>97.612055297122808</v>
      </c>
      <c r="X154">
        <f t="shared" si="21"/>
        <v>97.142700568395085</v>
      </c>
      <c r="Y154">
        <f t="shared" si="16"/>
        <v>21.858000000000072</v>
      </c>
    </row>
    <row r="155" spans="16:25" x14ac:dyDescent="0.2">
      <c r="P155" s="61">
        <v>1.63</v>
      </c>
      <c r="Q155" s="61">
        <f t="shared" si="22"/>
        <v>11.101633026699236</v>
      </c>
      <c r="R155" s="61">
        <f t="shared" si="23"/>
        <v>10.805702315086673</v>
      </c>
      <c r="S155" s="62">
        <f t="shared" si="17"/>
        <v>101.8281070076289</v>
      </c>
      <c r="T155" s="62">
        <f t="shared" si="18"/>
        <v>101.35875227890116</v>
      </c>
      <c r="U155" s="63">
        <f t="shared" si="19"/>
        <v>146.39841151715177</v>
      </c>
      <c r="V155" s="63">
        <f t="shared" si="24"/>
        <v>145.60496275095829</v>
      </c>
      <c r="W155">
        <f t="shared" si="20"/>
        <v>97.695507094349352</v>
      </c>
      <c r="X155">
        <f t="shared" si="21"/>
        <v>97.226152365621616</v>
      </c>
      <c r="Y155">
        <f t="shared" si="16"/>
        <v>21.888000000000073</v>
      </c>
    </row>
    <row r="156" spans="16:25" x14ac:dyDescent="0.2">
      <c r="P156" s="61">
        <v>1.64</v>
      </c>
      <c r="Q156" s="61">
        <f t="shared" si="22"/>
        <v>11.135635045143914</v>
      </c>
      <c r="R156" s="61">
        <f t="shared" si="23"/>
        <v>10.838797958632234</v>
      </c>
      <c r="S156" s="62">
        <f t="shared" si="17"/>
        <v>101.88123188050371</v>
      </c>
      <c r="T156" s="62">
        <f t="shared" si="18"/>
        <v>101.41187715177597</v>
      </c>
      <c r="U156" s="63">
        <f t="shared" si="19"/>
        <v>146.49504102185696</v>
      </c>
      <c r="V156" s="63">
        <f t="shared" si="24"/>
        <v>145.70159225566348</v>
      </c>
      <c r="W156">
        <f t="shared" si="20"/>
        <v>97.778631967224158</v>
      </c>
      <c r="X156">
        <f t="shared" si="21"/>
        <v>97.309277238496421</v>
      </c>
      <c r="Y156">
        <f t="shared" si="16"/>
        <v>21.918000000000074</v>
      </c>
    </row>
    <row r="157" spans="16:25" x14ac:dyDescent="0.2">
      <c r="P157" s="61">
        <v>1.65</v>
      </c>
      <c r="Q157" s="61">
        <f t="shared" si="22"/>
        <v>11.169533555962635</v>
      </c>
      <c r="R157" s="61">
        <f t="shared" si="23"/>
        <v>10.871792853703161</v>
      </c>
      <c r="S157" s="62">
        <f t="shared" si="17"/>
        <v>101.93403380382787</v>
      </c>
      <c r="T157" s="62">
        <f t="shared" si="18"/>
        <v>101.46467907510014</v>
      </c>
      <c r="U157" s="63">
        <f t="shared" si="19"/>
        <v>146.59108310953064</v>
      </c>
      <c r="V157" s="63">
        <f t="shared" si="24"/>
        <v>145.79763434333717</v>
      </c>
      <c r="W157">
        <f t="shared" si="20"/>
        <v>97.861433890548327</v>
      </c>
      <c r="X157">
        <f t="shared" si="21"/>
        <v>97.39207916182059</v>
      </c>
      <c r="Y157">
        <f t="shared" si="16"/>
        <v>21.948000000000075</v>
      </c>
    </row>
    <row r="158" spans="16:25" x14ac:dyDescent="0.2">
      <c r="P158" s="61">
        <v>1.66</v>
      </c>
      <c r="Q158" s="61">
        <f t="shared" si="22"/>
        <v>11.203329498721054</v>
      </c>
      <c r="R158" s="61">
        <f t="shared" si="23"/>
        <v>10.904687914819567</v>
      </c>
      <c r="S158" s="62">
        <f t="shared" si="17"/>
        <v>101.98651668035085</v>
      </c>
      <c r="T158" s="62">
        <f t="shared" si="18"/>
        <v>101.51716195162311</v>
      </c>
      <c r="U158" s="63">
        <f t="shared" si="19"/>
        <v>146.68654487893326</v>
      </c>
      <c r="V158" s="63">
        <f t="shared" si="24"/>
        <v>145.89309611273978</v>
      </c>
      <c r="W158">
        <f t="shared" si="20"/>
        <v>97.9439167670713</v>
      </c>
      <c r="X158">
        <f t="shared" si="21"/>
        <v>97.474562038343564</v>
      </c>
      <c r="Y158">
        <f t="shared" ref="Y158:Y192" si="25">Y157+0.03</f>
        <v>21.978000000000076</v>
      </c>
    </row>
    <row r="159" spans="16:25" x14ac:dyDescent="0.2">
      <c r="P159" s="61">
        <v>1.67</v>
      </c>
      <c r="Q159" s="61">
        <f t="shared" si="22"/>
        <v>11.237023798855789</v>
      </c>
      <c r="R159" s="61">
        <f t="shared" si="23"/>
        <v>10.937484042749169</v>
      </c>
      <c r="S159" s="62">
        <f t="shared" si="17"/>
        <v>102.03868434250141</v>
      </c>
      <c r="T159" s="62">
        <f t="shared" si="18"/>
        <v>101.56932961377368</v>
      </c>
      <c r="U159" s="63">
        <f t="shared" si="19"/>
        <v>146.78143330091814</v>
      </c>
      <c r="V159" s="63">
        <f t="shared" si="24"/>
        <v>145.98798453472466</v>
      </c>
      <c r="W159">
        <f t="shared" si="20"/>
        <v>98.026084429221868</v>
      </c>
      <c r="X159">
        <f t="shared" si="21"/>
        <v>97.556729700494131</v>
      </c>
      <c r="Y159">
        <f t="shared" si="25"/>
        <v>22.008000000000077</v>
      </c>
    </row>
    <row r="160" spans="16:25" x14ac:dyDescent="0.2">
      <c r="P160" s="61">
        <v>1.68</v>
      </c>
      <c r="Q160" s="61">
        <f t="shared" si="22"/>
        <v>11.270617367970107</v>
      </c>
      <c r="R160" s="61">
        <f t="shared" si="23"/>
        <v>10.97018212479508</v>
      </c>
      <c r="S160" s="62">
        <f t="shared" si="17"/>
        <v>102.090540554067</v>
      </c>
      <c r="T160" s="62">
        <f t="shared" si="18"/>
        <v>101.62118582533927</v>
      </c>
      <c r="U160" s="63">
        <f t="shared" si="19"/>
        <v>146.87575522148592</v>
      </c>
      <c r="V160" s="63">
        <f t="shared" si="24"/>
        <v>146.08230645529244</v>
      </c>
      <c r="W160">
        <f t="shared" si="20"/>
        <v>98.107940640787461</v>
      </c>
      <c r="X160">
        <f t="shared" si="21"/>
        <v>97.638585912059725</v>
      </c>
      <c r="Y160">
        <f t="shared" si="25"/>
        <v>22.038000000000078</v>
      </c>
    </row>
    <row r="161" spans="16:25" x14ac:dyDescent="0.2">
      <c r="P161" s="61">
        <v>1.69</v>
      </c>
      <c r="Q161" s="61">
        <f t="shared" si="22"/>
        <v>11.304111104121699</v>
      </c>
      <c r="R161" s="61">
        <f t="shared" si="23"/>
        <v>11.002783035075911</v>
      </c>
      <c r="S161" s="62">
        <f t="shared" si="17"/>
        <v>102.14208901182322</v>
      </c>
      <c r="T161" s="62">
        <f t="shared" si="18"/>
        <v>101.67273428309548</v>
      </c>
      <c r="U161" s="63">
        <f t="shared" si="19"/>
        <v>146.96951736474858</v>
      </c>
      <c r="V161" s="63">
        <f t="shared" si="24"/>
        <v>146.1760685985551</v>
      </c>
      <c r="W161">
        <f t="shared" si="20"/>
        <v>98.189489098543675</v>
      </c>
      <c r="X161">
        <f t="shared" si="21"/>
        <v>97.720134369815938</v>
      </c>
      <c r="Y161">
        <f t="shared" si="25"/>
        <v>22.06800000000008</v>
      </c>
    </row>
    <row r="162" spans="16:25" x14ac:dyDescent="0.2">
      <c r="P162" s="61">
        <v>1.7</v>
      </c>
      <c r="Q162" s="61">
        <f t="shared" si="22"/>
        <v>11.33750589210279</v>
      </c>
      <c r="R162" s="61">
        <f t="shared" si="23"/>
        <v>11.035287634798427</v>
      </c>
      <c r="S162" s="62">
        <f t="shared" si="17"/>
        <v>102.19333334711521</v>
      </c>
      <c r="T162" s="62">
        <f t="shared" si="18"/>
        <v>101.72397861838749</v>
      </c>
      <c r="U162" s="63">
        <f t="shared" si="19"/>
        <v>147.06272633580593</v>
      </c>
      <c r="V162" s="63">
        <f t="shared" si="24"/>
        <v>146.26927756961246</v>
      </c>
      <c r="W162">
        <f t="shared" si="20"/>
        <v>98.270733433835673</v>
      </c>
      <c r="X162">
        <f t="shared" si="21"/>
        <v>97.80137870510795</v>
      </c>
      <c r="Y162">
        <f t="shared" si="25"/>
        <v>22.098000000000081</v>
      </c>
    </row>
    <row r="163" spans="16:25" x14ac:dyDescent="0.2">
      <c r="P163" s="61">
        <v>1.71</v>
      </c>
      <c r="Q163" s="61">
        <f t="shared" si="22"/>
        <v>11.370802603712876</v>
      </c>
      <c r="R163" s="61">
        <f t="shared" si="23"/>
        <v>11.067696772522993</v>
      </c>
      <c r="S163" s="62">
        <f t="shared" si="17"/>
        <v>102.24427712739282</v>
      </c>
      <c r="T163" s="62">
        <f t="shared" si="18"/>
        <v>101.77492239866508</v>
      </c>
      <c r="U163" s="63">
        <f t="shared" si="19"/>
        <v>147.15538862353762</v>
      </c>
      <c r="V163" s="63">
        <f t="shared" si="24"/>
        <v>146.36193985734414</v>
      </c>
      <c r="W163">
        <f t="shared" si="20"/>
        <v>98.35167721411328</v>
      </c>
      <c r="X163">
        <f t="shared" si="21"/>
        <v>97.882322485385544</v>
      </c>
      <c r="Y163">
        <f t="shared" si="25"/>
        <v>22.128000000000082</v>
      </c>
    </row>
    <row r="164" spans="16:25" x14ac:dyDescent="0.2">
      <c r="P164" s="61">
        <v>1.72</v>
      </c>
      <c r="Q164" s="61">
        <f t="shared" si="22"/>
        <v>11.404002098024254</v>
      </c>
      <c r="R164" s="61">
        <f t="shared" si="23"/>
        <v>11.100011284422042</v>
      </c>
      <c r="S164" s="62">
        <f t="shared" si="17"/>
        <v>102.29492385770072</v>
      </c>
      <c r="T164" s="62">
        <f t="shared" si="18"/>
        <v>101.82556912897299</v>
      </c>
      <c r="U164" s="63">
        <f t="shared" si="19"/>
        <v>147.24751060331388</v>
      </c>
      <c r="V164" s="63">
        <f t="shared" si="24"/>
        <v>146.45406183712041</v>
      </c>
      <c r="W164">
        <f t="shared" si="20"/>
        <v>98.432323944421185</v>
      </c>
      <c r="X164">
        <f t="shared" si="21"/>
        <v>97.962969215693448</v>
      </c>
      <c r="Y164">
        <f t="shared" si="25"/>
        <v>22.158000000000083</v>
      </c>
    </row>
    <row r="165" spans="16:25" x14ac:dyDescent="0.2">
      <c r="P165" s="61">
        <v>1.73</v>
      </c>
      <c r="Q165" s="61">
        <f t="shared" si="22"/>
        <v>11.437105221640641</v>
      </c>
      <c r="R165" s="61">
        <f t="shared" si="23"/>
        <v>11.1322319945318</v>
      </c>
      <c r="S165" s="62">
        <f t="shared" si="17"/>
        <v>102.34527698212565</v>
      </c>
      <c r="T165" s="62">
        <f t="shared" si="18"/>
        <v>101.87592225339792</v>
      </c>
      <c r="U165" s="63">
        <f t="shared" si="19"/>
        <v>147.33909853962774</v>
      </c>
      <c r="V165" s="63">
        <f t="shared" si="24"/>
        <v>146.54564977343426</v>
      </c>
      <c r="W165">
        <f t="shared" si="20"/>
        <v>98.512677068846116</v>
      </c>
      <c r="X165">
        <f t="shared" si="21"/>
        <v>98.04332234011838</v>
      </c>
      <c r="Y165">
        <f t="shared" si="25"/>
        <v>22.188000000000084</v>
      </c>
    </row>
    <row r="166" spans="16:25" x14ac:dyDescent="0.2">
      <c r="P166" s="61">
        <v>1.74</v>
      </c>
      <c r="Q166" s="61">
        <f t="shared" si="22"/>
        <v>11.470112808949075</v>
      </c>
      <c r="R166" s="61">
        <f t="shared" si="23"/>
        <v>11.164359714997465</v>
      </c>
      <c r="S166" s="62">
        <f t="shared" si="17"/>
        <v>102.39533988520174</v>
      </c>
      <c r="T166" s="62">
        <f t="shared" si="18"/>
        <v>101.925985156474</v>
      </c>
      <c r="U166" s="63">
        <f t="shared" si="19"/>
        <v>147.43015858865124</v>
      </c>
      <c r="V166" s="63">
        <f t="shared" si="24"/>
        <v>146.63670982245776</v>
      </c>
      <c r="W166">
        <f t="shared" si="20"/>
        <v>98.5927399719222</v>
      </c>
      <c r="X166">
        <f t="shared" si="21"/>
        <v>98.123385243194463</v>
      </c>
      <c r="Y166">
        <f t="shared" si="25"/>
        <v>22.218000000000085</v>
      </c>
    </row>
    <row r="167" spans="16:25" x14ac:dyDescent="0.2">
      <c r="P167" s="61">
        <v>1.75</v>
      </c>
      <c r="Q167" s="61">
        <f t="shared" si="22"/>
        <v>11.503025682365299</v>
      </c>
      <c r="R167" s="61">
        <f t="shared" si="23"/>
        <v>11.196395246312049</v>
      </c>
      <c r="S167" s="62">
        <f t="shared" si="17"/>
        <v>102.44511589327563</v>
      </c>
      <c r="T167" s="62">
        <f t="shared" si="18"/>
        <v>101.97576116454789</v>
      </c>
      <c r="U167" s="63">
        <f t="shared" si="19"/>
        <v>147.52069680071841</v>
      </c>
      <c r="V167" s="63">
        <f t="shared" si="24"/>
        <v>146.72724803452493</v>
      </c>
      <c r="W167">
        <f t="shared" si="20"/>
        <v>98.672515979996092</v>
      </c>
      <c r="X167">
        <f t="shared" si="21"/>
        <v>98.203161251268355</v>
      </c>
      <c r="Y167">
        <f t="shared" si="25"/>
        <v>22.248000000000086</v>
      </c>
    </row>
    <row r="168" spans="16:25" x14ac:dyDescent="0.2">
      <c r="P168" s="61">
        <v>1.76</v>
      </c>
      <c r="Q168" s="61">
        <f t="shared" si="22"/>
        <v>11.535844652572854</v>
      </c>
      <c r="R168" s="61">
        <f t="shared" si="23"/>
        <v>11.228339377549107</v>
      </c>
      <c r="S168" s="62">
        <f t="shared" si="17"/>
        <v>102.49460827583275</v>
      </c>
      <c r="T168" s="62">
        <f t="shared" si="18"/>
        <v>102.02525354710501</v>
      </c>
      <c r="U168" s="63">
        <f t="shared" si="19"/>
        <v>147.61071912273778</v>
      </c>
      <c r="V168" s="63">
        <f t="shared" si="24"/>
        <v>146.8172703565443</v>
      </c>
      <c r="W168">
        <f t="shared" si="20"/>
        <v>98.752008362553212</v>
      </c>
      <c r="X168">
        <f t="shared" si="21"/>
        <v>98.282653633825475</v>
      </c>
      <c r="Y168">
        <f t="shared" si="25"/>
        <v>22.278000000000088</v>
      </c>
    </row>
    <row r="169" spans="16:25" x14ac:dyDescent="0.2">
      <c r="P169" s="61">
        <v>1.77</v>
      </c>
      <c r="Q169" s="61">
        <f t="shared" si="22"/>
        <v>11.568570518756054</v>
      </c>
      <c r="R169" s="61">
        <f t="shared" si="23"/>
        <v>11.260192886589493</v>
      </c>
      <c r="S169" s="62">
        <f t="shared" si="17"/>
        <v>102.54382024678587</v>
      </c>
      <c r="T169" s="62">
        <f t="shared" si="18"/>
        <v>102.07446551805813</v>
      </c>
      <c r="U169" s="63">
        <f t="shared" si="19"/>
        <v>147.70023140053604</v>
      </c>
      <c r="V169" s="63">
        <f t="shared" si="24"/>
        <v>146.90678263434256</v>
      </c>
      <c r="W169">
        <f t="shared" si="20"/>
        <v>98.831220333506337</v>
      </c>
      <c r="X169">
        <f t="shared" si="21"/>
        <v>98.3618656047786</v>
      </c>
      <c r="Y169">
        <f t="shared" si="25"/>
        <v>22.308000000000089</v>
      </c>
    </row>
    <row r="170" spans="16:25" x14ac:dyDescent="0.2">
      <c r="P170" s="61">
        <v>1.78</v>
      </c>
      <c r="Q170" s="61">
        <f t="shared" si="22"/>
        <v>11.601204068827069</v>
      </c>
      <c r="R170" s="61">
        <f t="shared" si="23"/>
        <v>11.291956540342397</v>
      </c>
      <c r="S170" s="62">
        <f t="shared" si="17"/>
        <v>102.59275496572762</v>
      </c>
      <c r="T170" s="62">
        <f t="shared" si="18"/>
        <v>102.12340023699988</v>
      </c>
      <c r="U170" s="63">
        <f t="shared" si="19"/>
        <v>147.78923938113624</v>
      </c>
      <c r="V170" s="63">
        <f t="shared" si="24"/>
        <v>146.99579061494276</v>
      </c>
      <c r="W170">
        <f t="shared" si="20"/>
        <v>98.91015505244809</v>
      </c>
      <c r="X170">
        <f t="shared" si="21"/>
        <v>98.440800323720353</v>
      </c>
      <c r="Y170">
        <f t="shared" si="25"/>
        <v>22.33800000000009</v>
      </c>
    </row>
    <row r="171" spans="16:25" x14ac:dyDescent="0.2">
      <c r="P171" s="69">
        <v>1.79</v>
      </c>
      <c r="Q171" s="61">
        <f t="shared" si="22"/>
        <v>11.633746079647251</v>
      </c>
      <c r="R171" s="61">
        <f t="shared" si="23"/>
        <v>11.32363109496076</v>
      </c>
      <c r="S171" s="62">
        <f t="shared" si="17"/>
        <v>102.6414155391476</v>
      </c>
      <c r="T171" s="62">
        <f t="shared" si="18"/>
        <v>102.17206081041988</v>
      </c>
      <c r="U171" s="63">
        <f t="shared" si="19"/>
        <v>147.87774871497172</v>
      </c>
      <c r="V171" s="63">
        <f t="shared" si="24"/>
        <v>147.08429994877824</v>
      </c>
      <c r="W171">
        <f t="shared" si="20"/>
        <v>98.988815625868071</v>
      </c>
      <c r="X171">
        <f t="shared" si="21"/>
        <v>98.519460897140348</v>
      </c>
      <c r="Y171">
        <f t="shared" si="25"/>
        <v>22.368000000000091</v>
      </c>
    </row>
    <row r="172" spans="16:25" x14ac:dyDescent="0.2">
      <c r="P172" s="61">
        <v>1.8</v>
      </c>
      <c r="Q172" s="61">
        <f t="shared" si="22"/>
        <v>11.666197317242917</v>
      </c>
      <c r="R172" s="61">
        <f t="shared" si="23"/>
        <v>11.355217296051318</v>
      </c>
      <c r="S172" s="62">
        <f t="shared" si="17"/>
        <v>102.68980502161587</v>
      </c>
      <c r="T172" s="62">
        <f t="shared" si="18"/>
        <v>102.22045029288813</v>
      </c>
      <c r="U172" s="63">
        <f t="shared" si="19"/>
        <v>147.96576495803865</v>
      </c>
      <c r="V172" s="63">
        <f t="shared" si="24"/>
        <v>147.17231619184517</v>
      </c>
      <c r="W172">
        <f t="shared" si="20"/>
        <v>99.067205108336339</v>
      </c>
      <c r="X172">
        <f t="shared" si="21"/>
        <v>98.597850379608602</v>
      </c>
      <c r="Y172">
        <f t="shared" si="25"/>
        <v>22.398000000000092</v>
      </c>
    </row>
    <row r="173" spans="16:25" x14ac:dyDescent="0.2">
      <c r="P173" s="61">
        <v>1.81</v>
      </c>
      <c r="Q173" s="61">
        <f t="shared" si="22"/>
        <v>11.698558537015741</v>
      </c>
      <c r="R173" s="61">
        <f t="shared" si="23"/>
        <v>11.386715878879381</v>
      </c>
      <c r="S173" s="62">
        <f t="shared" si="17"/>
        <v>102.73792641693343</v>
      </c>
      <c r="T173" s="62">
        <f t="shared" si="18"/>
        <v>102.2685716882057</v>
      </c>
      <c r="U173" s="63">
        <f t="shared" si="19"/>
        <v>148.05329357398878</v>
      </c>
      <c r="V173" s="63">
        <f t="shared" si="24"/>
        <v>147.2598448077953</v>
      </c>
      <c r="W173">
        <f t="shared" si="20"/>
        <v>99.145326503653905</v>
      </c>
      <c r="X173">
        <f t="shared" si="21"/>
        <v>98.675971774926168</v>
      </c>
      <c r="Y173">
        <f t="shared" si="25"/>
        <v>22.428000000000093</v>
      </c>
    </row>
    <row r="174" spans="16:25" x14ac:dyDescent="0.2">
      <c r="P174" s="61">
        <v>1.82</v>
      </c>
      <c r="Q174" s="61">
        <f t="shared" si="22"/>
        <v>11.730830483947924</v>
      </c>
      <c r="R174" s="61">
        <f t="shared" si="23"/>
        <v>11.418127568568528</v>
      </c>
      <c r="S174" s="62">
        <f t="shared" si="17"/>
        <v>102.78578267925124</v>
      </c>
      <c r="T174" s="62">
        <f t="shared" si="18"/>
        <v>102.3164279505235</v>
      </c>
      <c r="U174" s="63">
        <f t="shared" si="19"/>
        <v>148.14033993616474</v>
      </c>
      <c r="V174" s="63">
        <f t="shared" si="24"/>
        <v>147.34689116997126</v>
      </c>
      <c r="W174">
        <f t="shared" si="20"/>
        <v>99.223182765971714</v>
      </c>
      <c r="X174">
        <f t="shared" si="21"/>
        <v>98.753828037243977</v>
      </c>
      <c r="Y174">
        <f t="shared" si="25"/>
        <v>22.458000000000094</v>
      </c>
    </row>
    <row r="175" spans="16:25" x14ac:dyDescent="0.2">
      <c r="P175" s="61">
        <v>1.83</v>
      </c>
      <c r="Q175" s="61">
        <f t="shared" si="22"/>
        <v>11.7630138928023</v>
      </c>
      <c r="R175" s="61">
        <f t="shared" si="23"/>
        <v>11.449453080295383</v>
      </c>
      <c r="S175" s="62">
        <f t="shared" si="17"/>
        <v>102.83337671415833</v>
      </c>
      <c r="T175" s="62">
        <f t="shared" si="18"/>
        <v>102.3640219854306</v>
      </c>
      <c r="U175" s="63">
        <f t="shared" si="19"/>
        <v>148.22690932957923</v>
      </c>
      <c r="V175" s="63">
        <f t="shared" si="24"/>
        <v>147.43346056338575</v>
      </c>
      <c r="W175">
        <f t="shared" si="20"/>
        <v>99.300776800878808</v>
      </c>
      <c r="X175">
        <f t="shared" si="21"/>
        <v>98.831422072151071</v>
      </c>
      <c r="Y175">
        <f t="shared" si="25"/>
        <v>22.488000000000095</v>
      </c>
    </row>
    <row r="176" spans="16:25" x14ac:dyDescent="0.2">
      <c r="P176" s="61">
        <v>1.84</v>
      </c>
      <c r="Q176" s="61">
        <f t="shared" si="22"/>
        <v>11.795109488317518</v>
      </c>
      <c r="R176" s="61">
        <f t="shared" si="23"/>
        <v>11.4806931194796</v>
      </c>
      <c r="S176" s="62">
        <f t="shared" si="17"/>
        <v>102.88071137974048</v>
      </c>
      <c r="T176" s="62">
        <f t="shared" si="18"/>
        <v>102.41135665101274</v>
      </c>
      <c r="U176" s="63">
        <f t="shared" si="19"/>
        <v>148.31300695284068</v>
      </c>
      <c r="V176" s="63">
        <f t="shared" si="24"/>
        <v>147.5195581866472</v>
      </c>
      <c r="W176">
        <f t="shared" si="20"/>
        <v>99.37811146646095</v>
      </c>
      <c r="X176">
        <f t="shared" si="21"/>
        <v>98.908756737733214</v>
      </c>
      <c r="Y176">
        <f t="shared" si="25"/>
        <v>22.518000000000097</v>
      </c>
    </row>
    <row r="177" spans="16:25" x14ac:dyDescent="0.2">
      <c r="P177" s="61">
        <v>1.85</v>
      </c>
      <c r="Q177" s="61">
        <f t="shared" si="22"/>
        <v>11.827117985398472</v>
      </c>
      <c r="R177" s="61">
        <f t="shared" si="23"/>
        <v>11.511848381969205</v>
      </c>
      <c r="S177" s="62">
        <f t="shared" si="17"/>
        <v>102.92778948761001</v>
      </c>
      <c r="T177" s="62">
        <f t="shared" si="18"/>
        <v>102.45843475888228</v>
      </c>
      <c r="U177" s="63">
        <f t="shared" si="19"/>
        <v>148.39863792002646</v>
      </c>
      <c r="V177" s="63">
        <f t="shared" si="24"/>
        <v>147.60518915383298</v>
      </c>
      <c r="W177">
        <f t="shared" si="20"/>
        <v>99.45518957433049</v>
      </c>
      <c r="X177">
        <f t="shared" si="21"/>
        <v>98.985834845602753</v>
      </c>
      <c r="Y177">
        <f t="shared" si="25"/>
        <v>22.548000000000098</v>
      </c>
    </row>
    <row r="178" spans="16:25" x14ac:dyDescent="0.2">
      <c r="P178" s="61">
        <v>1.86</v>
      </c>
      <c r="Q178" s="61">
        <f t="shared" si="22"/>
        <v>11.859040089302086</v>
      </c>
      <c r="R178" s="61">
        <f t="shared" si="23"/>
        <v>11.542919554221445</v>
      </c>
      <c r="S178" s="62">
        <f t="shared" si="17"/>
        <v>102.97461380390807</v>
      </c>
      <c r="T178" s="62">
        <f t="shared" si="18"/>
        <v>102.50525907518033</v>
      </c>
      <c r="U178" s="63">
        <f t="shared" si="19"/>
        <v>148.48380726250571</v>
      </c>
      <c r="V178" s="63">
        <f t="shared" si="24"/>
        <v>147.69035849631223</v>
      </c>
      <c r="W178">
        <f t="shared" si="20"/>
        <v>99.532013890628548</v>
      </c>
      <c r="X178">
        <f t="shared" si="21"/>
        <v>99.062659161900811</v>
      </c>
      <c r="Y178">
        <f t="shared" si="25"/>
        <v>22.578000000000099</v>
      </c>
    </row>
    <row r="179" spans="16:25" x14ac:dyDescent="0.2">
      <c r="P179" s="61">
        <v>1.87</v>
      </c>
      <c r="Q179" s="61">
        <f t="shared" si="22"/>
        <v>11.890876495818635</v>
      </c>
      <c r="R179" s="61">
        <f t="shared" si="23"/>
        <v>11.573907313479255</v>
      </c>
      <c r="S179" s="62">
        <f t="shared" si="17"/>
        <v>103.02118705027972</v>
      </c>
      <c r="T179" s="62">
        <f t="shared" si="18"/>
        <v>102.55183232155198</v>
      </c>
      <c r="U179" s="63">
        <f t="shared" si="19"/>
        <v>148.56851993071314</v>
      </c>
      <c r="V179" s="63">
        <f t="shared" si="24"/>
        <v>147.77507116451966</v>
      </c>
      <c r="W179">
        <f t="shared" si="20"/>
        <v>99.6085871370002</v>
      </c>
      <c r="X179">
        <f t="shared" si="21"/>
        <v>99.139232408272463</v>
      </c>
      <c r="Y179">
        <f t="shared" si="25"/>
        <v>22.6080000000001</v>
      </c>
    </row>
    <row r="180" spans="16:25" x14ac:dyDescent="0.2">
      <c r="P180" s="61">
        <v>1.88</v>
      </c>
      <c r="Q180" s="61">
        <f t="shared" si="22"/>
        <v>11.922627891448682</v>
      </c>
      <c r="R180" s="61">
        <f t="shared" si="23"/>
        <v>11.604812327943497</v>
      </c>
      <c r="S180" s="62">
        <f t="shared" si="17"/>
        <v>103.06751190482333</v>
      </c>
      <c r="T180" s="62">
        <f t="shared" si="18"/>
        <v>102.59815717609561</v>
      </c>
      <c r="U180" s="63">
        <f t="shared" si="19"/>
        <v>148.65278079587583</v>
      </c>
      <c r="V180" s="63">
        <f t="shared" si="24"/>
        <v>147.85933202968235</v>
      </c>
      <c r="W180">
        <f t="shared" si="20"/>
        <v>99.684911991543814</v>
      </c>
      <c r="X180">
        <f t="shared" si="21"/>
        <v>99.215557262816091</v>
      </c>
      <c r="Y180">
        <f t="shared" si="25"/>
        <v>22.638000000000101</v>
      </c>
    </row>
    <row r="181" spans="16:25" x14ac:dyDescent="0.2">
      <c r="P181" s="61">
        <v>1.89</v>
      </c>
      <c r="Q181" s="61">
        <f t="shared" si="22"/>
        <v>11.954294953575811</v>
      </c>
      <c r="R181" s="61">
        <f t="shared" si="23"/>
        <v>11.635635256941073</v>
      </c>
      <c r="S181" s="62">
        <f t="shared" si="17"/>
        <v>103.11359100301462</v>
      </c>
      <c r="T181" s="62">
        <f t="shared" si="18"/>
        <v>102.6442362742869</v>
      </c>
      <c r="U181" s="63">
        <f t="shared" si="19"/>
        <v>148.73659465169396</v>
      </c>
      <c r="V181" s="63">
        <f t="shared" si="24"/>
        <v>147.94314588550048</v>
      </c>
      <c r="W181">
        <f t="shared" si="20"/>
        <v>99.7609910897351</v>
      </c>
      <c r="X181">
        <f t="shared" si="21"/>
        <v>99.291636361007377</v>
      </c>
      <c r="Y181">
        <f t="shared" si="25"/>
        <v>22.668000000000102</v>
      </c>
    </row>
    <row r="182" spans="16:25" x14ac:dyDescent="0.2">
      <c r="P182" s="61">
        <v>1.9</v>
      </c>
      <c r="Q182" s="61">
        <f t="shared" si="22"/>
        <v>11.985878350635224</v>
      </c>
      <c r="R182" s="61">
        <f t="shared" si="23"/>
        <v>11.666376751089045</v>
      </c>
      <c r="S182" s="62">
        <f t="shared" si="17"/>
        <v>103.15942693860632</v>
      </c>
      <c r="T182" s="62">
        <f t="shared" si="18"/>
        <v>102.69007220987859</v>
      </c>
      <c r="U182" s="63">
        <f t="shared" si="19"/>
        <v>148.81996621597727</v>
      </c>
      <c r="V182" s="63">
        <f t="shared" si="24"/>
        <v>148.0265174497838</v>
      </c>
      <c r="W182">
        <f t="shared" si="20"/>
        <v>99.836827025326798</v>
      </c>
      <c r="X182">
        <f t="shared" si="21"/>
        <v>99.367472296599075</v>
      </c>
      <c r="Y182">
        <f t="shared" si="25"/>
        <v>22.698000000000103</v>
      </c>
    </row>
    <row r="183" spans="16:25" x14ac:dyDescent="0.2">
      <c r="P183" s="61">
        <v>1.91</v>
      </c>
      <c r="Q183" s="61">
        <f t="shared" si="22"/>
        <v>12.017378742278375</v>
      </c>
      <c r="R183" s="61">
        <f t="shared" si="23"/>
        <v>11.697037452454863</v>
      </c>
      <c r="S183" s="62">
        <f t="shared" si="17"/>
        <v>103.20502226450429</v>
      </c>
      <c r="T183" s="62">
        <f t="shared" si="18"/>
        <v>102.73566753577656</v>
      </c>
      <c r="U183" s="63">
        <f t="shared" si="19"/>
        <v>148.90290013223859</v>
      </c>
      <c r="V183" s="63">
        <f t="shared" si="24"/>
        <v>148.10945136604511</v>
      </c>
      <c r="W183">
        <f t="shared" si="20"/>
        <v>99.912422351224777</v>
      </c>
      <c r="X183">
        <f t="shared" si="21"/>
        <v>99.44306762249704</v>
      </c>
      <c r="Y183">
        <f t="shared" si="25"/>
        <v>22.728000000000105</v>
      </c>
    </row>
    <row r="184" spans="16:25" x14ac:dyDescent="0.2">
      <c r="P184" s="61">
        <v>1.92</v>
      </c>
      <c r="Q184" s="61">
        <f t="shared" si="22"/>
        <v>12.048796779533722</v>
      </c>
      <c r="R184" s="61">
        <f t="shared" si="23"/>
        <v>11.727617994712846</v>
      </c>
      <c r="S184" s="62">
        <f t="shared" si="17"/>
        <v>103.25037949362073</v>
      </c>
      <c r="T184" s="62">
        <f t="shared" si="18"/>
        <v>102.781024764893</v>
      </c>
      <c r="U184" s="63">
        <f t="shared" si="19"/>
        <v>148.98540097124578</v>
      </c>
      <c r="V184" s="63">
        <f t="shared" si="24"/>
        <v>148.1919522050523</v>
      </c>
      <c r="W184">
        <f t="shared" si="20"/>
        <v>99.987779580341211</v>
      </c>
      <c r="X184">
        <f t="shared" si="21"/>
        <v>99.518424851613489</v>
      </c>
      <c r="Y184">
        <f t="shared" si="25"/>
        <v>22.758000000000106</v>
      </c>
    </row>
    <row r="185" spans="16:25" x14ac:dyDescent="0.2">
      <c r="P185" s="61">
        <v>1.93</v>
      </c>
      <c r="Q185" s="61">
        <f t="shared" si="22"/>
        <v>12.080133104963712</v>
      </c>
      <c r="R185" s="61">
        <f t="shared" si="23"/>
        <v>11.75811900329697</v>
      </c>
      <c r="S185" s="62">
        <f t="shared" si="17"/>
        <v>103.29550109970522</v>
      </c>
      <c r="T185" s="62">
        <f t="shared" si="18"/>
        <v>102.82614637097748</v>
      </c>
      <c r="U185" s="63">
        <f t="shared" si="19"/>
        <v>149.06747323253327</v>
      </c>
      <c r="V185" s="63">
        <f t="shared" si="24"/>
        <v>148.2740244663398</v>
      </c>
      <c r="W185">
        <f t="shared" si="20"/>
        <v>100.06290118642571</v>
      </c>
      <c r="X185">
        <f t="shared" si="21"/>
        <v>99.593546457697968</v>
      </c>
      <c r="Y185">
        <f t="shared" si="25"/>
        <v>22.788000000000107</v>
      </c>
    </row>
    <row r="186" spans="16:25" x14ac:dyDescent="0.2">
      <c r="P186" s="61">
        <v>1.94</v>
      </c>
      <c r="Q186" s="61">
        <f t="shared" si="22"/>
        <v>12.111388352818114</v>
      </c>
      <c r="R186" s="61">
        <f t="shared" si="23"/>
        <v>11.788541095550125</v>
      </c>
      <c r="S186" s="62">
        <f t="shared" si="17"/>
        <v>103.34038951815427</v>
      </c>
      <c r="T186" s="62">
        <f t="shared" si="18"/>
        <v>102.87103478942653</v>
      </c>
      <c r="U186" s="63">
        <f t="shared" si="19"/>
        <v>149.1491213458747</v>
      </c>
      <c r="V186" s="63">
        <f t="shared" si="24"/>
        <v>148.35567257968123</v>
      </c>
      <c r="W186">
        <f t="shared" si="20"/>
        <v>100.13778960487475</v>
      </c>
      <c r="X186">
        <f t="shared" si="21"/>
        <v>99.668434876147018</v>
      </c>
      <c r="Y186">
        <f t="shared" si="25"/>
        <v>22.818000000000108</v>
      </c>
    </row>
    <row r="187" spans="16:25" x14ac:dyDescent="0.2">
      <c r="P187" s="61">
        <v>1.95</v>
      </c>
      <c r="Q187" s="61">
        <f t="shared" si="22"/>
        <v>12.142563149183795</v>
      </c>
      <c r="R187" s="61">
        <f t="shared" si="23"/>
        <v>11.818884880869893</v>
      </c>
      <c r="S187" s="62">
        <f t="shared" si="17"/>
        <v>103.3850471468001</v>
      </c>
      <c r="T187" s="62">
        <f t="shared" si="18"/>
        <v>102.91569241807237</v>
      </c>
      <c r="U187" s="63">
        <f t="shared" si="19"/>
        <v>149.23034967271747</v>
      </c>
      <c r="V187" s="63">
        <f t="shared" si="24"/>
        <v>148.43690090652399</v>
      </c>
      <c r="W187">
        <f t="shared" si="20"/>
        <v>100.21244723352059</v>
      </c>
      <c r="X187">
        <f t="shared" si="21"/>
        <v>99.743092504792855</v>
      </c>
      <c r="Y187">
        <f t="shared" si="25"/>
        <v>22.848000000000109</v>
      </c>
    </row>
    <row r="188" spans="16:25" x14ac:dyDescent="0.2">
      <c r="P188" s="61">
        <v>1.96</v>
      </c>
      <c r="Q188" s="61">
        <f t="shared" si="22"/>
        <v>12.173658112131058</v>
      </c>
      <c r="R188" s="61">
        <f t="shared" si="23"/>
        <v>11.849150960850981</v>
      </c>
      <c r="S188" s="62">
        <f t="shared" si="17"/>
        <v>103.42947634667927</v>
      </c>
      <c r="T188" s="62">
        <f t="shared" si="18"/>
        <v>102.96012161795153</v>
      </c>
      <c r="U188" s="63">
        <f t="shared" si="19"/>
        <v>149.31116250758089</v>
      </c>
      <c r="V188" s="63">
        <f t="shared" si="24"/>
        <v>148.51771374138741</v>
      </c>
      <c r="W188">
        <f t="shared" si="20"/>
        <v>100.28687643339975</v>
      </c>
      <c r="X188">
        <f t="shared" si="21"/>
        <v>99.817521704672018</v>
      </c>
      <c r="Y188">
        <f t="shared" si="25"/>
        <v>22.87800000000011</v>
      </c>
    </row>
    <row r="189" spans="16:25" x14ac:dyDescent="0.2">
      <c r="P189" s="61">
        <v>1.97</v>
      </c>
      <c r="Q189" s="61">
        <f t="shared" si="22"/>
        <v>12.204673851856606</v>
      </c>
      <c r="R189" s="61">
        <f t="shared" si="23"/>
        <v>11.879339929424384</v>
      </c>
      <c r="S189" s="62">
        <f t="shared" si="17"/>
        <v>103.4736794427816</v>
      </c>
      <c r="T189" s="62">
        <f t="shared" si="18"/>
        <v>103.00432471405387</v>
      </c>
      <c r="U189" s="63">
        <f t="shared" si="19"/>
        <v>149.39156407941843</v>
      </c>
      <c r="V189" s="63">
        <f t="shared" si="24"/>
        <v>148.59811531322495</v>
      </c>
      <c r="W189">
        <f t="shared" si="20"/>
        <v>100.36107952950209</v>
      </c>
      <c r="X189">
        <f t="shared" si="21"/>
        <v>99.891724800774355</v>
      </c>
      <c r="Y189">
        <f t="shared" si="25"/>
        <v>22.908000000000111</v>
      </c>
    </row>
    <row r="190" spans="16:25" x14ac:dyDescent="0.2">
      <c r="P190" s="61">
        <v>1.98</v>
      </c>
      <c r="Q190" s="61">
        <f t="shared" si="22"/>
        <v>12.235610970823256</v>
      </c>
      <c r="R190" s="61">
        <f t="shared" si="23"/>
        <v>11.909452372993366</v>
      </c>
      <c r="S190" s="62">
        <f t="shared" si="17"/>
        <v>103.51765872478036</v>
      </c>
      <c r="T190" s="62">
        <f t="shared" si="18"/>
        <v>103.04830399605262</v>
      </c>
      <c r="U190" s="63">
        <f t="shared" si="19"/>
        <v>149.47155855294582</v>
      </c>
      <c r="V190" s="63">
        <f t="shared" si="24"/>
        <v>148.67810978675234</v>
      </c>
      <c r="W190">
        <f t="shared" si="20"/>
        <v>100.43505881150085</v>
      </c>
      <c r="X190">
        <f t="shared" si="21"/>
        <v>99.965704082773115</v>
      </c>
      <c r="Y190">
        <f t="shared" si="25"/>
        <v>22.938000000000113</v>
      </c>
    </row>
    <row r="191" spans="16:25" x14ac:dyDescent="0.2">
      <c r="P191" s="61">
        <v>1.99</v>
      </c>
      <c r="Q191" s="61">
        <f t="shared" si="22"/>
        <v>12.266470063896477</v>
      </c>
      <c r="R191" s="61">
        <f t="shared" si="23"/>
        <v>11.939488870566366</v>
      </c>
      <c r="S191" s="62">
        <f t="shared" si="17"/>
        <v>103.56141644774388</v>
      </c>
      <c r="T191" s="62">
        <f t="shared" si="18"/>
        <v>103.09206171901614</v>
      </c>
      <c r="U191" s="63">
        <f t="shared" si="19"/>
        <v>149.55115002993543</v>
      </c>
      <c r="V191" s="63">
        <f t="shared" si="24"/>
        <v>148.75770126374195</v>
      </c>
      <c r="W191">
        <f t="shared" si="20"/>
        <v>100.50881653446437</v>
      </c>
      <c r="X191">
        <f t="shared" si="21"/>
        <v>100.03946180573664</v>
      </c>
      <c r="Y191">
        <f t="shared" si="25"/>
        <v>22.968000000000114</v>
      </c>
    </row>
    <row r="192" spans="16:25" x14ac:dyDescent="0.2">
      <c r="P192" s="61">
        <v>2</v>
      </c>
      <c r="Q192" s="61">
        <f t="shared" si="22"/>
        <v>12.297251718477851</v>
      </c>
      <c r="R192" s="61">
        <f t="shared" si="23"/>
        <v>11.969449993886892</v>
      </c>
      <c r="S192" s="62">
        <f t="shared" si="17"/>
        <v>103.60495483282936</v>
      </c>
      <c r="T192" s="62">
        <f t="shared" si="18"/>
        <v>103.13560010410163</v>
      </c>
      <c r="U192" s="63">
        <f t="shared" si="19"/>
        <v>149.6303425504783</v>
      </c>
      <c r="V192" s="63">
        <f t="shared" si="24"/>
        <v>148.83689378428483</v>
      </c>
      <c r="W192">
        <f t="shared" si="20"/>
        <v>100.58235491954986</v>
      </c>
      <c r="X192">
        <f t="shared" si="21"/>
        <v>100.11300019082212</v>
      </c>
      <c r="Y192">
        <f t="shared" si="25"/>
        <v>22.998000000000115</v>
      </c>
    </row>
    <row r="193" spans="16:25" x14ac:dyDescent="0.2">
      <c r="P193" s="61">
        <v>2.0099999999999998</v>
      </c>
      <c r="Q193" s="61">
        <f t="shared" si="22"/>
        <v>12.327956514635526</v>
      </c>
      <c r="R193" s="61">
        <f t="shared" si="23"/>
        <v>11.999336307560501</v>
      </c>
      <c r="S193" s="62">
        <f t="shared" si="17"/>
        <v>103.64827606795951</v>
      </c>
      <c r="T193" s="62">
        <f t="shared" si="18"/>
        <v>103.17892133923178</v>
      </c>
      <c r="U193" s="63">
        <f t="shared" si="19"/>
        <v>149.70914009421472</v>
      </c>
      <c r="V193" s="63">
        <f t="shared" si="24"/>
        <v>148.91569132802124</v>
      </c>
      <c r="W193">
        <f t="shared" si="20"/>
        <v>100.64567615468</v>
      </c>
      <c r="X193">
        <f t="shared" si="21"/>
        <v>100.17632142595227</v>
      </c>
      <c r="Y193">
        <f>Y192+0.02</f>
        <v>23.018000000000114</v>
      </c>
    </row>
    <row r="194" spans="16:25" x14ac:dyDescent="0.2">
      <c r="P194" s="61">
        <v>2.02</v>
      </c>
      <c r="Q194" s="61">
        <f t="shared" si="22"/>
        <v>12.358585025231752</v>
      </c>
      <c r="R194" s="61">
        <f t="shared" si="23"/>
        <v>12.029148369178946</v>
      </c>
      <c r="S194" s="62">
        <f t="shared" si="17"/>
        <v>103.69138230848222</v>
      </c>
      <c r="T194" s="62">
        <f t="shared" si="18"/>
        <v>103.22202757975448</v>
      </c>
      <c r="U194" s="63">
        <f t="shared" si="19"/>
        <v>149.78754658153426</v>
      </c>
      <c r="V194" s="63">
        <f t="shared" si="24"/>
        <v>148.99409781534078</v>
      </c>
      <c r="W194">
        <f t="shared" si="20"/>
        <v>100.7087823952027</v>
      </c>
      <c r="X194">
        <f t="shared" si="21"/>
        <v>100.23942766647497</v>
      </c>
      <c r="Y194">
        <f t="shared" ref="Y194:Y257" si="26">Y193+0.02</f>
        <v>23.038000000000114</v>
      </c>
    </row>
    <row r="195" spans="16:25" x14ac:dyDescent="0.2">
      <c r="P195" s="61">
        <v>2.0299999999999998</v>
      </c>
      <c r="Q195" s="61">
        <f t="shared" si="22"/>
        <v>12.389137816047594</v>
      </c>
      <c r="R195" s="61">
        <f t="shared" si="23"/>
        <v>12.058886729441539</v>
      </c>
      <c r="S195" s="62">
        <f t="shared" ref="S195:S258" si="27">(20*LOG10(P195)+20*LOG10(1806/1000)+92.45)</f>
        <v>103.734275677814</v>
      </c>
      <c r="T195" s="62">
        <f t="shared" ref="T195:T258" si="28">(20*LOG10(P195)+20*LOG10(1711/1000)+92.45)</f>
        <v>103.26492094908627</v>
      </c>
      <c r="U195" s="63">
        <f t="shared" ref="U195:U258" si="29">46.3+33.9*LOG10(1806)-13.82*LOG10(20)-0.0431+(44.9-6.55*LOG10(20))*LOG10(P195)</f>
        <v>149.86556587474621</v>
      </c>
      <c r="V195" s="63">
        <f t="shared" si="24"/>
        <v>149.07211710855273</v>
      </c>
      <c r="W195">
        <f t="shared" ref="W195:W258" si="30">S195+Y195+$D$48+$D$49</f>
        <v>100.77167576453448</v>
      </c>
      <c r="X195">
        <f t="shared" ref="X195:X258" si="31">$T195+$Y195+$D$48+$D$49</f>
        <v>100.30232103580676</v>
      </c>
      <c r="Y195">
        <f t="shared" si="26"/>
        <v>23.058000000000114</v>
      </c>
    </row>
    <row r="196" spans="16:25" x14ac:dyDescent="0.2">
      <c r="P196" s="61">
        <v>2.04</v>
      </c>
      <c r="Q196" s="61">
        <f t="shared" ref="Q196:Q259" si="32">SQRT((4*3.14*P196)/0.166112957)</f>
        <v>12.419615445904862</v>
      </c>
      <c r="R196" s="61">
        <f t="shared" ref="R196:R259" si="33">SQRT((4*3.14*P196)/0.175336061)</f>
        <v>12.088551932273862</v>
      </c>
      <c r="S196" s="62">
        <f t="shared" si="27"/>
        <v>103.77695826806772</v>
      </c>
      <c r="T196" s="62">
        <f t="shared" si="28"/>
        <v>103.30760353933998</v>
      </c>
      <c r="U196" s="63">
        <f t="shared" si="29"/>
        <v>149.94320177922114</v>
      </c>
      <c r="V196" s="63">
        <f t="shared" si="24"/>
        <v>149.14975301302766</v>
      </c>
      <c r="W196">
        <f t="shared" si="30"/>
        <v>100.83435835478821</v>
      </c>
      <c r="X196">
        <f t="shared" si="31"/>
        <v>100.36500362606047</v>
      </c>
      <c r="Y196">
        <f t="shared" si="26"/>
        <v>23.078000000000113</v>
      </c>
    </row>
    <row r="197" spans="16:25" x14ac:dyDescent="0.2">
      <c r="P197" s="61">
        <v>2.0499999999999998</v>
      </c>
      <c r="Q197" s="61">
        <f t="shared" si="32"/>
        <v>12.450018466785364</v>
      </c>
      <c r="R197" s="61">
        <f t="shared" si="33"/>
        <v>12.118144514943815</v>
      </c>
      <c r="S197" s="62">
        <f t="shared" si="27"/>
        <v>103.81943214066483</v>
      </c>
      <c r="T197" s="62">
        <f t="shared" si="28"/>
        <v>103.35007741193709</v>
      </c>
      <c r="U197" s="63">
        <f t="shared" si="29"/>
        <v>150.02045804450466</v>
      </c>
      <c r="V197" s="63">
        <f t="shared" ref="V197:V260" si="34">46.3+33.9*LOG10(1711)-13.82*LOG10(20)-0.040992501+(44.9-6.55*LOG10(20))*LOG10(P197)</f>
        <v>149.22700927831119</v>
      </c>
      <c r="W197">
        <f t="shared" si="30"/>
        <v>100.89683222738532</v>
      </c>
      <c r="X197">
        <f t="shared" si="31"/>
        <v>100.42747749865758</v>
      </c>
      <c r="Y197">
        <f t="shared" si="26"/>
        <v>23.098000000000113</v>
      </c>
    </row>
    <row r="198" spans="16:25" x14ac:dyDescent="0.2">
      <c r="P198" s="61">
        <v>2.06</v>
      </c>
      <c r="Q198" s="61">
        <f t="shared" si="32"/>
        <v>12.480347423947567</v>
      </c>
      <c r="R198" s="61">
        <f t="shared" si="33"/>
        <v>12.14766500817518</v>
      </c>
      <c r="S198" s="62">
        <f t="shared" si="27"/>
        <v>103.86169932693281</v>
      </c>
      <c r="T198" s="62">
        <f t="shared" si="28"/>
        <v>103.39234459820509</v>
      </c>
      <c r="U198" s="63">
        <f t="shared" si="29"/>
        <v>150.09733836540411</v>
      </c>
      <c r="V198" s="63">
        <f t="shared" si="34"/>
        <v>149.30388959921063</v>
      </c>
      <c r="W198">
        <f t="shared" si="30"/>
        <v>100.95909941365329</v>
      </c>
      <c r="X198">
        <f t="shared" si="31"/>
        <v>100.48974468492557</v>
      </c>
      <c r="Y198">
        <f t="shared" si="26"/>
        <v>23.118000000000112</v>
      </c>
    </row>
    <row r="199" spans="16:25" x14ac:dyDescent="0.2">
      <c r="P199" s="61">
        <v>2.0699999999999998</v>
      </c>
      <c r="Q199" s="61">
        <f t="shared" si="32"/>
        <v>12.510602856040657</v>
      </c>
      <c r="R199" s="61">
        <f t="shared" si="33"/>
        <v>12.177113936258642</v>
      </c>
      <c r="S199" s="62">
        <f t="shared" si="27"/>
        <v>103.90376182868809</v>
      </c>
      <c r="T199" s="62">
        <f t="shared" si="28"/>
        <v>103.43440709996037</v>
      </c>
      <c r="U199" s="65">
        <f t="shared" si="29"/>
        <v>150.17384638304873</v>
      </c>
      <c r="V199" s="63">
        <f t="shared" si="34"/>
        <v>149.38039761685525</v>
      </c>
      <c r="W199">
        <f t="shared" si="30"/>
        <v>101.02116191540858</v>
      </c>
      <c r="X199">
        <f t="shared" si="31"/>
        <v>100.55180718668086</v>
      </c>
      <c r="Y199">
        <f t="shared" si="26"/>
        <v>23.138000000000112</v>
      </c>
    </row>
    <row r="200" spans="16:25" x14ac:dyDescent="0.2">
      <c r="P200" s="61">
        <v>2.08</v>
      </c>
      <c r="Q200" s="61">
        <f t="shared" si="32"/>
        <v>12.540785295216194</v>
      </c>
      <c r="R200" s="61">
        <f t="shared" si="33"/>
        <v>12.20649181716046</v>
      </c>
      <c r="S200" s="62">
        <f t="shared" si="27"/>
        <v>103.94562161880498</v>
      </c>
      <c r="T200" s="62">
        <f t="shared" si="28"/>
        <v>103.47626689007724</v>
      </c>
      <c r="U200" s="63">
        <f t="shared" si="29"/>
        <v>150.2499856859246</v>
      </c>
      <c r="V200" s="63">
        <f t="shared" si="34"/>
        <v>149.45653691973112</v>
      </c>
      <c r="W200">
        <f t="shared" si="30"/>
        <v>101.08302170552547</v>
      </c>
      <c r="X200">
        <f t="shared" si="31"/>
        <v>100.61366697679773</v>
      </c>
      <c r="Y200">
        <f t="shared" si="26"/>
        <v>23.158000000000111</v>
      </c>
    </row>
    <row r="201" spans="16:25" x14ac:dyDescent="0.2">
      <c r="P201" s="61">
        <v>2.09</v>
      </c>
      <c r="Q201" s="61">
        <f t="shared" si="32"/>
        <v>12.570895267237285</v>
      </c>
      <c r="R201" s="61">
        <f t="shared" si="33"/>
        <v>12.235799162628735</v>
      </c>
      <c r="S201" s="62">
        <f t="shared" si="27"/>
        <v>103.98728064177082</v>
      </c>
      <c r="T201" s="62">
        <f t="shared" si="28"/>
        <v>103.51792591304309</v>
      </c>
      <c r="U201" s="63">
        <f t="shared" si="29"/>
        <v>150.32575981088445</v>
      </c>
      <c r="V201" s="63">
        <f t="shared" si="34"/>
        <v>149.53231104469097</v>
      </c>
      <c r="W201">
        <f t="shared" si="30"/>
        <v>101.14468072849131</v>
      </c>
      <c r="X201">
        <f t="shared" si="31"/>
        <v>100.67532599976357</v>
      </c>
      <c r="Y201">
        <f t="shared" si="26"/>
        <v>23.178000000000111</v>
      </c>
    </row>
    <row r="202" spans="16:25" x14ac:dyDescent="0.2">
      <c r="P202" s="61">
        <v>2.1</v>
      </c>
      <c r="Q202" s="61">
        <f t="shared" si="32"/>
        <v>12.600933291585459</v>
      </c>
      <c r="R202" s="61">
        <f t="shared" si="33"/>
        <v>12.265036478297439</v>
      </c>
      <c r="S202" s="62">
        <f t="shared" si="27"/>
        <v>104.02874081422813</v>
      </c>
      <c r="T202" s="62">
        <f t="shared" si="28"/>
        <v>103.55938608550039</v>
      </c>
      <c r="U202" s="63">
        <f t="shared" si="29"/>
        <v>150.40117224413362</v>
      </c>
      <c r="V202" s="63">
        <f t="shared" si="34"/>
        <v>149.60772347794014</v>
      </c>
      <c r="W202">
        <f t="shared" si="30"/>
        <v>101.20614090094861</v>
      </c>
      <c r="X202">
        <f t="shared" si="31"/>
        <v>100.73678617222087</v>
      </c>
      <c r="Y202">
        <f t="shared" si="26"/>
        <v>23.198000000000111</v>
      </c>
    </row>
    <row r="203" spans="16:25" x14ac:dyDescent="0.2">
      <c r="P203" s="61">
        <v>2.11</v>
      </c>
      <c r="Q203" s="61">
        <f t="shared" si="32"/>
        <v>12.63089988156524</v>
      </c>
      <c r="R203" s="61">
        <f t="shared" si="33"/>
        <v>12.294204263788188</v>
      </c>
      <c r="S203" s="62">
        <f t="shared" si="27"/>
        <v>104.07000402550359</v>
      </c>
      <c r="T203" s="62">
        <f t="shared" si="28"/>
        <v>103.60064929677586</v>
      </c>
      <c r="U203" s="63">
        <f t="shared" si="29"/>
        <v>150.47622642219235</v>
      </c>
      <c r="V203" s="63">
        <f t="shared" si="34"/>
        <v>149.68277765599888</v>
      </c>
      <c r="W203">
        <f t="shared" si="30"/>
        <v>101.26740411222409</v>
      </c>
      <c r="X203">
        <f t="shared" si="31"/>
        <v>100.79804938349633</v>
      </c>
      <c r="Y203">
        <f t="shared" si="26"/>
        <v>23.21800000000011</v>
      </c>
    </row>
    <row r="204" spans="16:25" x14ac:dyDescent="0.2">
      <c r="P204" s="61">
        <v>2.12</v>
      </c>
      <c r="Q204" s="61">
        <f t="shared" si="32"/>
        <v>12.660795544406476</v>
      </c>
      <c r="R204" s="61">
        <f t="shared" si="33"/>
        <v>12.323303012809856</v>
      </c>
      <c r="S204" s="62">
        <f t="shared" si="27"/>
        <v>104.11107213812477</v>
      </c>
      <c r="T204" s="62">
        <f t="shared" si="28"/>
        <v>103.64171740939703</v>
      </c>
      <c r="U204" s="63">
        <f t="shared" si="29"/>
        <v>150.55092573283565</v>
      </c>
      <c r="V204" s="63">
        <f t="shared" si="34"/>
        <v>149.75747696664217</v>
      </c>
      <c r="W204">
        <f t="shared" si="30"/>
        <v>101.32847222484526</v>
      </c>
      <c r="X204">
        <f t="shared" si="31"/>
        <v>100.85911749611752</v>
      </c>
      <c r="Y204">
        <f t="shared" si="26"/>
        <v>23.23800000000011</v>
      </c>
    </row>
    <row r="205" spans="16:25" x14ac:dyDescent="0.2">
      <c r="P205" s="61">
        <v>2.13</v>
      </c>
      <c r="Q205" s="61">
        <f t="shared" si="32"/>
        <v>12.690620781364515</v>
      </c>
      <c r="R205" s="61">
        <f t="shared" si="33"/>
        <v>12.352333213256079</v>
      </c>
      <c r="S205" s="62">
        <f t="shared" si="27"/>
        <v>104.1519469883245</v>
      </c>
      <c r="T205" s="62">
        <f t="shared" si="28"/>
        <v>103.68259225959676</v>
      </c>
      <c r="U205" s="63">
        <f t="shared" si="29"/>
        <v>150.62527351601071</v>
      </c>
      <c r="V205" s="63">
        <f t="shared" si="34"/>
        <v>149.83182474981723</v>
      </c>
      <c r="W205">
        <f t="shared" si="30"/>
        <v>101.38934707504498</v>
      </c>
      <c r="X205">
        <f t="shared" si="31"/>
        <v>100.91999234631724</v>
      </c>
      <c r="Y205">
        <f t="shared" si="26"/>
        <v>23.258000000000109</v>
      </c>
    </row>
    <row r="206" spans="16:25" x14ac:dyDescent="0.2">
      <c r="P206" s="61">
        <v>2.14</v>
      </c>
      <c r="Q206" s="61">
        <f t="shared" si="32"/>
        <v>12.720376087818273</v>
      </c>
      <c r="R206" s="61">
        <f t="shared" si="33"/>
        <v>12.381295347300703</v>
      </c>
      <c r="S206" s="62">
        <f t="shared" si="27"/>
        <v>104.19263038653357</v>
      </c>
      <c r="T206" s="62">
        <f t="shared" si="28"/>
        <v>103.72327565780583</v>
      </c>
      <c r="U206" s="63">
        <f t="shared" si="29"/>
        <v>150.69927306473303</v>
      </c>
      <c r="V206" s="63">
        <f t="shared" si="34"/>
        <v>149.90582429853956</v>
      </c>
      <c r="W206">
        <f t="shared" si="30"/>
        <v>101.45003047325405</v>
      </c>
      <c r="X206">
        <f t="shared" si="31"/>
        <v>100.98067574452631</v>
      </c>
      <c r="Y206">
        <f t="shared" si="26"/>
        <v>23.278000000000109</v>
      </c>
    </row>
    <row r="207" spans="16:25" x14ac:dyDescent="0.2">
      <c r="P207" s="61">
        <v>2.15</v>
      </c>
      <c r="Q207" s="61">
        <f t="shared" si="32"/>
        <v>12.750061953366224</v>
      </c>
      <c r="R207" s="61">
        <f t="shared" si="33"/>
        <v>12.410189891491219</v>
      </c>
      <c r="S207" s="62">
        <f t="shared" si="27"/>
        <v>104.23312411786185</v>
      </c>
      <c r="T207" s="62">
        <f t="shared" si="28"/>
        <v>103.76376938913411</v>
      </c>
      <c r="U207" s="63">
        <f t="shared" si="29"/>
        <v>150.77292762596159</v>
      </c>
      <c r="V207" s="63">
        <f t="shared" si="34"/>
        <v>149.97947885976811</v>
      </c>
      <c r="W207">
        <f t="shared" si="30"/>
        <v>101.51052420458234</v>
      </c>
      <c r="X207">
        <f t="shared" si="31"/>
        <v>101.04116947585459</v>
      </c>
      <c r="Y207">
        <f t="shared" si="26"/>
        <v>23.298000000000108</v>
      </c>
    </row>
    <row r="208" spans="16:25" x14ac:dyDescent="0.2">
      <c r="P208" s="61">
        <v>2.16</v>
      </c>
      <c r="Q208" s="61">
        <f t="shared" si="32"/>
        <v>12.779678861920397</v>
      </c>
      <c r="R208" s="61">
        <f t="shared" si="33"/>
        <v>12.439017316840252</v>
      </c>
      <c r="S208" s="62">
        <f t="shared" si="27"/>
        <v>104.27342994256836</v>
      </c>
      <c r="T208" s="62">
        <f t="shared" si="28"/>
        <v>103.80407521384063</v>
      </c>
      <c r="U208" s="63">
        <f t="shared" si="29"/>
        <v>150.84624040145383</v>
      </c>
      <c r="V208" s="63">
        <f t="shared" si="34"/>
        <v>150.05279163526035</v>
      </c>
      <c r="W208">
        <f t="shared" si="30"/>
        <v>101.57083002928884</v>
      </c>
      <c r="X208">
        <f t="shared" si="31"/>
        <v>101.10147530056112</v>
      </c>
      <c r="Y208">
        <f t="shared" si="26"/>
        <v>23.318000000000108</v>
      </c>
    </row>
    <row r="209" spans="16:25" x14ac:dyDescent="0.2">
      <c r="P209" s="61">
        <v>2.17</v>
      </c>
      <c r="Q209" s="61">
        <f t="shared" si="32"/>
        <v>12.8092272917984</v>
      </c>
      <c r="R209" s="61">
        <f t="shared" si="33"/>
        <v>12.467778088915138</v>
      </c>
      <c r="S209" s="62">
        <f t="shared" si="27"/>
        <v>104.31354959652033</v>
      </c>
      <c r="T209" s="62">
        <f t="shared" si="28"/>
        <v>103.8441948677926</v>
      </c>
      <c r="U209" s="63">
        <f t="shared" si="29"/>
        <v>150.91921454860065</v>
      </c>
      <c r="V209" s="63">
        <f t="shared" si="34"/>
        <v>150.12576578240717</v>
      </c>
      <c r="W209">
        <f t="shared" si="30"/>
        <v>101.63094968324081</v>
      </c>
      <c r="X209">
        <f t="shared" si="31"/>
        <v>101.16159495451308</v>
      </c>
      <c r="Y209">
        <f t="shared" si="26"/>
        <v>23.338000000000108</v>
      </c>
    </row>
    <row r="210" spans="16:25" x14ac:dyDescent="0.2">
      <c r="P210" s="61">
        <v>2.1800000000000002</v>
      </c>
      <c r="Q210" s="61">
        <f t="shared" si="32"/>
        <v>12.838707715813577</v>
      </c>
      <c r="R210" s="61">
        <f t="shared" si="33"/>
        <v>12.496472667925667</v>
      </c>
      <c r="S210" s="62">
        <f t="shared" si="27"/>
        <v>104.35348479164185</v>
      </c>
      <c r="T210" s="62">
        <f t="shared" si="28"/>
        <v>103.88413006291411</v>
      </c>
      <c r="U210" s="63">
        <f t="shared" si="29"/>
        <v>150.99185318124248</v>
      </c>
      <c r="V210" s="63">
        <f t="shared" si="34"/>
        <v>150.198404415049</v>
      </c>
      <c r="W210">
        <f t="shared" si="30"/>
        <v>101.69088487836233</v>
      </c>
      <c r="X210">
        <f t="shared" si="31"/>
        <v>101.22153014963459</v>
      </c>
      <c r="Y210">
        <f t="shared" si="26"/>
        <v>23.358000000000107</v>
      </c>
    </row>
    <row r="211" spans="16:25" x14ac:dyDescent="0.2">
      <c r="P211" s="61">
        <v>2.19</v>
      </c>
      <c r="Q211" s="61">
        <f t="shared" si="32"/>
        <v>12.868120601363241</v>
      </c>
      <c r="R211" s="61">
        <f t="shared" si="33"/>
        <v>12.525101508809978</v>
      </c>
      <c r="S211" s="62">
        <f t="shared" si="27"/>
        <v>104.39323721635211</v>
      </c>
      <c r="T211" s="62">
        <f t="shared" si="28"/>
        <v>103.92388248762438</v>
      </c>
      <c r="U211" s="63">
        <f t="shared" si="29"/>
        <v>151.06415937046643</v>
      </c>
      <c r="V211" s="63">
        <f t="shared" si="34"/>
        <v>150.27071060427295</v>
      </c>
      <c r="W211">
        <f t="shared" si="30"/>
        <v>101.75063730307258</v>
      </c>
      <c r="X211">
        <f t="shared" si="31"/>
        <v>101.28128257434486</v>
      </c>
      <c r="Y211">
        <f t="shared" si="26"/>
        <v>23.378000000000107</v>
      </c>
    </row>
    <row r="212" spans="16:25" x14ac:dyDescent="0.2">
      <c r="P212" s="61">
        <v>2.2000000000000002</v>
      </c>
      <c r="Q212" s="61">
        <f t="shared" si="32"/>
        <v>12.897466410515174</v>
      </c>
      <c r="R212" s="61">
        <f t="shared" si="33"/>
        <v>12.553665061318739</v>
      </c>
      <c r="S212" s="62">
        <f t="shared" si="27"/>
        <v>104.43280853599387</v>
      </c>
      <c r="T212" s="62">
        <f t="shared" si="28"/>
        <v>103.96345380726613</v>
      </c>
      <c r="U212" s="63">
        <f t="shared" si="29"/>
        <v>151.13613614538548</v>
      </c>
      <c r="V212" s="63">
        <f t="shared" si="34"/>
        <v>150.342687379192</v>
      </c>
      <c r="W212">
        <f t="shared" si="30"/>
        <v>101.81020862271436</v>
      </c>
      <c r="X212">
        <f t="shared" si="31"/>
        <v>101.34085389398662</v>
      </c>
      <c r="Y212">
        <f t="shared" si="26"/>
        <v>23.398000000000106</v>
      </c>
    </row>
    <row r="213" spans="16:25" x14ac:dyDescent="0.2">
      <c r="P213" s="61">
        <v>2.21</v>
      </c>
      <c r="Q213" s="61">
        <f t="shared" si="32"/>
        <v>12.92674560009228</v>
      </c>
      <c r="R213" s="61">
        <f t="shared" si="33"/>
        <v>12.582163770097559</v>
      </c>
      <c r="S213" s="62">
        <f t="shared" si="27"/>
        <v>104.47220039325195</v>
      </c>
      <c r="T213" s="62">
        <f t="shared" si="28"/>
        <v>104.00284566452422</v>
      </c>
      <c r="U213" s="63">
        <f t="shared" si="29"/>
        <v>151.20778649389996</v>
      </c>
      <c r="V213" s="63">
        <f t="shared" si="34"/>
        <v>150.41433772770648</v>
      </c>
      <c r="W213">
        <f t="shared" si="30"/>
        <v>101.86960047997243</v>
      </c>
      <c r="X213">
        <f t="shared" si="31"/>
        <v>101.4002457512447</v>
      </c>
      <c r="Y213">
        <f t="shared" si="26"/>
        <v>23.418000000000106</v>
      </c>
    </row>
    <row r="214" spans="16:25" x14ac:dyDescent="0.2">
      <c r="P214" s="61">
        <v>2.2200000000000002</v>
      </c>
      <c r="Q214" s="61">
        <f t="shared" si="32"/>
        <v>12.955958621755597</v>
      </c>
      <c r="R214" s="61">
        <f t="shared" si="33"/>
        <v>12.610598074767763</v>
      </c>
      <c r="S214" s="62">
        <f t="shared" si="27"/>
        <v>104.51141440856252</v>
      </c>
      <c r="T214" s="62">
        <f t="shared" si="28"/>
        <v>104.04205967983478</v>
      </c>
      <c r="U214" s="63">
        <f t="shared" si="29"/>
        <v>151.27911336344167</v>
      </c>
      <c r="V214" s="63">
        <f t="shared" si="34"/>
        <v>150.48566459724819</v>
      </c>
      <c r="W214">
        <f t="shared" si="30"/>
        <v>101.92881449528299</v>
      </c>
      <c r="X214">
        <f t="shared" si="31"/>
        <v>101.45945976655526</v>
      </c>
      <c r="Y214">
        <f t="shared" si="26"/>
        <v>23.438000000000105</v>
      </c>
    </row>
    <row r="215" spans="16:25" x14ac:dyDescent="0.2">
      <c r="P215" s="61">
        <v>2.23</v>
      </c>
      <c r="Q215" s="61">
        <f t="shared" si="32"/>
        <v>12.985105922085548</v>
      </c>
      <c r="R215" s="61">
        <f t="shared" si="33"/>
        <v>12.638968410005509</v>
      </c>
      <c r="S215" s="62">
        <f t="shared" si="27"/>
        <v>104.55045218051296</v>
      </c>
      <c r="T215" s="62">
        <f t="shared" si="28"/>
        <v>104.08109745178523</v>
      </c>
      <c r="U215" s="63">
        <f t="shared" si="29"/>
        <v>151.35011966170151</v>
      </c>
      <c r="V215" s="63">
        <f t="shared" si="34"/>
        <v>150.55667089550803</v>
      </c>
      <c r="W215">
        <f t="shared" si="30"/>
        <v>101.98785226723345</v>
      </c>
      <c r="X215">
        <f t="shared" si="31"/>
        <v>101.5184975385057</v>
      </c>
      <c r="Y215">
        <f>Y214+0.02</f>
        <v>23.458000000000105</v>
      </c>
    </row>
    <row r="216" spans="16:25" x14ac:dyDescent="0.2">
      <c r="P216" s="61">
        <v>2.2400000000000002</v>
      </c>
      <c r="Q216" s="61">
        <f t="shared" si="32"/>
        <v>13.014187942661627</v>
      </c>
      <c r="R216" s="61">
        <f t="shared" si="33"/>
        <v>12.667275205619321</v>
      </c>
      <c r="S216" s="62">
        <f t="shared" si="27"/>
        <v>104.589315286233</v>
      </c>
      <c r="T216" s="62">
        <f t="shared" si="28"/>
        <v>104.11996055750527</v>
      </c>
      <c r="U216" s="63">
        <f t="shared" si="29"/>
        <v>151.42080825734075</v>
      </c>
      <c r="V216" s="63">
        <f t="shared" si="34"/>
        <v>150.62735949114727</v>
      </c>
      <c r="W216">
        <f t="shared" si="30"/>
        <v>102.04671537295349</v>
      </c>
      <c r="X216">
        <f t="shared" si="31"/>
        <v>101.57736064422575</v>
      </c>
      <c r="Y216">
        <f t="shared" si="26"/>
        <v>23.478000000000105</v>
      </c>
    </row>
    <row r="217" spans="16:25" x14ac:dyDescent="0.2">
      <c r="P217" s="61">
        <v>2.25</v>
      </c>
      <c r="Q217" s="61">
        <f t="shared" si="32"/>
        <v>13.043205120140421</v>
      </c>
      <c r="R217" s="61">
        <f t="shared" si="33"/>
        <v>12.695518886626051</v>
      </c>
      <c r="S217" s="62">
        <f t="shared" si="27"/>
        <v>104.62800528177699</v>
      </c>
      <c r="T217" s="62">
        <f t="shared" si="28"/>
        <v>104.15865055304926</v>
      </c>
      <c r="U217" s="63">
        <f t="shared" si="29"/>
        <v>151.49118198068635</v>
      </c>
      <c r="V217" s="63">
        <f t="shared" si="34"/>
        <v>150.69773321449287</v>
      </c>
      <c r="W217">
        <f t="shared" si="30"/>
        <v>102.10540536849749</v>
      </c>
      <c r="X217">
        <f t="shared" si="31"/>
        <v>101.63605063976973</v>
      </c>
      <c r="Y217">
        <f t="shared" si="26"/>
        <v>23.498000000000104</v>
      </c>
    </row>
    <row r="218" spans="16:25" x14ac:dyDescent="0.2">
      <c r="P218" s="61">
        <v>2.2599999999999998</v>
      </c>
      <c r="Q218" s="61">
        <f t="shared" si="32"/>
        <v>13.07215788633213</v>
      </c>
      <c r="R218" s="61">
        <f t="shared" si="33"/>
        <v>12.723699873325351</v>
      </c>
      <c r="S218" s="62">
        <f t="shared" si="27"/>
        <v>104.66652370249776</v>
      </c>
      <c r="T218" s="62">
        <f t="shared" si="28"/>
        <v>104.19716897377003</v>
      </c>
      <c r="U218" s="63">
        <f t="shared" si="29"/>
        <v>151.56124362441105</v>
      </c>
      <c r="V218" s="63">
        <f t="shared" si="34"/>
        <v>150.76779485821757</v>
      </c>
      <c r="W218">
        <f t="shared" si="30"/>
        <v>102.16392378921825</v>
      </c>
      <c r="X218">
        <f t="shared" si="31"/>
        <v>101.69456906049051</v>
      </c>
      <c r="Y218">
        <f t="shared" si="26"/>
        <v>23.518000000000104</v>
      </c>
    </row>
    <row r="219" spans="16:25" x14ac:dyDescent="0.2">
      <c r="P219" s="61">
        <v>2.27</v>
      </c>
      <c r="Q219" s="61">
        <f t="shared" si="32"/>
        <v>13.101046668275529</v>
      </c>
      <c r="R219" s="61">
        <f t="shared" si="33"/>
        <v>12.751818581372634</v>
      </c>
      <c r="S219" s="62">
        <f t="shared" si="27"/>
        <v>104.7048720634122</v>
      </c>
      <c r="T219" s="62">
        <f t="shared" si="28"/>
        <v>104.23551733468446</v>
      </c>
      <c r="U219" s="63">
        <f t="shared" si="29"/>
        <v>151.63099594419825</v>
      </c>
      <c r="V219" s="63">
        <f t="shared" si="34"/>
        <v>150.83754717800477</v>
      </c>
      <c r="W219">
        <f t="shared" si="30"/>
        <v>102.22227215013268</v>
      </c>
      <c r="X219">
        <f t="shared" si="31"/>
        <v>101.75291742140493</v>
      </c>
      <c r="Y219">
        <f t="shared" si="26"/>
        <v>23.538000000000103</v>
      </c>
    </row>
    <row r="220" spans="16:25" x14ac:dyDescent="0.2">
      <c r="P220" s="61">
        <v>2.2799999999999998</v>
      </c>
      <c r="Q220" s="61">
        <f t="shared" si="32"/>
        <v>13.129871888311452</v>
      </c>
      <c r="R220" s="61">
        <f t="shared" si="33"/>
        <v>12.779875421850603</v>
      </c>
      <c r="S220" s="62">
        <f t="shared" si="27"/>
        <v>104.74305185955882</v>
      </c>
      <c r="T220" s="62">
        <f t="shared" si="28"/>
        <v>104.27369713083108</v>
      </c>
      <c r="U220" s="63">
        <f t="shared" si="29"/>
        <v>151.70044165939245</v>
      </c>
      <c r="V220" s="63">
        <f t="shared" si="34"/>
        <v>150.90699289319898</v>
      </c>
      <c r="W220">
        <f t="shared" si="30"/>
        <v>102.2804519462793</v>
      </c>
      <c r="X220">
        <f t="shared" si="31"/>
        <v>101.81109721755156</v>
      </c>
      <c r="Y220">
        <f t="shared" si="26"/>
        <v>23.558000000000103</v>
      </c>
    </row>
    <row r="221" spans="16:25" x14ac:dyDescent="0.2">
      <c r="P221" s="61">
        <v>2.29</v>
      </c>
      <c r="Q221" s="61">
        <f t="shared" si="32"/>
        <v>13.158633964154843</v>
      </c>
      <c r="R221" s="61">
        <f t="shared" si="33"/>
        <v>12.807870801339385</v>
      </c>
      <c r="S221" s="62">
        <f t="shared" si="27"/>
        <v>104.78106456634751</v>
      </c>
      <c r="T221" s="62">
        <f t="shared" si="28"/>
        <v>104.31170983761977</v>
      </c>
      <c r="U221" s="63">
        <f t="shared" si="29"/>
        <v>151.76958345363545</v>
      </c>
      <c r="V221" s="63">
        <f t="shared" si="34"/>
        <v>150.97613468744197</v>
      </c>
      <c r="W221">
        <f t="shared" si="30"/>
        <v>102.338464653068</v>
      </c>
      <c r="X221">
        <f t="shared" si="31"/>
        <v>101.86910992434025</v>
      </c>
      <c r="Y221">
        <f t="shared" si="26"/>
        <v>23.578000000000102</v>
      </c>
    </row>
    <row r="222" spans="16:25" x14ac:dyDescent="0.2">
      <c r="P222" s="61">
        <v>2.2999999999999998</v>
      </c>
      <c r="Q222" s="61">
        <f t="shared" si="32"/>
        <v>13.187333308965366</v>
      </c>
      <c r="R222" s="61">
        <f t="shared" si="33"/>
        <v>12.835805121985247</v>
      </c>
      <c r="S222" s="62">
        <f t="shared" si="27"/>
        <v>104.8189116399016</v>
      </c>
      <c r="T222" s="62">
        <f t="shared" si="28"/>
        <v>104.34955691117386</v>
      </c>
      <c r="U222" s="63">
        <f t="shared" si="29"/>
        <v>151.83842397548838</v>
      </c>
      <c r="V222" s="63">
        <f t="shared" si="34"/>
        <v>151.0449752092949</v>
      </c>
      <c r="W222">
        <f t="shared" si="30"/>
        <v>102.39631172662209</v>
      </c>
      <c r="X222">
        <f t="shared" si="31"/>
        <v>101.92695699789434</v>
      </c>
      <c r="Y222">
        <f t="shared" si="26"/>
        <v>23.598000000000102</v>
      </c>
    </row>
    <row r="223" spans="16:25" x14ac:dyDescent="0.2">
      <c r="P223" s="61">
        <v>2.31</v>
      </c>
      <c r="Q223" s="61">
        <f t="shared" si="32"/>
        <v>13.215970331416663</v>
      </c>
      <c r="R223" s="61">
        <f t="shared" si="33"/>
        <v>12.86367878156803</v>
      </c>
      <c r="S223" s="62">
        <f t="shared" si="27"/>
        <v>104.85659451739264</v>
      </c>
      <c r="T223" s="62">
        <f t="shared" si="28"/>
        <v>104.3872397886649</v>
      </c>
      <c r="U223" s="63">
        <f t="shared" si="29"/>
        <v>151.90696583904079</v>
      </c>
      <c r="V223" s="63">
        <f t="shared" si="34"/>
        <v>151.11351707284732</v>
      </c>
      <c r="W223">
        <f t="shared" si="30"/>
        <v>102.45399460411312</v>
      </c>
      <c r="X223">
        <f t="shared" si="31"/>
        <v>101.98463987538537</v>
      </c>
      <c r="Y223">
        <f t="shared" si="26"/>
        <v>23.618000000000102</v>
      </c>
    </row>
    <row r="224" spans="16:25" x14ac:dyDescent="0.2">
      <c r="P224" s="61">
        <v>2.3199999999999998</v>
      </c>
      <c r="Q224" s="61">
        <f t="shared" si="32"/>
        <v>13.244545435764245</v>
      </c>
      <c r="R224" s="61">
        <f t="shared" si="33"/>
        <v>12.891492173567199</v>
      </c>
      <c r="S224" s="62">
        <f t="shared" si="27"/>
        <v>104.89411461736773</v>
      </c>
      <c r="T224" s="62">
        <f t="shared" si="28"/>
        <v>104.42475988864</v>
      </c>
      <c r="U224" s="63">
        <f t="shared" si="29"/>
        <v>151.97521162450607</v>
      </c>
      <c r="V224" s="63">
        <f t="shared" si="34"/>
        <v>151.1817628583126</v>
      </c>
      <c r="W224">
        <f t="shared" si="30"/>
        <v>102.5115147040882</v>
      </c>
      <c r="X224">
        <f t="shared" si="31"/>
        <v>102.04215997536048</v>
      </c>
      <c r="Y224">
        <f t="shared" si="26"/>
        <v>23.638000000000101</v>
      </c>
    </row>
    <row r="225" spans="16:25" x14ac:dyDescent="0.2">
      <c r="P225" s="61">
        <v>2.33</v>
      </c>
      <c r="Q225" s="61">
        <f t="shared" si="32"/>
        <v>13.273059021912076</v>
      </c>
      <c r="R225" s="61">
        <f t="shared" si="33"/>
        <v>12.919245687226679</v>
      </c>
      <c r="S225" s="62">
        <f t="shared" si="27"/>
        <v>104.93147334007013</v>
      </c>
      <c r="T225" s="62">
        <f t="shared" si="28"/>
        <v>104.46211861134239</v>
      </c>
      <c r="U225" s="63">
        <f t="shared" si="29"/>
        <v>152.04316387880431</v>
      </c>
      <c r="V225" s="63">
        <f t="shared" si="34"/>
        <v>151.24971511261083</v>
      </c>
      <c r="W225">
        <f t="shared" si="30"/>
        <v>102.56887342679062</v>
      </c>
      <c r="X225">
        <f t="shared" si="31"/>
        <v>102.09951869806287</v>
      </c>
      <c r="Y225">
        <f t="shared" si="26"/>
        <v>23.658000000000101</v>
      </c>
    </row>
    <row r="226" spans="16:25" x14ac:dyDescent="0.2">
      <c r="P226" s="61">
        <v>2.34</v>
      </c>
      <c r="Q226" s="61">
        <f t="shared" si="32"/>
        <v>13.301511485477866</v>
      </c>
      <c r="R226" s="61">
        <f t="shared" si="33"/>
        <v>12.946939707618396</v>
      </c>
      <c r="S226" s="62">
        <f t="shared" si="27"/>
        <v>104.96867206775259</v>
      </c>
      <c r="T226" s="62">
        <f t="shared" si="28"/>
        <v>104.49931733902486</v>
      </c>
      <c r="U226" s="63">
        <f t="shared" si="29"/>
        <v>152.11082511613265</v>
      </c>
      <c r="V226" s="63">
        <f t="shared" si="34"/>
        <v>151.31737634993917</v>
      </c>
      <c r="W226">
        <f t="shared" si="30"/>
        <v>102.62607215447306</v>
      </c>
      <c r="X226">
        <f t="shared" si="31"/>
        <v>102.15671742574534</v>
      </c>
      <c r="Y226">
        <f t="shared" si="26"/>
        <v>23.6780000000001</v>
      </c>
    </row>
    <row r="227" spans="16:25" x14ac:dyDescent="0.2">
      <c r="P227" s="61">
        <v>2.35</v>
      </c>
      <c r="Q227" s="61">
        <f t="shared" si="32"/>
        <v>13.329903217857119</v>
      </c>
      <c r="R227" s="61">
        <f t="shared" si="33"/>
        <v>12.974574615704622</v>
      </c>
      <c r="S227" s="62">
        <f t="shared" si="27"/>
        <v>105.00571216498447</v>
      </c>
      <c r="T227" s="62">
        <f t="shared" si="28"/>
        <v>104.53635743625674</v>
      </c>
      <c r="U227" s="63">
        <f t="shared" si="29"/>
        <v>152.17819781852353</v>
      </c>
      <c r="V227" s="63">
        <f t="shared" si="34"/>
        <v>151.38474905233005</v>
      </c>
      <c r="W227">
        <f t="shared" si="30"/>
        <v>102.68311225170496</v>
      </c>
      <c r="X227">
        <f t="shared" si="31"/>
        <v>102.2137575229772</v>
      </c>
      <c r="Y227">
        <f t="shared" si="26"/>
        <v>23.6980000000001</v>
      </c>
    </row>
    <row r="228" spans="16:25" x14ac:dyDescent="0.2">
      <c r="P228" s="61">
        <v>2.36</v>
      </c>
      <c r="Q228" s="61">
        <f t="shared" si="32"/>
        <v>13.358234606285952</v>
      </c>
      <c r="R228" s="61">
        <f t="shared" si="33"/>
        <v>13.002150788399108</v>
      </c>
      <c r="S228" s="62">
        <f t="shared" si="27"/>
        <v>105.04259497895187</v>
      </c>
      <c r="T228" s="62">
        <f t="shared" si="28"/>
        <v>104.57324025022413</v>
      </c>
      <c r="U228" s="63">
        <f t="shared" si="29"/>
        <v>152.2452844363909</v>
      </c>
      <c r="V228" s="63">
        <f t="shared" si="34"/>
        <v>151.45183567019743</v>
      </c>
      <c r="W228">
        <f t="shared" si="30"/>
        <v>102.73999506567233</v>
      </c>
      <c r="X228">
        <f t="shared" si="31"/>
        <v>102.27064033694461</v>
      </c>
      <c r="Y228">
        <f t="shared" si="26"/>
        <v>23.718000000000099</v>
      </c>
    </row>
    <row r="229" spans="16:25" x14ac:dyDescent="0.2">
      <c r="P229" s="61">
        <v>2.37</v>
      </c>
      <c r="Q229" s="61">
        <f t="shared" si="32"/>
        <v>13.386506033902711</v>
      </c>
      <c r="R229" s="61">
        <f t="shared" si="33"/>
        <v>13.029668598627071</v>
      </c>
      <c r="S229" s="62">
        <f t="shared" si="27"/>
        <v>105.07932183975183</v>
      </c>
      <c r="T229" s="62">
        <f t="shared" si="28"/>
        <v>104.60996711102409</v>
      </c>
      <c r="U229" s="63">
        <f t="shared" si="29"/>
        <v>152.31208738906503</v>
      </c>
      <c r="V229" s="63">
        <f t="shared" si="34"/>
        <v>151.51863862287155</v>
      </c>
      <c r="W229">
        <f t="shared" si="30"/>
        <v>102.79672192647229</v>
      </c>
      <c r="X229">
        <f t="shared" si="31"/>
        <v>102.32736719774456</v>
      </c>
      <c r="Y229">
        <f t="shared" si="26"/>
        <v>23.738000000000099</v>
      </c>
    </row>
    <row r="230" spans="16:25" x14ac:dyDescent="0.2">
      <c r="P230" s="61">
        <v>2.38</v>
      </c>
      <c r="Q230" s="61">
        <f t="shared" si="32"/>
        <v>13.414717879808419</v>
      </c>
      <c r="R230" s="61">
        <f t="shared" si="33"/>
        <v>13.057128415384032</v>
      </c>
      <c r="S230" s="62">
        <f t="shared" si="27"/>
        <v>105.11589406067998</v>
      </c>
      <c r="T230" s="62">
        <f t="shared" si="28"/>
        <v>104.64653933195225</v>
      </c>
      <c r="U230" s="63">
        <f t="shared" si="29"/>
        <v>152.37860906531608</v>
      </c>
      <c r="V230" s="63">
        <f t="shared" si="34"/>
        <v>151.58516029912261</v>
      </c>
      <c r="W230">
        <f t="shared" si="30"/>
        <v>102.85329414740045</v>
      </c>
      <c r="X230">
        <f t="shared" si="31"/>
        <v>102.38393941867272</v>
      </c>
      <c r="Y230">
        <f t="shared" si="26"/>
        <v>23.758000000000099</v>
      </c>
    </row>
    <row r="231" spans="16:25" x14ac:dyDescent="0.2">
      <c r="P231" s="61">
        <v>2.39</v>
      </c>
      <c r="Q231" s="61">
        <f t="shared" si="32"/>
        <v>13.442870519126105</v>
      </c>
      <c r="R231" s="61">
        <f t="shared" si="33"/>
        <v>13.084530603793548</v>
      </c>
      <c r="S231" s="62">
        <f t="shared" si="27"/>
        <v>105.15231293851249</v>
      </c>
      <c r="T231" s="62">
        <f t="shared" si="28"/>
        <v>104.68295820978476</v>
      </c>
      <c r="U231" s="63">
        <f t="shared" si="29"/>
        <v>152.44485182386666</v>
      </c>
      <c r="V231" s="63">
        <f t="shared" si="34"/>
        <v>151.65140305767318</v>
      </c>
      <c r="W231">
        <f t="shared" si="30"/>
        <v>102.90971302523297</v>
      </c>
      <c r="X231">
        <f t="shared" si="31"/>
        <v>102.44035829650522</v>
      </c>
      <c r="Y231">
        <f t="shared" si="26"/>
        <v>23.778000000000098</v>
      </c>
    </row>
    <row r="232" spans="16:25" x14ac:dyDescent="0.2">
      <c r="P232" s="61">
        <v>2.4</v>
      </c>
      <c r="Q232" s="61">
        <f t="shared" si="32"/>
        <v>13.470964323058974</v>
      </c>
      <c r="R232" s="61">
        <f t="shared" si="33"/>
        <v>13.111875525163846</v>
      </c>
      <c r="S232" s="62">
        <f t="shared" si="27"/>
        <v>105.18857975378187</v>
      </c>
      <c r="T232" s="62">
        <f t="shared" si="28"/>
        <v>104.71922502505413</v>
      </c>
      <c r="U232" s="63">
        <f t="shared" si="29"/>
        <v>152.51081799389348</v>
      </c>
      <c r="V232" s="63">
        <f t="shared" si="34"/>
        <v>151.7173692277</v>
      </c>
      <c r="W232">
        <f t="shared" si="30"/>
        <v>102.96597984050234</v>
      </c>
      <c r="X232">
        <f t="shared" si="31"/>
        <v>102.49662511177459</v>
      </c>
      <c r="Y232">
        <f t="shared" si="26"/>
        <v>23.798000000000098</v>
      </c>
    </row>
    <row r="233" spans="16:25" x14ac:dyDescent="0.2">
      <c r="P233" s="61">
        <v>2.41</v>
      </c>
      <c r="Q233" s="61">
        <f t="shared" si="32"/>
        <v>13.498999658947541</v>
      </c>
      <c r="R233" s="61">
        <f t="shared" si="33"/>
        <v>13.139163537043427</v>
      </c>
      <c r="S233" s="62">
        <f t="shared" si="27"/>
        <v>105.22469577104711</v>
      </c>
      <c r="T233" s="62">
        <f t="shared" si="28"/>
        <v>104.75534104231937</v>
      </c>
      <c r="U233" s="63">
        <f t="shared" si="29"/>
        <v>152.57650987551904</v>
      </c>
      <c r="V233" s="63">
        <f t="shared" si="34"/>
        <v>151.78306110932556</v>
      </c>
      <c r="W233">
        <f t="shared" si="30"/>
        <v>103.02209585776757</v>
      </c>
      <c r="X233">
        <f t="shared" si="31"/>
        <v>102.55274112903984</v>
      </c>
      <c r="Y233">
        <f t="shared" si="26"/>
        <v>23.818000000000097</v>
      </c>
    </row>
    <row r="234" spans="16:25" x14ac:dyDescent="0.2">
      <c r="P234" s="61">
        <v>2.42</v>
      </c>
      <c r="Q234" s="61">
        <f t="shared" si="32"/>
        <v>13.526976890325637</v>
      </c>
      <c r="R234" s="61">
        <f t="shared" si="33"/>
        <v>13.166394993275581</v>
      </c>
      <c r="S234" s="62">
        <f t="shared" si="27"/>
        <v>105.26066223915836</v>
      </c>
      <c r="T234" s="62">
        <f t="shared" si="28"/>
        <v>104.79130751043064</v>
      </c>
      <c r="U234" s="63">
        <f t="shared" si="29"/>
        <v>152.64192974029268</v>
      </c>
      <c r="V234" s="63">
        <f t="shared" si="34"/>
        <v>151.8484809740992</v>
      </c>
      <c r="W234">
        <f t="shared" si="30"/>
        <v>103.07806232587885</v>
      </c>
      <c r="X234">
        <f t="shared" si="31"/>
        <v>102.60870759715112</v>
      </c>
      <c r="Y234">
        <f t="shared" si="26"/>
        <v>23.838000000000097</v>
      </c>
    </row>
    <row r="235" spans="16:25" x14ac:dyDescent="0.2">
      <c r="P235" s="61">
        <v>2.4300000000000002</v>
      </c>
      <c r="Q235" s="61">
        <f t="shared" si="32"/>
        <v>13.554896376975439</v>
      </c>
      <c r="R235" s="61">
        <f t="shared" si="33"/>
        <v>13.193570244051953</v>
      </c>
      <c r="S235" s="62">
        <f t="shared" si="27"/>
        <v>105.29648039151598</v>
      </c>
      <c r="T235" s="62">
        <f t="shared" si="28"/>
        <v>104.82712566278825</v>
      </c>
      <c r="U235" s="63">
        <f t="shared" si="29"/>
        <v>152.7070798316619</v>
      </c>
      <c r="V235" s="63">
        <f t="shared" si="34"/>
        <v>151.91363106546842</v>
      </c>
      <c r="W235">
        <f t="shared" si="30"/>
        <v>103.13388047823645</v>
      </c>
      <c r="X235">
        <f t="shared" si="31"/>
        <v>102.66452574950873</v>
      </c>
      <c r="Y235">
        <f t="shared" si="26"/>
        <v>23.858000000000096</v>
      </c>
    </row>
    <row r="236" spans="16:25" x14ac:dyDescent="0.2">
      <c r="P236" s="61">
        <v>2.44</v>
      </c>
      <c r="Q236" s="61">
        <f t="shared" si="32"/>
        <v>13.58275847498143</v>
      </c>
      <c r="R236" s="61">
        <f t="shared" si="33"/>
        <v>13.220689635965057</v>
      </c>
      <c r="S236" s="62">
        <f t="shared" si="27"/>
        <v>105.33215144632433</v>
      </c>
      <c r="T236" s="62">
        <f t="shared" si="28"/>
        <v>104.86279671759659</v>
      </c>
      <c r="U236" s="63">
        <f t="shared" si="29"/>
        <v>152.77196236543406</v>
      </c>
      <c r="V236" s="63">
        <f t="shared" si="34"/>
        <v>151.97851359924059</v>
      </c>
      <c r="W236">
        <f t="shared" si="30"/>
        <v>103.18955153304481</v>
      </c>
      <c r="X236">
        <f t="shared" si="31"/>
        <v>102.72019680431706</v>
      </c>
      <c r="Y236">
        <f t="shared" si="26"/>
        <v>23.878000000000096</v>
      </c>
    </row>
    <row r="237" spans="16:25" x14ac:dyDescent="0.2">
      <c r="P237" s="61">
        <v>2.4500000000000002</v>
      </c>
      <c r="Q237" s="61">
        <f t="shared" si="32"/>
        <v>13.610563536783403</v>
      </c>
      <c r="R237" s="61">
        <f t="shared" si="33"/>
        <v>13.247753512059871</v>
      </c>
      <c r="S237" s="62">
        <f t="shared" si="27"/>
        <v>105.36767660684039</v>
      </c>
      <c r="T237" s="62">
        <f t="shared" si="28"/>
        <v>104.89832187811265</v>
      </c>
      <c r="U237" s="63">
        <f t="shared" si="29"/>
        <v>152.83657953022859</v>
      </c>
      <c r="V237" s="63">
        <f t="shared" si="34"/>
        <v>152.04313076403511</v>
      </c>
      <c r="W237">
        <f t="shared" si="30"/>
        <v>103.24507669356086</v>
      </c>
      <c r="X237">
        <f t="shared" si="31"/>
        <v>102.77572196483311</v>
      </c>
      <c r="Y237">
        <f t="shared" si="26"/>
        <v>23.898000000000096</v>
      </c>
    </row>
    <row r="238" spans="16:25" x14ac:dyDescent="0.2">
      <c r="P238" s="61">
        <v>2.46</v>
      </c>
      <c r="Q238" s="61">
        <f t="shared" si="32"/>
        <v>13.638311911228454</v>
      </c>
      <c r="R238" s="61">
        <f t="shared" si="33"/>
        <v>13.274762211884456</v>
      </c>
      <c r="S238" s="62">
        <f t="shared" si="27"/>
        <v>105.40305706161732</v>
      </c>
      <c r="T238" s="62">
        <f t="shared" si="28"/>
        <v>104.9337023328896</v>
      </c>
      <c r="U238" s="63">
        <f t="shared" si="29"/>
        <v>152.90093348791984</v>
      </c>
      <c r="V238" s="63">
        <f t="shared" si="34"/>
        <v>152.10748472172637</v>
      </c>
      <c r="W238">
        <f t="shared" si="30"/>
        <v>103.30045714833778</v>
      </c>
      <c r="X238">
        <f t="shared" si="31"/>
        <v>102.83110241961006</v>
      </c>
      <c r="Y238">
        <f t="shared" si="26"/>
        <v>23.918000000000095</v>
      </c>
    </row>
    <row r="239" spans="16:25" x14ac:dyDescent="0.2">
      <c r="P239" s="61">
        <v>2.4700000000000002</v>
      </c>
      <c r="Q239" s="61">
        <f t="shared" si="32"/>
        <v>13.666003943622071</v>
      </c>
      <c r="R239" s="61">
        <f t="shared" si="33"/>
        <v>13.301716071539651</v>
      </c>
      <c r="S239" s="62">
        <f t="shared" si="27"/>
        <v>105.43829398474305</v>
      </c>
      <c r="T239" s="62">
        <f t="shared" si="28"/>
        <v>104.96893925601532</v>
      </c>
      <c r="U239" s="63">
        <f t="shared" si="29"/>
        <v>152.96502637407127</v>
      </c>
      <c r="V239" s="63">
        <f t="shared" si="34"/>
        <v>152.17157760787779</v>
      </c>
      <c r="W239">
        <f t="shared" si="30"/>
        <v>103.35569407146352</v>
      </c>
      <c r="X239">
        <f t="shared" si="31"/>
        <v>102.88633934273579</v>
      </c>
      <c r="Y239">
        <f t="shared" si="26"/>
        <v>23.938000000000095</v>
      </c>
    </row>
    <row r="240" spans="16:25" x14ac:dyDescent="0.2">
      <c r="P240" s="61">
        <v>2.48</v>
      </c>
      <c r="Q240" s="61">
        <f t="shared" si="32"/>
        <v>13.693639975778245</v>
      </c>
      <c r="R240" s="61">
        <f t="shared" si="33"/>
        <v>13.328615423727893</v>
      </c>
      <c r="S240" s="62">
        <f t="shared" si="27"/>
        <v>105.47338853607407</v>
      </c>
      <c r="T240" s="62">
        <f t="shared" si="28"/>
        <v>105.00403380734633</v>
      </c>
      <c r="U240" s="63">
        <f t="shared" si="29"/>
        <v>153.02886029836054</v>
      </c>
      <c r="V240" s="63">
        <f t="shared" si="34"/>
        <v>152.23541153216706</v>
      </c>
      <c r="W240">
        <f t="shared" si="30"/>
        <v>103.41078862279454</v>
      </c>
      <c r="X240">
        <f t="shared" si="31"/>
        <v>102.94143389406679</v>
      </c>
      <c r="Y240">
        <f t="shared" si="26"/>
        <v>23.958000000000094</v>
      </c>
    </row>
    <row r="241" spans="16:25" x14ac:dyDescent="0.2">
      <c r="P241" s="67">
        <v>2.4900000000000002</v>
      </c>
      <c r="Q241" s="61">
        <f t="shared" si="32"/>
        <v>13.721220346068716</v>
      </c>
      <c r="R241" s="61">
        <f t="shared" si="33"/>
        <v>13.355460597801105</v>
      </c>
      <c r="S241" s="62">
        <f t="shared" si="27"/>
        <v>105.50834186146447</v>
      </c>
      <c r="T241" s="62">
        <f t="shared" si="28"/>
        <v>105.03898713273674</v>
      </c>
      <c r="U241" s="63">
        <f t="shared" si="29"/>
        <v>153.09243734499617</v>
      </c>
      <c r="V241" s="63">
        <f t="shared" si="34"/>
        <v>152.29898857880269</v>
      </c>
      <c r="W241">
        <f t="shared" si="30"/>
        <v>103.46574194818493</v>
      </c>
      <c r="X241">
        <f t="shared" si="31"/>
        <v>102.9963872194572</v>
      </c>
      <c r="Y241">
        <f t="shared" si="26"/>
        <v>23.978000000000094</v>
      </c>
    </row>
    <row r="242" spans="16:25" x14ac:dyDescent="0.2">
      <c r="P242" s="61">
        <v>2.5</v>
      </c>
      <c r="Q242" s="61">
        <f t="shared" si="32"/>
        <v>13.748745389471292</v>
      </c>
      <c r="R242" s="61">
        <f t="shared" si="33"/>
        <v>13.382251919807766</v>
      </c>
      <c r="S242" s="62">
        <f t="shared" si="27"/>
        <v>105.54315509299049</v>
      </c>
      <c r="T242" s="62">
        <f t="shared" si="28"/>
        <v>105.07380036426275</v>
      </c>
      <c r="U242" s="63">
        <f t="shared" si="29"/>
        <v>153.15575957312601</v>
      </c>
      <c r="V242" s="63">
        <f t="shared" si="34"/>
        <v>152.36231080693253</v>
      </c>
      <c r="W242">
        <f t="shared" si="30"/>
        <v>103.52055517971095</v>
      </c>
      <c r="X242">
        <f t="shared" si="31"/>
        <v>103.05120045098323</v>
      </c>
      <c r="Y242">
        <f t="shared" si="26"/>
        <v>23.998000000000093</v>
      </c>
    </row>
    <row r="243" spans="16:25" x14ac:dyDescent="0.2">
      <c r="P243" s="61">
        <v>2.5099999999999998</v>
      </c>
      <c r="Q243" s="61">
        <f t="shared" si="32"/>
        <v>13.776215437617331</v>
      </c>
      <c r="R243" s="61">
        <f t="shared" si="33"/>
        <v>13.4089897125391</v>
      </c>
      <c r="S243" s="62">
        <f t="shared" si="27"/>
        <v>105.5778293491705</v>
      </c>
      <c r="T243" s="62">
        <f t="shared" si="28"/>
        <v>105.10847462044276</v>
      </c>
      <c r="U243" s="63">
        <f t="shared" si="29"/>
        <v>153.21882901723725</v>
      </c>
      <c r="V243" s="63">
        <f t="shared" si="34"/>
        <v>152.42538025104378</v>
      </c>
      <c r="W243">
        <f t="shared" si="30"/>
        <v>103.57522943589098</v>
      </c>
      <c r="X243">
        <f t="shared" si="31"/>
        <v>103.10587470716322</v>
      </c>
      <c r="Y243">
        <f t="shared" si="26"/>
        <v>24.018000000000093</v>
      </c>
    </row>
    <row r="244" spans="16:25" x14ac:dyDescent="0.2">
      <c r="P244" s="61">
        <v>2.52</v>
      </c>
      <c r="Q244" s="61">
        <f t="shared" si="32"/>
        <v>13.803630818838359</v>
      </c>
      <c r="R244" s="61">
        <f t="shared" si="33"/>
        <v>13.43567429557446</v>
      </c>
      <c r="S244" s="62">
        <f t="shared" si="27"/>
        <v>105.61236573518062</v>
      </c>
      <c r="T244" s="62">
        <f t="shared" si="28"/>
        <v>105.14301100645289</v>
      </c>
      <c r="U244" s="63">
        <f t="shared" si="29"/>
        <v>153.2816476875488</v>
      </c>
      <c r="V244" s="63">
        <f t="shared" si="34"/>
        <v>152.48819892135532</v>
      </c>
      <c r="W244">
        <f t="shared" si="30"/>
        <v>103.62976582190109</v>
      </c>
      <c r="X244">
        <f t="shared" si="31"/>
        <v>103.16041109317337</v>
      </c>
      <c r="Y244">
        <f t="shared" si="26"/>
        <v>24.038000000000093</v>
      </c>
    </row>
    <row r="245" spans="16:25" x14ac:dyDescent="0.2">
      <c r="P245" s="61">
        <v>2.5299999999999998</v>
      </c>
      <c r="Q245" s="61">
        <f t="shared" si="32"/>
        <v>13.830991858211839</v>
      </c>
      <c r="R245" s="61">
        <f t="shared" si="33"/>
        <v>13.46230598532588</v>
      </c>
      <c r="S245" s="62">
        <f t="shared" si="27"/>
        <v>105.64676534306611</v>
      </c>
      <c r="T245" s="62">
        <f t="shared" si="28"/>
        <v>105.17741061433837</v>
      </c>
      <c r="U245" s="63">
        <f t="shared" si="29"/>
        <v>153.34421757039559</v>
      </c>
      <c r="V245" s="63">
        <f t="shared" si="34"/>
        <v>152.55076880420211</v>
      </c>
      <c r="W245">
        <f t="shared" si="30"/>
        <v>103.68416542978656</v>
      </c>
      <c r="X245">
        <f t="shared" si="31"/>
        <v>103.21481070105884</v>
      </c>
      <c r="Y245">
        <f t="shared" si="26"/>
        <v>24.058000000000092</v>
      </c>
    </row>
    <row r="246" spans="16:25" x14ac:dyDescent="0.2">
      <c r="P246" s="61">
        <v>2.54</v>
      </c>
      <c r="Q246" s="61">
        <f t="shared" si="32"/>
        <v>13.858298877606162</v>
      </c>
      <c r="R246" s="61">
        <f t="shared" si="33"/>
        <v>13.488885095081871</v>
      </c>
      <c r="S246" s="62">
        <f t="shared" si="27"/>
        <v>105.6810292519485</v>
      </c>
      <c r="T246" s="62">
        <f t="shared" si="28"/>
        <v>105.21167452322076</v>
      </c>
      <c r="U246" s="63">
        <f t="shared" si="29"/>
        <v>153.40654062860548</v>
      </c>
      <c r="V246" s="63">
        <f t="shared" si="34"/>
        <v>152.61309186241201</v>
      </c>
      <c r="W246">
        <f t="shared" si="30"/>
        <v>103.73842933866896</v>
      </c>
      <c r="X246">
        <f t="shared" si="31"/>
        <v>103.26907460994124</v>
      </c>
      <c r="Y246">
        <f t="shared" si="26"/>
        <v>24.078000000000092</v>
      </c>
    </row>
    <row r="247" spans="16:25" x14ac:dyDescent="0.2">
      <c r="P247" s="61">
        <v>2.5499999999999998</v>
      </c>
      <c r="Q247" s="61">
        <f t="shared" si="32"/>
        <v>13.885552195724815</v>
      </c>
      <c r="R247" s="61">
        <f t="shared" si="33"/>
        <v>13.515411935050393</v>
      </c>
      <c r="S247" s="62">
        <f t="shared" si="27"/>
        <v>105.71515852822884</v>
      </c>
      <c r="T247" s="62">
        <f t="shared" si="28"/>
        <v>105.24580379950112</v>
      </c>
      <c r="U247" s="63">
        <f t="shared" si="29"/>
        <v>153.46861880186884</v>
      </c>
      <c r="V247" s="63">
        <f t="shared" si="34"/>
        <v>152.67517003567536</v>
      </c>
      <c r="W247">
        <f t="shared" si="30"/>
        <v>103.79255861494931</v>
      </c>
      <c r="X247">
        <f t="shared" si="31"/>
        <v>103.32320388622159</v>
      </c>
      <c r="Y247">
        <f t="shared" si="26"/>
        <v>24.098000000000091</v>
      </c>
    </row>
    <row r="248" spans="16:25" x14ac:dyDescent="0.2">
      <c r="P248" s="61">
        <v>2.56</v>
      </c>
      <c r="Q248" s="61">
        <f t="shared" si="32"/>
        <v>13.912752128149782</v>
      </c>
      <c r="R248" s="61">
        <f t="shared" si="33"/>
        <v>13.541886812401122</v>
      </c>
      <c r="S248" s="62">
        <f t="shared" si="27"/>
        <v>105.74915422578674</v>
      </c>
      <c r="T248" s="62">
        <f t="shared" si="28"/>
        <v>105.279799497059</v>
      </c>
      <c r="U248" s="63">
        <f t="shared" si="29"/>
        <v>153.53045400710062</v>
      </c>
      <c r="V248" s="63">
        <f t="shared" si="34"/>
        <v>152.73700524090714</v>
      </c>
      <c r="W248">
        <f t="shared" si="30"/>
        <v>103.84655431250721</v>
      </c>
      <c r="X248">
        <f t="shared" si="31"/>
        <v>103.37719958377946</v>
      </c>
      <c r="Y248">
        <f t="shared" si="26"/>
        <v>24.118000000000091</v>
      </c>
    </row>
    <row r="249" spans="16:25" x14ac:dyDescent="0.2">
      <c r="P249" s="61">
        <v>2.57</v>
      </c>
      <c r="Q249" s="61">
        <f t="shared" si="32"/>
        <v>13.939898987384172</v>
      </c>
      <c r="R249" s="61">
        <f t="shared" si="33"/>
        <v>13.568310031306927</v>
      </c>
      <c r="S249" s="62">
        <f t="shared" si="27"/>
        <v>105.78301738617563</v>
      </c>
      <c r="T249" s="62">
        <f t="shared" si="28"/>
        <v>105.31366265744791</v>
      </c>
      <c r="U249" s="63">
        <f t="shared" si="29"/>
        <v>153.59204813879563</v>
      </c>
      <c r="V249" s="63">
        <f t="shared" si="34"/>
        <v>152.79859937260215</v>
      </c>
      <c r="W249">
        <f t="shared" si="30"/>
        <v>103.90041747289609</v>
      </c>
      <c r="X249">
        <f t="shared" si="31"/>
        <v>103.43106274416837</v>
      </c>
      <c r="Y249">
        <f t="shared" si="26"/>
        <v>24.13800000000009</v>
      </c>
    </row>
    <row r="250" spans="16:25" x14ac:dyDescent="0.2">
      <c r="P250" s="61">
        <v>2.58</v>
      </c>
      <c r="Q250" s="61">
        <f t="shared" si="32"/>
        <v>13.966993082894126</v>
      </c>
      <c r="R250" s="61">
        <f t="shared" si="33"/>
        <v>13.594681892984662</v>
      </c>
      <c r="S250" s="62">
        <f t="shared" si="27"/>
        <v>105.81674903881435</v>
      </c>
      <c r="T250" s="62">
        <f t="shared" si="28"/>
        <v>105.34739431008661</v>
      </c>
      <c r="U250" s="63">
        <f t="shared" si="29"/>
        <v>153.65340306937679</v>
      </c>
      <c r="V250" s="63">
        <f t="shared" si="34"/>
        <v>152.85995430318332</v>
      </c>
      <c r="W250">
        <f t="shared" si="30"/>
        <v>103.95414912553483</v>
      </c>
      <c r="X250">
        <f t="shared" si="31"/>
        <v>103.48479439680708</v>
      </c>
      <c r="Y250">
        <f t="shared" si="26"/>
        <v>24.15800000000009</v>
      </c>
    </row>
    <row r="251" spans="16:25" x14ac:dyDescent="0.2">
      <c r="P251" s="61">
        <v>2.59</v>
      </c>
      <c r="Q251" s="61">
        <f t="shared" si="32"/>
        <v>13.994034721149951</v>
      </c>
      <c r="R251" s="61">
        <f t="shared" si="33"/>
        <v>13.621002695735207</v>
      </c>
      <c r="S251" s="62">
        <f t="shared" si="27"/>
        <v>105.85035020117478</v>
      </c>
      <c r="T251" s="62">
        <f t="shared" si="28"/>
        <v>105.38099547244704</v>
      </c>
      <c r="U251" s="63">
        <f t="shared" si="29"/>
        <v>153.71452064953664</v>
      </c>
      <c r="V251" s="63">
        <f t="shared" si="34"/>
        <v>152.92107188334316</v>
      </c>
      <c r="W251">
        <f t="shared" si="30"/>
        <v>104.00775028789525</v>
      </c>
      <c r="X251">
        <f t="shared" si="31"/>
        <v>103.5383955591675</v>
      </c>
      <c r="Y251">
        <f t="shared" si="26"/>
        <v>24.17800000000009</v>
      </c>
    </row>
    <row r="252" spans="16:25" x14ac:dyDescent="0.2">
      <c r="P252" s="61">
        <v>2.6</v>
      </c>
      <c r="Q252" s="61">
        <f t="shared" si="32"/>
        <v>14.02102420566659</v>
      </c>
      <c r="R252" s="61">
        <f t="shared" si="33"/>
        <v>13.647272734982863</v>
      </c>
      <c r="S252" s="62">
        <f t="shared" si="27"/>
        <v>105.8838218789661</v>
      </c>
      <c r="T252" s="62">
        <f t="shared" si="28"/>
        <v>105.41446715023837</v>
      </c>
      <c r="U252" s="63">
        <f t="shared" si="29"/>
        <v>153.7754027085723</v>
      </c>
      <c r="V252" s="63">
        <f t="shared" si="34"/>
        <v>152.98195394237882</v>
      </c>
      <c r="W252">
        <f t="shared" si="30"/>
        <v>104.06122196568657</v>
      </c>
      <c r="X252">
        <f t="shared" si="31"/>
        <v>103.59186723695882</v>
      </c>
      <c r="Y252">
        <f t="shared" si="26"/>
        <v>24.198000000000089</v>
      </c>
    </row>
    <row r="253" spans="16:25" x14ac:dyDescent="0.2">
      <c r="P253" s="61">
        <v>2.61</v>
      </c>
      <c r="Q253" s="61">
        <f t="shared" si="32"/>
        <v>14.047961837043351</v>
      </c>
      <c r="R253" s="61">
        <f t="shared" si="33"/>
        <v>13.673492303314006</v>
      </c>
      <c r="S253" s="62">
        <f t="shared" si="27"/>
        <v>105.91716506631536</v>
      </c>
      <c r="T253" s="62">
        <f t="shared" si="28"/>
        <v>105.44781033758763</v>
      </c>
      <c r="U253" s="63">
        <f t="shared" si="29"/>
        <v>153.83605105471412</v>
      </c>
      <c r="V253" s="63">
        <f t="shared" si="34"/>
        <v>153.04260228852064</v>
      </c>
      <c r="W253">
        <f t="shared" si="30"/>
        <v>104.11456515303581</v>
      </c>
      <c r="X253">
        <f t="shared" si="31"/>
        <v>103.64521042430809</v>
      </c>
      <c r="Y253">
        <f t="shared" si="26"/>
        <v>24.218000000000089</v>
      </c>
    </row>
    <row r="254" spans="16:25" x14ac:dyDescent="0.2">
      <c r="P254" s="61">
        <v>2.62</v>
      </c>
      <c r="Q254" s="61">
        <f t="shared" si="32"/>
        <v>14.074847913002985</v>
      </c>
      <c r="R254" s="61">
        <f t="shared" si="33"/>
        <v>13.699661690515143</v>
      </c>
      <c r="S254" s="62">
        <f t="shared" si="27"/>
        <v>105.95038074594466</v>
      </c>
      <c r="T254" s="62">
        <f t="shared" si="28"/>
        <v>105.48102601721692</v>
      </c>
      <c r="U254" s="63">
        <f t="shared" si="29"/>
        <v>153.89646747544776</v>
      </c>
      <c r="V254" s="63">
        <f t="shared" si="34"/>
        <v>153.10301870925429</v>
      </c>
      <c r="W254">
        <f t="shared" si="30"/>
        <v>104.16778083266513</v>
      </c>
      <c r="X254">
        <f t="shared" si="31"/>
        <v>103.69842610393738</v>
      </c>
      <c r="Y254">
        <f t="shared" si="26"/>
        <v>24.238000000000088</v>
      </c>
    </row>
    <row r="255" spans="16:25" x14ac:dyDescent="0.2">
      <c r="P255" s="61">
        <v>2.63</v>
      </c>
      <c r="Q255" s="61">
        <f t="shared" si="32"/>
        <v>14.101682728430054</v>
      </c>
      <c r="R255" s="61">
        <f t="shared" si="33"/>
        <v>13.725781183610241</v>
      </c>
      <c r="S255" s="62">
        <f t="shared" si="27"/>
        <v>105.9834698893449</v>
      </c>
      <c r="T255" s="62">
        <f t="shared" si="28"/>
        <v>105.51411516061717</v>
      </c>
      <c r="U255" s="63">
        <f t="shared" si="29"/>
        <v>153.95665373783035</v>
      </c>
      <c r="V255" s="63">
        <f t="shared" si="34"/>
        <v>153.16320497163687</v>
      </c>
      <c r="W255">
        <f t="shared" si="30"/>
        <v>104.22086997606536</v>
      </c>
      <c r="X255">
        <f t="shared" si="31"/>
        <v>103.75151524733764</v>
      </c>
      <c r="Y255">
        <f t="shared" si="26"/>
        <v>24.258000000000088</v>
      </c>
    </row>
    <row r="256" spans="16:25" x14ac:dyDescent="0.2">
      <c r="P256" s="61">
        <v>2.64</v>
      </c>
      <c r="Q256" s="61">
        <f t="shared" si="32"/>
        <v>14.128466575408689</v>
      </c>
      <c r="R256" s="61">
        <f t="shared" si="33"/>
        <v>13.751851066897494</v>
      </c>
      <c r="S256" s="62">
        <f t="shared" si="27"/>
        <v>106.01643345694636</v>
      </c>
      <c r="T256" s="62">
        <f t="shared" si="28"/>
        <v>105.54707872821862</v>
      </c>
      <c r="U256" s="63">
        <f t="shared" si="29"/>
        <v>154.01661158880069</v>
      </c>
      <c r="V256" s="63">
        <f t="shared" si="34"/>
        <v>153.22316282260721</v>
      </c>
      <c r="W256">
        <f t="shared" si="30"/>
        <v>104.27383354366683</v>
      </c>
      <c r="X256">
        <f t="shared" si="31"/>
        <v>103.80447881493907</v>
      </c>
      <c r="Y256">
        <f t="shared" si="26"/>
        <v>24.278000000000088</v>
      </c>
    </row>
    <row r="257" spans="16:25" x14ac:dyDescent="0.2">
      <c r="P257" s="61">
        <v>2.65</v>
      </c>
      <c r="Q257" s="61">
        <f t="shared" si="32"/>
        <v>14.155199743259667</v>
      </c>
      <c r="R257" s="61">
        <f t="shared" si="33"/>
        <v>13.777871621985399</v>
      </c>
      <c r="S257" s="62">
        <f t="shared" si="27"/>
        <v>106.04927239828589</v>
      </c>
      <c r="T257" s="62">
        <f t="shared" si="28"/>
        <v>105.57991766955817</v>
      </c>
      <c r="U257" s="63">
        <f t="shared" si="29"/>
        <v>154.07634275548338</v>
      </c>
      <c r="V257" s="63">
        <f t="shared" si="34"/>
        <v>153.2828939892899</v>
      </c>
      <c r="W257">
        <f t="shared" si="30"/>
        <v>104.32667248500636</v>
      </c>
      <c r="X257">
        <f t="shared" si="31"/>
        <v>103.85731775627863</v>
      </c>
      <c r="Y257">
        <f t="shared" si="26"/>
        <v>24.298000000000087</v>
      </c>
    </row>
    <row r="258" spans="16:25" x14ac:dyDescent="0.2">
      <c r="P258" s="61">
        <v>2.66</v>
      </c>
      <c r="Q258" s="61">
        <f t="shared" si="32"/>
        <v>14.181882518576884</v>
      </c>
      <c r="R258" s="61">
        <f t="shared" si="33"/>
        <v>13.803843127828257</v>
      </c>
      <c r="S258" s="62">
        <f t="shared" si="27"/>
        <v>106.08198765217108</v>
      </c>
      <c r="T258" s="62">
        <f t="shared" si="28"/>
        <v>105.61263292344334</v>
      </c>
      <c r="U258" s="63">
        <f t="shared" si="29"/>
        <v>154.13584894548742</v>
      </c>
      <c r="V258" s="63">
        <f t="shared" si="34"/>
        <v>153.34240017929395</v>
      </c>
      <c r="W258">
        <f t="shared" si="30"/>
        <v>104.37938773889155</v>
      </c>
      <c r="X258">
        <f t="shared" si="31"/>
        <v>103.9100330101638</v>
      </c>
      <c r="Y258">
        <f t="shared" ref="Y258:Y290" si="35">Y257+0.02</f>
        <v>24.318000000000087</v>
      </c>
    </row>
    <row r="259" spans="16:25" x14ac:dyDescent="0.2">
      <c r="P259" s="61">
        <v>2.67</v>
      </c>
      <c r="Q259" s="61">
        <f t="shared" si="32"/>
        <v>14.208515185263188</v>
      </c>
      <c r="R259" s="61">
        <f t="shared" si="33"/>
        <v>13.829765860761063</v>
      </c>
      <c r="S259" s="62">
        <f t="shared" ref="S259:S322" si="36">(20*LOG10(P259)+20*LOG10(1806/1000)+92.45)</f>
        <v>106.11458014684125</v>
      </c>
      <c r="T259" s="62">
        <f t="shared" ref="T259:T322" si="37">(20*LOG10(P259)+20*LOG10(1711/1000)+92.45)</f>
        <v>105.64522541811351</v>
      </c>
      <c r="U259" s="63">
        <f t="shared" ref="U259:U322" si="38">46.3+33.9*LOG10(1806)-13.82*LOG10(20)-0.0431+(44.9-6.55*LOG10(20))*LOG10(P259)</f>
        <v>154.19513184719915</v>
      </c>
      <c r="V259" s="63">
        <f t="shared" si="34"/>
        <v>153.40168308100567</v>
      </c>
      <c r="W259">
        <f t="shared" ref="W259:W322" si="39">S259+Y259+$D$48+$D$49</f>
        <v>104.43198023356172</v>
      </c>
      <c r="X259">
        <f t="shared" ref="X259:X322" si="40">$T259+$Y259+$D$48+$D$49</f>
        <v>103.96262550483397</v>
      </c>
      <c r="Y259">
        <f t="shared" si="35"/>
        <v>24.338000000000086</v>
      </c>
    </row>
    <row r="260" spans="16:25" x14ac:dyDescent="0.2">
      <c r="P260" s="61">
        <v>2.68</v>
      </c>
      <c r="Q260" s="61">
        <f t="shared" ref="Q260:Q323" si="41">SQRT((4*3.14*P260)/0.166112957)</f>
        <v>14.235098024565643</v>
      </c>
      <c r="R260" s="61">
        <f t="shared" ref="R260:R323" si="42">SQRT((4*3.14*P260)/0.175336061)</f>
        <v>13.855640094533813</v>
      </c>
      <c r="S260" s="62">
        <f t="shared" si="36"/>
        <v>106.14705080012553</v>
      </c>
      <c r="T260" s="62">
        <f t="shared" si="37"/>
        <v>105.67769607139779</v>
      </c>
      <c r="U260" s="63">
        <f t="shared" si="38"/>
        <v>154.25419313006955</v>
      </c>
      <c r="V260" s="63">
        <f t="shared" si="34"/>
        <v>153.46074436387607</v>
      </c>
      <c r="W260">
        <f t="shared" si="39"/>
        <v>104.48445088684599</v>
      </c>
      <c r="X260">
        <f t="shared" si="40"/>
        <v>104.01509615811824</v>
      </c>
      <c r="Y260">
        <f t="shared" si="35"/>
        <v>24.358000000000086</v>
      </c>
    </row>
    <row r="261" spans="16:25" x14ac:dyDescent="0.2">
      <c r="P261" s="61">
        <v>2.69</v>
      </c>
      <c r="Q261" s="61">
        <f t="shared" si="41"/>
        <v>14.261631315110158</v>
      </c>
      <c r="R261" s="61">
        <f t="shared" si="42"/>
        <v>13.881466100345229</v>
      </c>
      <c r="S261" s="62">
        <f t="shared" si="36"/>
        <v>106.17940051959791</v>
      </c>
      <c r="T261" s="62">
        <f t="shared" si="37"/>
        <v>105.71004579087017</v>
      </c>
      <c r="U261" s="63">
        <f t="shared" si="38"/>
        <v>154.31303444489649</v>
      </c>
      <c r="V261" s="63">
        <f t="shared" ref="V261:V324" si="43">46.3+33.9*LOG10(1711)-13.82*LOG10(20)-0.040992501+(44.9-6.55*LOG10(20))*LOG10(P261)</f>
        <v>153.51958567870301</v>
      </c>
      <c r="W261">
        <f t="shared" si="39"/>
        <v>104.53680060631837</v>
      </c>
      <c r="X261">
        <f t="shared" si="40"/>
        <v>104.06744587759061</v>
      </c>
      <c r="Y261">
        <f t="shared" si="35"/>
        <v>24.378000000000085</v>
      </c>
    </row>
    <row r="262" spans="16:25" x14ac:dyDescent="0.2">
      <c r="P262" s="61">
        <v>2.7</v>
      </c>
      <c r="Q262" s="61">
        <f t="shared" si="41"/>
        <v>14.288115332935577</v>
      </c>
      <c r="R262" s="61">
        <f t="shared" si="42"/>
        <v>13.907244146875922</v>
      </c>
      <c r="S262" s="62">
        <f t="shared" si="36"/>
        <v>106.21163020272949</v>
      </c>
      <c r="T262" s="62">
        <f t="shared" si="37"/>
        <v>105.74227547400176</v>
      </c>
      <c r="U262" s="63">
        <f t="shared" si="38"/>
        <v>154.37165742410156</v>
      </c>
      <c r="V262" s="63">
        <f t="shared" si="43"/>
        <v>153.57820865790808</v>
      </c>
      <c r="W262">
        <f t="shared" si="39"/>
        <v>104.58903028944997</v>
      </c>
      <c r="X262">
        <f t="shared" si="40"/>
        <v>104.11967556072221</v>
      </c>
      <c r="Y262">
        <f t="shared" si="35"/>
        <v>24.398000000000085</v>
      </c>
    </row>
    <row r="263" spans="16:25" x14ac:dyDescent="0.2">
      <c r="P263" s="61">
        <v>2.71</v>
      </c>
      <c r="Q263" s="61">
        <f t="shared" si="41"/>
        <v>14.314550351527174</v>
      </c>
      <c r="R263" s="61">
        <f t="shared" si="42"/>
        <v>13.932974500321004</v>
      </c>
      <c r="S263" s="62">
        <f t="shared" si="36"/>
        <v>106.24374073703785</v>
      </c>
      <c r="T263" s="62">
        <f t="shared" si="37"/>
        <v>105.77438600831013</v>
      </c>
      <c r="U263" s="63">
        <f t="shared" si="38"/>
        <v>154.43006368200165</v>
      </c>
      <c r="V263" s="63">
        <f t="shared" si="43"/>
        <v>153.63661491580817</v>
      </c>
      <c r="W263">
        <f t="shared" si="39"/>
        <v>104.64114082375832</v>
      </c>
      <c r="X263">
        <f t="shared" si="40"/>
        <v>104.1717860950306</v>
      </c>
      <c r="Y263">
        <f t="shared" si="35"/>
        <v>24.418000000000085</v>
      </c>
    </row>
    <row r="264" spans="16:25" x14ac:dyDescent="0.2">
      <c r="P264" s="61">
        <v>2.72</v>
      </c>
      <c r="Q264" s="61">
        <f t="shared" si="41"/>
        <v>14.340936641849611</v>
      </c>
      <c r="R264" s="61">
        <f t="shared" si="42"/>
        <v>13.958657424422169</v>
      </c>
      <c r="S264" s="62">
        <f t="shared" si="36"/>
        <v>106.27573300023371</v>
      </c>
      <c r="T264" s="62">
        <f t="shared" si="37"/>
        <v>105.80637827150599</v>
      </c>
      <c r="U264" s="63">
        <f t="shared" si="38"/>
        <v>154.48825481507598</v>
      </c>
      <c r="V264" s="63">
        <f t="shared" si="43"/>
        <v>153.6948060488825</v>
      </c>
      <c r="W264">
        <f t="shared" si="39"/>
        <v>104.69313308695416</v>
      </c>
      <c r="X264">
        <f t="shared" si="40"/>
        <v>104.22377835822644</v>
      </c>
      <c r="Y264">
        <f t="shared" si="35"/>
        <v>24.438000000000084</v>
      </c>
    </row>
    <row r="265" spans="16:25" x14ac:dyDescent="0.2">
      <c r="P265" s="61">
        <v>2.73</v>
      </c>
      <c r="Q265" s="61">
        <f t="shared" si="41"/>
        <v>14.367274472379332</v>
      </c>
      <c r="R265" s="61">
        <f t="shared" si="42"/>
        <v>13.984293180499218</v>
      </c>
      <c r="S265" s="62">
        <f t="shared" si="36"/>
        <v>106.30760786036487</v>
      </c>
      <c r="T265" s="62">
        <f t="shared" si="37"/>
        <v>105.83825313163713</v>
      </c>
      <c r="U265" s="63">
        <f t="shared" si="38"/>
        <v>154.54623240222762</v>
      </c>
      <c r="V265" s="63">
        <f t="shared" si="43"/>
        <v>153.75278363603414</v>
      </c>
      <c r="W265">
        <f t="shared" si="39"/>
        <v>104.74500794708533</v>
      </c>
      <c r="X265">
        <f t="shared" si="40"/>
        <v>104.2756532183576</v>
      </c>
      <c r="Y265">
        <f t="shared" si="35"/>
        <v>24.458000000000084</v>
      </c>
    </row>
    <row r="266" spans="16:25" x14ac:dyDescent="0.2">
      <c r="P266" s="61">
        <v>2.74</v>
      </c>
      <c r="Q266" s="61">
        <f t="shared" si="41"/>
        <v>14.393564109136445</v>
      </c>
      <c r="R266" s="61">
        <f t="shared" si="42"/>
        <v>14.009882027481092</v>
      </c>
      <c r="S266" s="62">
        <f t="shared" si="36"/>
        <v>106.33936617595751</v>
      </c>
      <c r="T266" s="62">
        <f t="shared" si="37"/>
        <v>105.87001144722977</v>
      </c>
      <c r="U266" s="63">
        <f t="shared" si="38"/>
        <v>154.60399800504084</v>
      </c>
      <c r="V266" s="63">
        <f t="shared" si="43"/>
        <v>153.81054923884736</v>
      </c>
      <c r="W266">
        <f t="shared" si="39"/>
        <v>104.79676626267798</v>
      </c>
      <c r="X266">
        <f t="shared" si="40"/>
        <v>104.32741153395023</v>
      </c>
      <c r="Y266">
        <f t="shared" si="35"/>
        <v>24.478000000000083</v>
      </c>
    </row>
    <row r="267" spans="16:25" x14ac:dyDescent="0.2">
      <c r="P267" s="61">
        <v>2.75</v>
      </c>
      <c r="Q267" s="61">
        <f t="shared" si="41"/>
        <v>14.419805815716066</v>
      </c>
      <c r="R267" s="61">
        <f t="shared" si="42"/>
        <v>14.035424221936383</v>
      </c>
      <c r="S267" s="62">
        <f t="shared" si="36"/>
        <v>106.371008796155</v>
      </c>
      <c r="T267" s="62">
        <f t="shared" si="37"/>
        <v>105.90165406742726</v>
      </c>
      <c r="U267" s="63">
        <f t="shared" si="38"/>
        <v>154.66155316803318</v>
      </c>
      <c r="V267" s="63">
        <f t="shared" si="43"/>
        <v>153.8681044018397</v>
      </c>
      <c r="W267">
        <f t="shared" si="39"/>
        <v>104.84840888287545</v>
      </c>
      <c r="X267">
        <f t="shared" si="40"/>
        <v>104.37905415414772</v>
      </c>
      <c r="Y267">
        <f t="shared" si="35"/>
        <v>24.498000000000083</v>
      </c>
    </row>
    <row r="268" spans="16:25" x14ac:dyDescent="0.2">
      <c r="P268" s="61">
        <v>2.76</v>
      </c>
      <c r="Q268" s="61">
        <f t="shared" si="41"/>
        <v>14.445999853319151</v>
      </c>
      <c r="R268" s="61">
        <f t="shared" si="42"/>
        <v>14.060920018103342</v>
      </c>
      <c r="S268" s="62">
        <f t="shared" si="36"/>
        <v>106.40253656085409</v>
      </c>
      <c r="T268" s="62">
        <f t="shared" si="37"/>
        <v>105.93318183212637</v>
      </c>
      <c r="U268" s="63">
        <f t="shared" si="38"/>
        <v>154.71889941890356</v>
      </c>
      <c r="V268" s="63">
        <f t="shared" si="43"/>
        <v>153.92545065271008</v>
      </c>
      <c r="W268">
        <f t="shared" si="39"/>
        <v>104.89993664757455</v>
      </c>
      <c r="X268">
        <f t="shared" si="40"/>
        <v>104.43058191884683</v>
      </c>
      <c r="Y268">
        <f t="shared" si="35"/>
        <v>24.518000000000082</v>
      </c>
    </row>
    <row r="269" spans="16:25" x14ac:dyDescent="0.2">
      <c r="P269" s="61">
        <v>2.77</v>
      </c>
      <c r="Q269" s="61">
        <f t="shared" si="41"/>
        <v>14.472146480782834</v>
      </c>
      <c r="R269" s="61">
        <f t="shared" si="42"/>
        <v>14.086369667919415</v>
      </c>
      <c r="S269" s="62">
        <f t="shared" si="36"/>
        <v>106.43395030083872</v>
      </c>
      <c r="T269" s="62">
        <f t="shared" si="37"/>
        <v>105.96459557211098</v>
      </c>
      <c r="U269" s="63">
        <f t="shared" si="38"/>
        <v>154.77603826877535</v>
      </c>
      <c r="V269" s="63">
        <f t="shared" si="43"/>
        <v>153.98258950258187</v>
      </c>
      <c r="W269">
        <f t="shared" si="39"/>
        <v>104.95135038755916</v>
      </c>
      <c r="X269">
        <f t="shared" si="40"/>
        <v>104.48199565883144</v>
      </c>
      <c r="Y269">
        <f t="shared" si="35"/>
        <v>24.538000000000082</v>
      </c>
    </row>
    <row r="270" spans="16:25" x14ac:dyDescent="0.2">
      <c r="P270" s="61">
        <v>2.78</v>
      </c>
      <c r="Q270" s="61">
        <f t="shared" si="41"/>
        <v>14.498245954610267</v>
      </c>
      <c r="R270" s="61">
        <f t="shared" si="42"/>
        <v>14.111773421050273</v>
      </c>
      <c r="S270" s="62">
        <f t="shared" si="36"/>
        <v>106.46525083791127</v>
      </c>
      <c r="T270" s="62">
        <f t="shared" si="37"/>
        <v>105.99589610918353</v>
      </c>
      <c r="U270" s="63">
        <f t="shared" si="38"/>
        <v>154.83297121243538</v>
      </c>
      <c r="V270" s="63">
        <f t="shared" si="43"/>
        <v>154.0395224462419</v>
      </c>
      <c r="W270">
        <f t="shared" si="39"/>
        <v>105.00265092463172</v>
      </c>
      <c r="X270">
        <f t="shared" si="40"/>
        <v>104.533296195904</v>
      </c>
      <c r="Y270">
        <f t="shared" si="35"/>
        <v>24.558000000000082</v>
      </c>
    </row>
    <row r="271" spans="16:25" x14ac:dyDescent="0.2">
      <c r="P271" s="61">
        <v>2.79</v>
      </c>
      <c r="Q271" s="61">
        <f t="shared" si="41"/>
        <v>14.524298528999982</v>
      </c>
      <c r="R271" s="61">
        <f t="shared" si="42"/>
        <v>14.1371315249184</v>
      </c>
      <c r="S271" s="62">
        <f t="shared" si="36"/>
        <v>106.4964389850217</v>
      </c>
      <c r="T271" s="62">
        <f t="shared" si="37"/>
        <v>106.02708425629396</v>
      </c>
      <c r="U271" s="63">
        <f t="shared" si="38"/>
        <v>154.88969972856859</v>
      </c>
      <c r="V271" s="63">
        <f t="shared" si="43"/>
        <v>154.09625096237511</v>
      </c>
      <c r="W271">
        <f t="shared" si="39"/>
        <v>105.05383907174215</v>
      </c>
      <c r="X271">
        <f t="shared" si="40"/>
        <v>104.58448434301442</v>
      </c>
      <c r="Y271">
        <f t="shared" si="35"/>
        <v>24.578000000000081</v>
      </c>
    </row>
    <row r="272" spans="16:25" x14ac:dyDescent="0.2">
      <c r="P272" s="61">
        <v>2.8</v>
      </c>
      <c r="Q272" s="61">
        <f t="shared" si="41"/>
        <v>14.550304455874764</v>
      </c>
      <c r="R272" s="61">
        <f t="shared" si="42"/>
        <v>14.162444224731212</v>
      </c>
      <c r="S272" s="62">
        <f t="shared" si="36"/>
        <v>106.52751554639413</v>
      </c>
      <c r="T272" s="62">
        <f t="shared" si="37"/>
        <v>106.05816081766639</v>
      </c>
      <c r="U272" s="63">
        <f t="shared" si="38"/>
        <v>154.94622527998845</v>
      </c>
      <c r="V272" s="63">
        <f t="shared" si="43"/>
        <v>154.15277651379498</v>
      </c>
      <c r="W272">
        <f t="shared" si="39"/>
        <v>105.10491563311459</v>
      </c>
      <c r="X272">
        <f t="shared" si="40"/>
        <v>104.63556090438684</v>
      </c>
      <c r="Y272">
        <f t="shared" si="35"/>
        <v>24.598000000000081</v>
      </c>
    </row>
    <row r="273" spans="16:25" x14ac:dyDescent="0.2">
      <c r="P273" s="61">
        <v>2.81</v>
      </c>
      <c r="Q273" s="61">
        <f t="shared" si="41"/>
        <v>14.576263984910094</v>
      </c>
      <c r="R273" s="61">
        <f t="shared" si="42"/>
        <v>14.187711763508705</v>
      </c>
      <c r="S273" s="62">
        <f t="shared" si="36"/>
        <v>106.55848131765134</v>
      </c>
      <c r="T273" s="62">
        <f t="shared" si="37"/>
        <v>106.08912658892361</v>
      </c>
      <c r="U273" s="63">
        <f t="shared" si="38"/>
        <v>155.00254931386331</v>
      </c>
      <c r="V273" s="63">
        <f t="shared" si="43"/>
        <v>154.20910054766983</v>
      </c>
      <c r="W273">
        <f t="shared" si="39"/>
        <v>105.1558814043718</v>
      </c>
      <c r="X273">
        <f t="shared" si="40"/>
        <v>104.68652667564407</v>
      </c>
      <c r="Y273">
        <f t="shared" si="35"/>
        <v>24.61800000000008</v>
      </c>
    </row>
    <row r="274" spans="16:25" x14ac:dyDescent="0.2">
      <c r="P274" s="61">
        <v>2.82</v>
      </c>
      <c r="Q274" s="61">
        <f t="shared" si="41"/>
        <v>14.602177363562088</v>
      </c>
      <c r="R274" s="61">
        <f t="shared" si="42"/>
        <v>14.212934382110685</v>
      </c>
      <c r="S274" s="62">
        <f t="shared" si="36"/>
        <v>106.58933708593696</v>
      </c>
      <c r="T274" s="62">
        <f t="shared" si="37"/>
        <v>106.11998235720922</v>
      </c>
      <c r="U274" s="63">
        <f t="shared" si="38"/>
        <v>155.05867326193874</v>
      </c>
      <c r="V274" s="63">
        <f t="shared" si="43"/>
        <v>154.26522449574526</v>
      </c>
      <c r="W274">
        <f t="shared" si="39"/>
        <v>105.20673717265743</v>
      </c>
      <c r="X274">
        <f t="shared" si="40"/>
        <v>104.73738244392968</v>
      </c>
      <c r="Y274">
        <f t="shared" si="35"/>
        <v>24.63800000000008</v>
      </c>
    </row>
    <row r="275" spans="16:25" x14ac:dyDescent="0.2">
      <c r="P275" s="61">
        <v>2.83</v>
      </c>
      <c r="Q275" s="61">
        <f t="shared" si="41"/>
        <v>14.62804483709505</v>
      </c>
      <c r="R275" s="61">
        <f t="shared" si="42"/>
        <v>14.238112319263564</v>
      </c>
      <c r="S275" s="62">
        <f t="shared" si="36"/>
        <v>106.62008363003555</v>
      </c>
      <c r="T275" s="62">
        <f t="shared" si="37"/>
        <v>106.15072890130782</v>
      </c>
      <c r="U275" s="63">
        <f t="shared" si="38"/>
        <v>155.11459854075574</v>
      </c>
      <c r="V275" s="63">
        <f t="shared" si="43"/>
        <v>154.32114977456226</v>
      </c>
      <c r="W275">
        <f t="shared" si="39"/>
        <v>105.25748371675601</v>
      </c>
      <c r="X275">
        <f t="shared" si="40"/>
        <v>104.78812898802826</v>
      </c>
      <c r="Y275">
        <f t="shared" si="35"/>
        <v>24.658000000000079</v>
      </c>
    </row>
    <row r="276" spans="16:25" x14ac:dyDescent="0.2">
      <c r="P276" s="61">
        <v>2.84</v>
      </c>
      <c r="Q276" s="61">
        <f t="shared" si="41"/>
        <v>14.653866648608522</v>
      </c>
      <c r="R276" s="61">
        <f t="shared" si="42"/>
        <v>14.263245811586705</v>
      </c>
      <c r="S276" s="62">
        <f t="shared" si="36"/>
        <v>106.65072172049049</v>
      </c>
      <c r="T276" s="62">
        <f t="shared" si="37"/>
        <v>106.18136699176276</v>
      </c>
      <c r="U276" s="63">
        <f t="shared" si="38"/>
        <v>155.17032655186554</v>
      </c>
      <c r="V276" s="63">
        <f t="shared" si="43"/>
        <v>154.37687778567206</v>
      </c>
      <c r="W276">
        <f t="shared" si="39"/>
        <v>105.30812180721094</v>
      </c>
      <c r="X276">
        <f t="shared" si="40"/>
        <v>104.83876707848322</v>
      </c>
      <c r="Y276">
        <f t="shared" si="35"/>
        <v>24.678000000000079</v>
      </c>
    </row>
    <row r="277" spans="16:25" x14ac:dyDescent="0.2">
      <c r="P277" s="61">
        <v>2.85</v>
      </c>
      <c r="Q277" s="61">
        <f t="shared" si="41"/>
        <v>14.679643039063967</v>
      </c>
      <c r="R277" s="61">
        <f t="shared" si="42"/>
        <v>14.288335093618377</v>
      </c>
      <c r="S277" s="62">
        <f t="shared" si="36"/>
        <v>106.68125211971994</v>
      </c>
      <c r="T277" s="62">
        <f t="shared" si="37"/>
        <v>106.21189739099222</v>
      </c>
      <c r="U277" s="63">
        <f t="shared" si="38"/>
        <v>155.22585868204015</v>
      </c>
      <c r="V277" s="63">
        <f t="shared" si="43"/>
        <v>154.43240991584668</v>
      </c>
      <c r="W277">
        <f t="shared" si="39"/>
        <v>105.35865220644041</v>
      </c>
      <c r="X277">
        <f t="shared" si="40"/>
        <v>104.88929747771266</v>
      </c>
      <c r="Y277">
        <f t="shared" si="35"/>
        <v>24.698000000000079</v>
      </c>
    </row>
    <row r="278" spans="16:25" x14ac:dyDescent="0.2">
      <c r="P278" s="61">
        <v>2.86</v>
      </c>
      <c r="Q278" s="61">
        <f t="shared" si="41"/>
        <v>14.705374247310989</v>
      </c>
      <c r="R278" s="61">
        <f t="shared" si="42"/>
        <v>14.313380397841287</v>
      </c>
      <c r="S278" s="62">
        <f t="shared" si="36"/>
        <v>106.7116755821306</v>
      </c>
      <c r="T278" s="62">
        <f t="shared" si="37"/>
        <v>106.24232085340287</v>
      </c>
      <c r="U278" s="63">
        <f t="shared" si="38"/>
        <v>155.2811963034795</v>
      </c>
      <c r="V278" s="63">
        <f t="shared" si="43"/>
        <v>154.48774753728603</v>
      </c>
      <c r="W278">
        <f t="shared" si="39"/>
        <v>105.40907566885105</v>
      </c>
      <c r="X278">
        <f t="shared" si="40"/>
        <v>104.93972094012332</v>
      </c>
      <c r="Y278">
        <f t="shared" si="35"/>
        <v>24.718000000000078</v>
      </c>
    </row>
    <row r="279" spans="16:25" x14ac:dyDescent="0.2">
      <c r="P279" s="61">
        <v>2.87</v>
      </c>
      <c r="Q279" s="61">
        <f t="shared" si="41"/>
        <v>14.731060510113156</v>
      </c>
      <c r="R279" s="61">
        <f t="shared" si="42"/>
        <v>14.338381954707723</v>
      </c>
      <c r="S279" s="62">
        <f t="shared" si="36"/>
        <v>106.74199285422959</v>
      </c>
      <c r="T279" s="62">
        <f t="shared" si="37"/>
        <v>106.27263812550186</v>
      </c>
      <c r="U279" s="63">
        <f t="shared" si="38"/>
        <v>155.33634077401481</v>
      </c>
      <c r="V279" s="63">
        <f t="shared" si="43"/>
        <v>154.54289200782134</v>
      </c>
      <c r="W279">
        <f t="shared" si="39"/>
        <v>105.45939294095004</v>
      </c>
      <c r="X279">
        <f t="shared" si="40"/>
        <v>104.99003821222232</v>
      </c>
      <c r="Y279">
        <f t="shared" si="35"/>
        <v>24.738000000000078</v>
      </c>
    </row>
    <row r="280" spans="16:25" x14ac:dyDescent="0.2">
      <c r="P280" s="61">
        <v>2.88</v>
      </c>
      <c r="Q280" s="61">
        <f t="shared" si="41"/>
        <v>14.756702062173421</v>
      </c>
      <c r="R280" s="61">
        <f t="shared" si="42"/>
        <v>14.363339992664271</v>
      </c>
      <c r="S280" s="62">
        <f t="shared" si="36"/>
        <v>106.77220467473435</v>
      </c>
      <c r="T280" s="62">
        <f t="shared" si="37"/>
        <v>106.30284994600663</v>
      </c>
      <c r="U280" s="63">
        <f t="shared" si="38"/>
        <v>155.39129343730866</v>
      </c>
      <c r="V280" s="63">
        <f t="shared" si="43"/>
        <v>154.59784467111518</v>
      </c>
      <c r="W280">
        <f t="shared" si="39"/>
        <v>105.5096047614548</v>
      </c>
      <c r="X280">
        <f t="shared" si="40"/>
        <v>105.04025003272707</v>
      </c>
      <c r="Y280">
        <f t="shared" si="35"/>
        <v>24.758000000000077</v>
      </c>
    </row>
    <row r="281" spans="16:25" x14ac:dyDescent="0.2">
      <c r="P281" s="61">
        <v>2.89</v>
      </c>
      <c r="Q281" s="61">
        <f t="shared" si="41"/>
        <v>14.782299136159143</v>
      </c>
      <c r="R281" s="61">
        <f t="shared" si="42"/>
        <v>14.388254738176192</v>
      </c>
      <c r="S281" s="62">
        <f t="shared" si="36"/>
        <v>106.8023117746807</v>
      </c>
      <c r="T281" s="62">
        <f t="shared" si="37"/>
        <v>106.33295704595297</v>
      </c>
      <c r="U281" s="63">
        <f t="shared" si="38"/>
        <v>155.44605562305131</v>
      </c>
      <c r="V281" s="63">
        <f t="shared" si="43"/>
        <v>154.65260685685783</v>
      </c>
      <c r="W281">
        <f t="shared" si="39"/>
        <v>105.55971186140115</v>
      </c>
      <c r="X281">
        <f t="shared" si="40"/>
        <v>105.09035713267343</v>
      </c>
      <c r="Y281">
        <f t="shared" si="35"/>
        <v>24.778000000000077</v>
      </c>
    </row>
    <row r="282" spans="16:25" x14ac:dyDescent="0.2">
      <c r="P282" s="61">
        <v>2.9</v>
      </c>
      <c r="Q282" s="61">
        <f t="shared" si="41"/>
        <v>14.807851962726712</v>
      </c>
      <c r="R282" s="61">
        <f t="shared" si="42"/>
        <v>14.413126415751387</v>
      </c>
      <c r="S282" s="62">
        <f t="shared" si="36"/>
        <v>106.83231487752886</v>
      </c>
      <c r="T282" s="62">
        <f t="shared" si="37"/>
        <v>106.36296014880114</v>
      </c>
      <c r="U282" s="63">
        <f t="shared" si="38"/>
        <v>155.50062864715377</v>
      </c>
      <c r="V282" s="63">
        <f t="shared" si="43"/>
        <v>154.7071798809603</v>
      </c>
      <c r="W282">
        <f t="shared" si="39"/>
        <v>105.60971496424932</v>
      </c>
      <c r="X282">
        <f t="shared" si="40"/>
        <v>105.1403602355216</v>
      </c>
      <c r="Y282">
        <f t="shared" si="35"/>
        <v>24.798000000000076</v>
      </c>
    </row>
    <row r="283" spans="16:25" x14ac:dyDescent="0.2">
      <c r="P283" s="61">
        <v>2.91</v>
      </c>
      <c r="Q283" s="61">
        <f t="shared" si="41"/>
        <v>14.833360770545811</v>
      </c>
      <c r="R283" s="61">
        <f t="shared" si="42"/>
        <v>14.437955247964</v>
      </c>
      <c r="S283" s="62">
        <f t="shared" si="36"/>
        <v>106.86221469926789</v>
      </c>
      <c r="T283" s="62">
        <f t="shared" si="37"/>
        <v>106.39285997054016</v>
      </c>
      <c r="U283" s="63">
        <f t="shared" si="38"/>
        <v>155.55501381193758</v>
      </c>
      <c r="V283" s="63">
        <f t="shared" si="43"/>
        <v>154.76156504574411</v>
      </c>
      <c r="W283">
        <f t="shared" si="39"/>
        <v>105.65961478598834</v>
      </c>
      <c r="X283">
        <f t="shared" si="40"/>
        <v>105.19026005726062</v>
      </c>
      <c r="Y283">
        <f t="shared" si="35"/>
        <v>24.818000000000076</v>
      </c>
    </row>
    <row r="284" spans="16:25" x14ac:dyDescent="0.2">
      <c r="P284" s="61">
        <v>2.92</v>
      </c>
      <c r="Q284" s="61">
        <f t="shared" si="41"/>
        <v>14.858825786323273</v>
      </c>
      <c r="R284" s="61">
        <f t="shared" si="42"/>
        <v>14.462741455477659</v>
      </c>
      <c r="S284" s="62">
        <f t="shared" si="36"/>
        <v>106.8920119485181</v>
      </c>
      <c r="T284" s="62">
        <f t="shared" si="37"/>
        <v>106.42265721979038</v>
      </c>
      <c r="U284" s="63">
        <f t="shared" si="38"/>
        <v>155.60921240632126</v>
      </c>
      <c r="V284" s="63">
        <f t="shared" si="43"/>
        <v>154.81576364012778</v>
      </c>
      <c r="W284">
        <f t="shared" si="39"/>
        <v>105.70941203523856</v>
      </c>
      <c r="X284">
        <f t="shared" si="40"/>
        <v>105.24005730651083</v>
      </c>
      <c r="Y284">
        <f t="shared" si="35"/>
        <v>24.838000000000076</v>
      </c>
    </row>
    <row r="285" spans="16:25" x14ac:dyDescent="0.2">
      <c r="P285" s="61">
        <v>2.93</v>
      </c>
      <c r="Q285" s="61">
        <f t="shared" si="41"/>
        <v>14.884247234826606</v>
      </c>
      <c r="R285" s="61">
        <f t="shared" si="42"/>
        <v>14.487485257068352</v>
      </c>
      <c r="S285" s="62">
        <f t="shared" si="36"/>
        <v>106.92170732663193</v>
      </c>
      <c r="T285" s="62">
        <f t="shared" si="37"/>
        <v>106.45235259790419</v>
      </c>
      <c r="U285" s="63">
        <f t="shared" si="38"/>
        <v>155.66322570600357</v>
      </c>
      <c r="V285" s="63">
        <f t="shared" si="43"/>
        <v>154.86977693981009</v>
      </c>
      <c r="W285">
        <f t="shared" si="39"/>
        <v>105.75910741335238</v>
      </c>
      <c r="X285">
        <f t="shared" si="40"/>
        <v>105.28975268462466</v>
      </c>
      <c r="Y285">
        <f t="shared" si="35"/>
        <v>24.858000000000075</v>
      </c>
    </row>
    <row r="286" spans="16:25" x14ac:dyDescent="0.2">
      <c r="P286" s="61">
        <v>2.94</v>
      </c>
      <c r="Q286" s="61">
        <f t="shared" si="41"/>
        <v>14.909625338907128</v>
      </c>
      <c r="R286" s="61">
        <f t="shared" si="42"/>
        <v>14.512186869646959</v>
      </c>
      <c r="S286" s="62">
        <f t="shared" si="36"/>
        <v>106.95130152779289</v>
      </c>
      <c r="T286" s="62">
        <f t="shared" si="37"/>
        <v>106.48194679906516</v>
      </c>
      <c r="U286" s="63">
        <f t="shared" si="38"/>
        <v>155.71705497364377</v>
      </c>
      <c r="V286" s="63">
        <f t="shared" si="43"/>
        <v>154.92360620745029</v>
      </c>
      <c r="W286">
        <f t="shared" si="39"/>
        <v>105.80870161451335</v>
      </c>
      <c r="X286">
        <f t="shared" si="40"/>
        <v>105.3393468857856</v>
      </c>
      <c r="Y286">
        <f t="shared" si="35"/>
        <v>24.878000000000075</v>
      </c>
    </row>
    <row r="287" spans="16:25" x14ac:dyDescent="0.2">
      <c r="P287" s="61">
        <v>2.95</v>
      </c>
      <c r="Q287" s="61">
        <f t="shared" si="41"/>
        <v>14.934960319522766</v>
      </c>
      <c r="R287" s="61">
        <f t="shared" si="42"/>
        <v>14.536846508281444</v>
      </c>
      <c r="S287" s="62">
        <f t="shared" si="36"/>
        <v>106.98079523911301</v>
      </c>
      <c r="T287" s="62">
        <f t="shared" si="37"/>
        <v>106.51144051038527</v>
      </c>
      <c r="U287" s="63">
        <f t="shared" si="38"/>
        <v>155.77070145903861</v>
      </c>
      <c r="V287" s="63">
        <f t="shared" si="43"/>
        <v>154.97725269284513</v>
      </c>
      <c r="W287">
        <f t="shared" si="39"/>
        <v>105.85819532583346</v>
      </c>
      <c r="X287">
        <f t="shared" si="40"/>
        <v>105.38884059710571</v>
      </c>
      <c r="Y287">
        <f t="shared" si="35"/>
        <v>24.898000000000074</v>
      </c>
    </row>
    <row r="288" spans="16:25" x14ac:dyDescent="0.2">
      <c r="P288" s="61">
        <v>2.96</v>
      </c>
      <c r="Q288" s="61">
        <f t="shared" si="41"/>
        <v>14.960252395760493</v>
      </c>
      <c r="R288" s="61">
        <f t="shared" si="42"/>
        <v>14.561464386218688</v>
      </c>
      <c r="S288" s="62">
        <f t="shared" si="36"/>
        <v>107.01018914072851</v>
      </c>
      <c r="T288" s="62">
        <f t="shared" si="37"/>
        <v>106.54083441200078</v>
      </c>
      <c r="U288" s="63">
        <f t="shared" si="38"/>
        <v>155.8241663992965</v>
      </c>
      <c r="V288" s="63">
        <f t="shared" si="43"/>
        <v>155.03071763310302</v>
      </c>
      <c r="W288">
        <f t="shared" si="39"/>
        <v>105.90758922744897</v>
      </c>
      <c r="X288">
        <f t="shared" si="40"/>
        <v>105.43823449872122</v>
      </c>
      <c r="Y288">
        <f t="shared" si="35"/>
        <v>24.918000000000074</v>
      </c>
    </row>
    <row r="289" spans="16:25" x14ac:dyDescent="0.2">
      <c r="P289" s="61">
        <v>2.97</v>
      </c>
      <c r="Q289" s="61">
        <f t="shared" si="41"/>
        <v>14.985501784858444</v>
      </c>
      <c r="R289" s="61">
        <f t="shared" si="42"/>
        <v>14.586040714906016</v>
      </c>
      <c r="S289" s="62">
        <f t="shared" si="36"/>
        <v>107.03948390589399</v>
      </c>
      <c r="T289" s="62">
        <f t="shared" si="37"/>
        <v>106.57012917716625</v>
      </c>
      <c r="U289" s="63">
        <f t="shared" si="38"/>
        <v>155.87745101900873</v>
      </c>
      <c r="V289" s="63">
        <f t="shared" si="43"/>
        <v>155.08400225281525</v>
      </c>
      <c r="W289">
        <f t="shared" si="39"/>
        <v>105.95688399261445</v>
      </c>
      <c r="X289">
        <f t="shared" si="40"/>
        <v>105.4875292638867</v>
      </c>
      <c r="Y289">
        <f t="shared" si="35"/>
        <v>24.938000000000073</v>
      </c>
    </row>
    <row r="290" spans="16:25" x14ac:dyDescent="0.2">
      <c r="P290" s="61">
        <v>2.98</v>
      </c>
      <c r="Q290" s="61">
        <f t="shared" si="41"/>
        <v>15.010708702227674</v>
      </c>
      <c r="R290" s="61">
        <f t="shared" si="42"/>
        <v>14.610575704012378</v>
      </c>
      <c r="S290" s="62">
        <f t="shared" si="36"/>
        <v>107.06868020107484</v>
      </c>
      <c r="T290" s="62">
        <f t="shared" si="37"/>
        <v>106.59932547234712</v>
      </c>
      <c r="U290" s="63">
        <f t="shared" si="38"/>
        <v>155.9305565304177</v>
      </c>
      <c r="V290" s="63">
        <f t="shared" si="43"/>
        <v>155.13710776422423</v>
      </c>
      <c r="W290">
        <f t="shared" si="39"/>
        <v>106.0060802877953</v>
      </c>
      <c r="X290">
        <f t="shared" si="40"/>
        <v>105.53672555906758</v>
      </c>
      <c r="Y290">
        <f t="shared" si="35"/>
        <v>24.958000000000073</v>
      </c>
    </row>
    <row r="291" spans="16:25" x14ac:dyDescent="0.2">
      <c r="P291" s="61">
        <v>2.99</v>
      </c>
      <c r="Q291" s="61">
        <f t="shared" si="41"/>
        <v>15.035873361473609</v>
      </c>
      <c r="R291" s="61">
        <f t="shared" si="42"/>
        <v>14.635069561449225</v>
      </c>
      <c r="S291" s="62">
        <f t="shared" si="36"/>
        <v>107.09777868603834</v>
      </c>
      <c r="T291" s="62">
        <f t="shared" si="37"/>
        <v>106.6284239573106</v>
      </c>
      <c r="U291" s="63">
        <f t="shared" si="38"/>
        <v>155.98348413358241</v>
      </c>
      <c r="V291" s="63">
        <f t="shared" si="43"/>
        <v>155.19003536738893</v>
      </c>
      <c r="W291">
        <f t="shared" si="39"/>
        <v>106.05517877275878</v>
      </c>
      <c r="X291">
        <f t="shared" si="40"/>
        <v>105.58582404403106</v>
      </c>
      <c r="Y291">
        <f>Y290+0.02</f>
        <v>24.978000000000073</v>
      </c>
    </row>
    <row r="292" spans="16:25" x14ac:dyDescent="0.2">
      <c r="P292" s="61">
        <v>3</v>
      </c>
      <c r="Q292" s="61">
        <f t="shared" si="41"/>
        <v>15.060995974417153</v>
      </c>
      <c r="R292" s="61">
        <f t="shared" si="42"/>
        <v>14.659522493391057</v>
      </c>
      <c r="S292" s="62">
        <f t="shared" si="36"/>
        <v>107.12678001394299</v>
      </c>
      <c r="T292" s="62">
        <f t="shared" si="37"/>
        <v>106.65742528521525</v>
      </c>
      <c r="U292" s="63">
        <f t="shared" si="38"/>
        <v>156.03623501654118</v>
      </c>
      <c r="V292" s="63">
        <f t="shared" si="43"/>
        <v>155.24278625034771</v>
      </c>
      <c r="W292">
        <f t="shared" si="39"/>
        <v>106.10418010066343</v>
      </c>
      <c r="X292">
        <f t="shared" si="40"/>
        <v>105.6348253719357</v>
      </c>
      <c r="Y292">
        <f t="shared" ref="Y292" si="44">Y291+0.02</f>
        <v>24.998000000000072</v>
      </c>
    </row>
    <row r="293" spans="16:25" x14ac:dyDescent="0.2">
      <c r="P293" s="61">
        <v>3.01</v>
      </c>
      <c r="Q293" s="61">
        <f t="shared" si="41"/>
        <v>15.086076751115503</v>
      </c>
      <c r="R293" s="61">
        <f t="shared" si="42"/>
        <v>14.683934704295682</v>
      </c>
      <c r="S293" s="62">
        <f t="shared" si="36"/>
        <v>107.15568483142661</v>
      </c>
      <c r="T293" s="62">
        <f t="shared" si="37"/>
        <v>106.68633010269888</v>
      </c>
      <c r="U293" s="63">
        <f t="shared" si="38"/>
        <v>156.08881035547176</v>
      </c>
      <c r="V293" s="63">
        <f t="shared" si="43"/>
        <v>155.29536158927829</v>
      </c>
      <c r="W293">
        <f t="shared" si="39"/>
        <v>106.14308491814705</v>
      </c>
      <c r="X293">
        <f t="shared" si="40"/>
        <v>105.67373018941933</v>
      </c>
      <c r="Y293">
        <f>Y292+0.01</f>
        <v>25.008000000000074</v>
      </c>
    </row>
    <row r="294" spans="16:25" x14ac:dyDescent="0.2">
      <c r="P294" s="61">
        <v>3.02</v>
      </c>
      <c r="Q294" s="61">
        <f t="shared" si="41"/>
        <v>15.111115899882636</v>
      </c>
      <c r="R294" s="61">
        <f t="shared" si="42"/>
        <v>14.708306396924154</v>
      </c>
      <c r="S294" s="62">
        <f t="shared" si="36"/>
        <v>107.18449377869275</v>
      </c>
      <c r="T294" s="62">
        <f t="shared" si="37"/>
        <v>106.71513904996502</v>
      </c>
      <c r="U294" s="63">
        <f t="shared" si="38"/>
        <v>156.14121131484848</v>
      </c>
      <c r="V294" s="63">
        <f t="shared" si="43"/>
        <v>155.347762548655</v>
      </c>
      <c r="W294">
        <f t="shared" si="39"/>
        <v>106.1818938654132</v>
      </c>
      <c r="X294">
        <f t="shared" si="40"/>
        <v>105.71253913668548</v>
      </c>
      <c r="Y294">
        <f t="shared" ref="Y294:Y357" si="45">Y293+0.01</f>
        <v>25.018000000000075</v>
      </c>
    </row>
    <row r="295" spans="16:25" x14ac:dyDescent="0.2">
      <c r="P295" s="61">
        <v>3.03</v>
      </c>
      <c r="Q295" s="61">
        <f t="shared" si="41"/>
        <v>15.136113627309481</v>
      </c>
      <c r="R295" s="61">
        <f t="shared" si="42"/>
        <v>14.732637772360411</v>
      </c>
      <c r="S295" s="62">
        <f t="shared" si="36"/>
        <v>107.21320748959585</v>
      </c>
      <c r="T295" s="62">
        <f t="shared" si="37"/>
        <v>106.74385276086811</v>
      </c>
      <c r="U295" s="63">
        <f t="shared" si="38"/>
        <v>156.19343904759714</v>
      </c>
      <c r="V295" s="63">
        <f t="shared" si="43"/>
        <v>155.39999028140366</v>
      </c>
      <c r="W295">
        <f t="shared" si="39"/>
        <v>106.2206075763163</v>
      </c>
      <c r="X295">
        <f t="shared" si="40"/>
        <v>105.75125284758855</v>
      </c>
      <c r="Y295">
        <f t="shared" si="45"/>
        <v>25.028000000000077</v>
      </c>
    </row>
    <row r="296" spans="16:25" x14ac:dyDescent="0.2">
      <c r="P296" s="61">
        <v>3.04</v>
      </c>
      <c r="Q296" s="61">
        <f t="shared" si="41"/>
        <v>15.161070138283835</v>
      </c>
      <c r="R296" s="61">
        <f t="shared" si="42"/>
        <v>14.756929030030657</v>
      </c>
      <c r="S296" s="62">
        <f t="shared" si="36"/>
        <v>107.24182659172482</v>
      </c>
      <c r="T296" s="62">
        <f t="shared" si="37"/>
        <v>106.77247186299708</v>
      </c>
      <c r="U296" s="63">
        <f t="shared" si="38"/>
        <v>156.24549469524732</v>
      </c>
      <c r="V296" s="63">
        <f t="shared" si="43"/>
        <v>155.45204592905384</v>
      </c>
      <c r="W296">
        <f t="shared" si="39"/>
        <v>106.25922667844526</v>
      </c>
      <c r="X296">
        <f t="shared" si="40"/>
        <v>105.78987194971754</v>
      </c>
      <c r="Y296">
        <f t="shared" si="45"/>
        <v>25.038000000000078</v>
      </c>
    </row>
    <row r="297" spans="16:25" x14ac:dyDescent="0.2">
      <c r="P297" s="61">
        <v>3.05</v>
      </c>
      <c r="Q297" s="61">
        <f t="shared" si="41"/>
        <v>15.185985636009928</v>
      </c>
      <c r="R297" s="61">
        <f t="shared" si="42"/>
        <v>14.781180367722408</v>
      </c>
      <c r="S297" s="62">
        <f t="shared" si="36"/>
        <v>107.27035170648546</v>
      </c>
      <c r="T297" s="62">
        <f t="shared" si="37"/>
        <v>106.80099697775772</v>
      </c>
      <c r="U297" s="63">
        <f t="shared" si="38"/>
        <v>156.29737938808177</v>
      </c>
      <c r="V297" s="63">
        <f t="shared" si="43"/>
        <v>155.50393062188829</v>
      </c>
      <c r="W297">
        <f t="shared" si="39"/>
        <v>106.29775179320592</v>
      </c>
      <c r="X297">
        <f t="shared" si="40"/>
        <v>105.82839706447817</v>
      </c>
      <c r="Y297">
        <f t="shared" si="45"/>
        <v>25.04800000000008</v>
      </c>
    </row>
    <row r="298" spans="16:25" x14ac:dyDescent="0.2">
      <c r="P298" s="61">
        <v>3.06</v>
      </c>
      <c r="Q298" s="61">
        <f t="shared" si="41"/>
        <v>15.210860322027743</v>
      </c>
      <c r="R298" s="61">
        <f t="shared" si="42"/>
        <v>14.805391981603297</v>
      </c>
      <c r="S298" s="62">
        <f t="shared" si="36"/>
        <v>107.29878344918134</v>
      </c>
      <c r="T298" s="62">
        <f t="shared" si="37"/>
        <v>106.82942872045361</v>
      </c>
      <c r="U298" s="63">
        <f t="shared" si="38"/>
        <v>156.34909424528402</v>
      </c>
      <c r="V298" s="63">
        <f t="shared" si="43"/>
        <v>155.55564547909054</v>
      </c>
      <c r="W298">
        <f t="shared" si="39"/>
        <v>106.3361835359018</v>
      </c>
      <c r="X298">
        <f t="shared" si="40"/>
        <v>105.86682880717407</v>
      </c>
      <c r="Y298">
        <f t="shared" si="45"/>
        <v>25.058000000000082</v>
      </c>
    </row>
    <row r="299" spans="16:25" x14ac:dyDescent="0.2">
      <c r="P299" s="61">
        <v>3.0699999999999901</v>
      </c>
      <c r="Q299" s="61">
        <f t="shared" si="41"/>
        <v>15.235694396231999</v>
      </c>
      <c r="R299" s="61">
        <f t="shared" si="42"/>
        <v>14.829564066239548</v>
      </c>
      <c r="S299" s="62">
        <f t="shared" si="36"/>
        <v>107.32712242909345</v>
      </c>
      <c r="T299" s="62">
        <f t="shared" si="37"/>
        <v>106.85776770036571</v>
      </c>
      <c r="U299" s="63">
        <f t="shared" si="38"/>
        <v>156.40064037508296</v>
      </c>
      <c r="V299" s="63">
        <f t="shared" si="43"/>
        <v>155.60719160888948</v>
      </c>
      <c r="W299">
        <f t="shared" si="39"/>
        <v>106.37452251581391</v>
      </c>
      <c r="X299">
        <f t="shared" si="40"/>
        <v>105.90516778708616</v>
      </c>
      <c r="Y299">
        <f t="shared" si="45"/>
        <v>25.068000000000083</v>
      </c>
    </row>
    <row r="300" spans="16:25" x14ac:dyDescent="0.2">
      <c r="P300" s="61">
        <v>3.08</v>
      </c>
      <c r="Q300" s="61">
        <f t="shared" si="41"/>
        <v>15.260488056891036</v>
      </c>
      <c r="R300" s="61">
        <f t="shared" si="42"/>
        <v>14.853696814614359</v>
      </c>
      <c r="S300" s="62">
        <f t="shared" si="36"/>
        <v>107.35536924955863</v>
      </c>
      <c r="T300" s="62">
        <f t="shared" si="37"/>
        <v>106.8860145208309</v>
      </c>
      <c r="U300" s="63">
        <f t="shared" si="38"/>
        <v>156.45201887489566</v>
      </c>
      <c r="V300" s="63">
        <f t="shared" si="43"/>
        <v>155.65857010870218</v>
      </c>
      <c r="W300">
        <f t="shared" si="39"/>
        <v>106.4127693362791</v>
      </c>
      <c r="X300">
        <f t="shared" si="40"/>
        <v>105.94341460755135</v>
      </c>
      <c r="Y300">
        <f t="shared" si="45"/>
        <v>25.078000000000085</v>
      </c>
    </row>
    <row r="301" spans="16:25" x14ac:dyDescent="0.2">
      <c r="P301" s="61">
        <v>3.0899999999999901</v>
      </c>
      <c r="Q301" s="61">
        <f t="shared" si="41"/>
        <v>15.285241500664988</v>
      </c>
      <c r="R301" s="61">
        <f t="shared" si="42"/>
        <v>14.877790418145594</v>
      </c>
      <c r="S301" s="62">
        <f t="shared" si="36"/>
        <v>107.38352450804641</v>
      </c>
      <c r="T301" s="62">
        <f t="shared" si="37"/>
        <v>106.91416977931867</v>
      </c>
      <c r="U301" s="63">
        <f t="shared" si="38"/>
        <v>156.50323083146694</v>
      </c>
      <c r="V301" s="63">
        <f t="shared" si="43"/>
        <v>155.70978206527346</v>
      </c>
      <c r="W301">
        <f t="shared" si="39"/>
        <v>106.45092459476686</v>
      </c>
      <c r="X301">
        <f t="shared" si="40"/>
        <v>105.98156986603914</v>
      </c>
      <c r="Y301">
        <f t="shared" si="45"/>
        <v>25.088000000000086</v>
      </c>
    </row>
    <row r="302" spans="16:25" x14ac:dyDescent="0.2">
      <c r="P302" s="61">
        <v>3.1</v>
      </c>
      <c r="Q302" s="61">
        <f t="shared" si="41"/>
        <v>15.309954922624364</v>
      </c>
      <c r="R302" s="61">
        <f t="shared" si="42"/>
        <v>14.901845066703865</v>
      </c>
      <c r="S302" s="62">
        <f t="shared" si="36"/>
        <v>107.41158879623519</v>
      </c>
      <c r="T302" s="62">
        <f t="shared" si="37"/>
        <v>106.94223406750746</v>
      </c>
      <c r="U302" s="63">
        <f t="shared" si="38"/>
        <v>156.55427732100824</v>
      </c>
      <c r="V302" s="63">
        <f t="shared" si="43"/>
        <v>155.76082855481476</v>
      </c>
      <c r="W302">
        <f t="shared" si="39"/>
        <v>106.48898888295565</v>
      </c>
      <c r="X302">
        <f t="shared" si="40"/>
        <v>106.01963415422793</v>
      </c>
      <c r="Y302">
        <f t="shared" si="45"/>
        <v>25.098000000000088</v>
      </c>
    </row>
    <row r="303" spans="16:25" x14ac:dyDescent="0.2">
      <c r="P303" s="61">
        <v>3.1099999999999901</v>
      </c>
      <c r="Q303" s="61">
        <f t="shared" si="41"/>
        <v>15.334628516267594</v>
      </c>
      <c r="R303" s="61">
        <f t="shared" si="42"/>
        <v>14.925860948629611</v>
      </c>
      <c r="S303" s="62">
        <f t="shared" si="36"/>
        <v>107.43956270008647</v>
      </c>
      <c r="T303" s="62">
        <f t="shared" si="37"/>
        <v>106.97020797135873</v>
      </c>
      <c r="U303" s="63">
        <f t="shared" si="38"/>
        <v>156.60515940933226</v>
      </c>
      <c r="V303" s="63">
        <f t="shared" si="43"/>
        <v>155.81171064313878</v>
      </c>
      <c r="W303">
        <f t="shared" si="39"/>
        <v>106.52696278680693</v>
      </c>
      <c r="X303">
        <f t="shared" si="40"/>
        <v>106.05760805807921</v>
      </c>
      <c r="Y303">
        <f t="shared" si="45"/>
        <v>25.108000000000089</v>
      </c>
    </row>
    <row r="304" spans="16:25" x14ac:dyDescent="0.2">
      <c r="P304" s="61">
        <v>3.1199999999999899</v>
      </c>
      <c r="Q304" s="61">
        <f t="shared" si="41"/>
        <v>15.359262473539063</v>
      </c>
      <c r="R304" s="61">
        <f t="shared" si="42"/>
        <v>14.949838250750648</v>
      </c>
      <c r="S304" s="62">
        <f t="shared" si="36"/>
        <v>107.46744679991858</v>
      </c>
      <c r="T304" s="62">
        <f t="shared" si="37"/>
        <v>106.99809207119084</v>
      </c>
      <c r="U304" s="63">
        <f t="shared" si="38"/>
        <v>156.65587815198745</v>
      </c>
      <c r="V304" s="63">
        <f t="shared" si="43"/>
        <v>155.86242938579397</v>
      </c>
      <c r="W304">
        <f t="shared" si="39"/>
        <v>106.56484688663903</v>
      </c>
      <c r="X304">
        <f t="shared" si="40"/>
        <v>106.09549215791131</v>
      </c>
      <c r="Y304">
        <f t="shared" si="45"/>
        <v>25.118000000000091</v>
      </c>
    </row>
    <row r="305" spans="16:25" x14ac:dyDescent="0.2">
      <c r="P305" s="61">
        <v>3.1299999999999901</v>
      </c>
      <c r="Q305" s="61">
        <f t="shared" si="41"/>
        <v>15.38385698484627</v>
      </c>
      <c r="R305" s="61">
        <f t="shared" si="42"/>
        <v>14.973777158398878</v>
      </c>
      <c r="S305" s="62">
        <f t="shared" si="36"/>
        <v>107.49524167047869</v>
      </c>
      <c r="T305" s="62">
        <f t="shared" si="37"/>
        <v>107.02588694175095</v>
      </c>
      <c r="U305" s="63">
        <f t="shared" si="38"/>
        <v>156.7064345943887</v>
      </c>
      <c r="V305" s="63">
        <f t="shared" si="43"/>
        <v>155.91298582819522</v>
      </c>
      <c r="W305">
        <f t="shared" si="39"/>
        <v>106.60264175719917</v>
      </c>
      <c r="X305">
        <f t="shared" si="40"/>
        <v>106.13328702847141</v>
      </c>
      <c r="Y305">
        <f t="shared" si="45"/>
        <v>25.128000000000092</v>
      </c>
    </row>
    <row r="306" spans="16:25" x14ac:dyDescent="0.2">
      <c r="P306" s="61">
        <v>3.1399999999999899</v>
      </c>
      <c r="Q306" s="61">
        <f t="shared" si="41"/>
        <v>15.408412239077114</v>
      </c>
      <c r="R306" s="61">
        <f t="shared" si="42"/>
        <v>14.997677855427112</v>
      </c>
      <c r="S306" s="62">
        <f t="shared" si="36"/>
        <v>107.52294788101402</v>
      </c>
      <c r="T306" s="62">
        <f t="shared" si="37"/>
        <v>107.05359315228628</v>
      </c>
      <c r="U306" s="63">
        <f t="shared" si="38"/>
        <v>156.75682977194697</v>
      </c>
      <c r="V306" s="63">
        <f t="shared" si="43"/>
        <v>155.96338100575349</v>
      </c>
      <c r="W306">
        <f t="shared" si="39"/>
        <v>106.6403479677345</v>
      </c>
      <c r="X306">
        <f t="shared" si="40"/>
        <v>106.17099323900675</v>
      </c>
      <c r="Y306">
        <f t="shared" si="45"/>
        <v>25.138000000000094</v>
      </c>
    </row>
    <row r="307" spans="16:25" x14ac:dyDescent="0.2">
      <c r="P307" s="61">
        <v>3.1499999999999901</v>
      </c>
      <c r="Q307" s="61">
        <f t="shared" si="41"/>
        <v>15.432928423616804</v>
      </c>
      <c r="R307" s="61">
        <f t="shared" si="42"/>
        <v>15.021540524225523</v>
      </c>
      <c r="S307" s="62">
        <f t="shared" si="36"/>
        <v>107.55056599534173</v>
      </c>
      <c r="T307" s="62">
        <f t="shared" si="37"/>
        <v>107.08121126661399</v>
      </c>
      <c r="U307" s="63">
        <f t="shared" si="38"/>
        <v>156.80706471019647</v>
      </c>
      <c r="V307" s="63">
        <f t="shared" si="43"/>
        <v>156.01361594400299</v>
      </c>
      <c r="W307">
        <f t="shared" si="39"/>
        <v>106.6779660820622</v>
      </c>
      <c r="X307">
        <f t="shared" si="40"/>
        <v>106.20861135333445</v>
      </c>
      <c r="Y307">
        <f t="shared" si="45"/>
        <v>25.148000000000096</v>
      </c>
    </row>
    <row r="308" spans="16:25" x14ac:dyDescent="0.2">
      <c r="P308" s="61">
        <v>3.1599999999999899</v>
      </c>
      <c r="Q308" s="61">
        <f t="shared" si="41"/>
        <v>15.457405724364534</v>
      </c>
      <c r="R308" s="61">
        <f t="shared" si="42"/>
        <v>15.045365345737881</v>
      </c>
      <c r="S308" s="62">
        <f t="shared" si="36"/>
        <v>107.5780965719178</v>
      </c>
      <c r="T308" s="62">
        <f t="shared" si="37"/>
        <v>107.10874184319006</v>
      </c>
      <c r="U308" s="63">
        <f t="shared" si="38"/>
        <v>156.85714042491981</v>
      </c>
      <c r="V308" s="63">
        <f t="shared" si="43"/>
        <v>156.06369165872633</v>
      </c>
      <c r="W308">
        <f t="shared" si="39"/>
        <v>106.71549665863827</v>
      </c>
      <c r="X308">
        <f t="shared" si="40"/>
        <v>106.24614192991052</v>
      </c>
      <c r="Y308">
        <f t="shared" si="45"/>
        <v>25.158000000000097</v>
      </c>
    </row>
    <row r="309" spans="16:25" x14ac:dyDescent="0.2">
      <c r="P309" s="61">
        <v>3.1699999999999902</v>
      </c>
      <c r="Q309" s="61">
        <f t="shared" si="41"/>
        <v>15.481844325749936</v>
      </c>
      <c r="R309" s="61">
        <f t="shared" si="42"/>
        <v>15.069152499477573</v>
      </c>
      <c r="S309" s="62">
        <f t="shared" si="36"/>
        <v>107.60554016390475</v>
      </c>
      <c r="T309" s="62">
        <f t="shared" si="37"/>
        <v>107.13618543517701</v>
      </c>
      <c r="U309" s="63">
        <f t="shared" si="38"/>
        <v>156.90705792227138</v>
      </c>
      <c r="V309" s="63">
        <f t="shared" si="43"/>
        <v>156.1136091560779</v>
      </c>
      <c r="W309">
        <f t="shared" si="39"/>
        <v>106.75294025062522</v>
      </c>
      <c r="X309">
        <f t="shared" si="40"/>
        <v>106.28358552189749</v>
      </c>
      <c r="Y309">
        <f t="shared" si="45"/>
        <v>25.168000000000099</v>
      </c>
    </row>
    <row r="310" spans="16:25" x14ac:dyDescent="0.2">
      <c r="P310" s="61">
        <v>3.1799999999999899</v>
      </c>
      <c r="Q310" s="61">
        <f t="shared" si="41"/>
        <v>15.506244410749288</v>
      </c>
      <c r="R310" s="61">
        <f t="shared" si="42"/>
        <v>15.092902163543364</v>
      </c>
      <c r="S310" s="62">
        <f t="shared" si="36"/>
        <v>107.63289731923837</v>
      </c>
      <c r="T310" s="62">
        <f t="shared" si="37"/>
        <v>107.16354259051063</v>
      </c>
      <c r="U310" s="63">
        <f t="shared" si="38"/>
        <v>156.9568181988985</v>
      </c>
      <c r="V310" s="63">
        <f t="shared" si="43"/>
        <v>156.16336943270503</v>
      </c>
      <c r="W310">
        <f t="shared" si="39"/>
        <v>106.79029740595885</v>
      </c>
      <c r="X310">
        <f t="shared" si="40"/>
        <v>106.3209426772311</v>
      </c>
      <c r="Y310">
        <f t="shared" si="45"/>
        <v>25.1780000000001</v>
      </c>
    </row>
    <row r="311" spans="16:25" x14ac:dyDescent="0.2">
      <c r="P311" s="61">
        <v>3.1899999999999902</v>
      </c>
      <c r="Q311" s="61">
        <f t="shared" si="41"/>
        <v>15.530606160901499</v>
      </c>
      <c r="R311" s="61">
        <f t="shared" si="42"/>
        <v>15.116614514634975</v>
      </c>
      <c r="S311" s="62">
        <f t="shared" si="36"/>
        <v>107.66016858069334</v>
      </c>
      <c r="T311" s="62">
        <f t="shared" si="37"/>
        <v>107.1908138519656</v>
      </c>
      <c r="U311" s="63">
        <f t="shared" si="38"/>
        <v>157.00642224206092</v>
      </c>
      <c r="V311" s="63">
        <f t="shared" si="43"/>
        <v>156.21297347586744</v>
      </c>
      <c r="W311">
        <f t="shared" si="39"/>
        <v>106.8275686674138</v>
      </c>
      <c r="X311">
        <f t="shared" si="40"/>
        <v>106.35821393868608</v>
      </c>
      <c r="Y311">
        <f t="shared" si="45"/>
        <v>25.188000000000102</v>
      </c>
    </row>
    <row r="312" spans="16:25" x14ac:dyDescent="0.2">
      <c r="P312" s="61">
        <v>3.19999999999999</v>
      </c>
      <c r="Q312" s="61">
        <f t="shared" si="41"/>
        <v>15.554929756323864</v>
      </c>
      <c r="R312" s="61">
        <f t="shared" si="42"/>
        <v>15.140289728068401</v>
      </c>
      <c r="S312" s="62">
        <f t="shared" si="36"/>
        <v>107.68735448594784</v>
      </c>
      <c r="T312" s="62">
        <f t="shared" si="37"/>
        <v>107.2179997572201</v>
      </c>
      <c r="U312" s="63">
        <f t="shared" si="38"/>
        <v>157.05587102974829</v>
      </c>
      <c r="V312" s="63">
        <f t="shared" si="43"/>
        <v>156.26242226355481</v>
      </c>
      <c r="W312">
        <f t="shared" si="39"/>
        <v>106.86475457266832</v>
      </c>
      <c r="X312">
        <f t="shared" si="40"/>
        <v>106.39539984394057</v>
      </c>
      <c r="Y312">
        <f t="shared" si="45"/>
        <v>25.198000000000103</v>
      </c>
    </row>
    <row r="313" spans="16:25" x14ac:dyDescent="0.2">
      <c r="P313" s="61">
        <v>3.2099999999999902</v>
      </c>
      <c r="Q313" s="61">
        <f t="shared" si="41"/>
        <v>15.579215375727612</v>
      </c>
      <c r="R313" s="61">
        <f t="shared" si="42"/>
        <v>15.163927977791056</v>
      </c>
      <c r="S313" s="62">
        <f t="shared" si="36"/>
        <v>107.71445556764715</v>
      </c>
      <c r="T313" s="62">
        <f t="shared" si="37"/>
        <v>107.24510083891943</v>
      </c>
      <c r="U313" s="63">
        <f t="shared" si="38"/>
        <v>157.10516553079589</v>
      </c>
      <c r="V313" s="63">
        <f t="shared" si="43"/>
        <v>156.31171676460241</v>
      </c>
      <c r="W313">
        <f t="shared" si="39"/>
        <v>106.90185565436764</v>
      </c>
      <c r="X313">
        <f t="shared" si="40"/>
        <v>106.43250092563991</v>
      </c>
      <c r="Y313">
        <f t="shared" si="45"/>
        <v>25.208000000000105</v>
      </c>
    </row>
    <row r="314" spans="16:25" x14ac:dyDescent="0.2">
      <c r="P314" s="61">
        <v>3.21999999999999</v>
      </c>
      <c r="Q314" s="61">
        <f t="shared" si="41"/>
        <v>15.603463196433209</v>
      </c>
      <c r="R314" s="61">
        <f t="shared" si="42"/>
        <v>15.187529436396664</v>
      </c>
      <c r="S314" s="62">
        <f t="shared" si="36"/>
        <v>107.74147235346634</v>
      </c>
      <c r="T314" s="62">
        <f t="shared" si="37"/>
        <v>107.2721176247386</v>
      </c>
      <c r="U314" s="63">
        <f t="shared" si="38"/>
        <v>157.1543067049985</v>
      </c>
      <c r="V314" s="63">
        <f t="shared" si="43"/>
        <v>156.36085793880503</v>
      </c>
      <c r="W314">
        <f t="shared" si="39"/>
        <v>106.93887244018683</v>
      </c>
      <c r="X314">
        <f t="shared" si="40"/>
        <v>106.46951771145908</v>
      </c>
      <c r="Y314">
        <f t="shared" si="45"/>
        <v>25.218000000000107</v>
      </c>
    </row>
    <row r="315" spans="16:25" x14ac:dyDescent="0.2">
      <c r="P315" s="61">
        <v>3.2299999999999902</v>
      </c>
      <c r="Q315" s="61">
        <f t="shared" si="41"/>
        <v>15.627673394385477</v>
      </c>
      <c r="R315" s="61">
        <f t="shared" si="42"/>
        <v>15.211094275139969</v>
      </c>
      <c r="S315" s="62">
        <f t="shared" si="36"/>
        <v>107.76840536617178</v>
      </c>
      <c r="T315" s="62">
        <f t="shared" si="37"/>
        <v>107.29905063744404</v>
      </c>
      <c r="U315" s="63">
        <f t="shared" si="38"/>
        <v>157.20329550322259</v>
      </c>
      <c r="V315" s="63">
        <f t="shared" si="43"/>
        <v>156.40984673702911</v>
      </c>
      <c r="W315">
        <f t="shared" si="39"/>
        <v>106.97580545289225</v>
      </c>
      <c r="X315">
        <f t="shared" si="40"/>
        <v>106.50645072416452</v>
      </c>
      <c r="Y315">
        <f t="shared" si="45"/>
        <v>25.228000000000108</v>
      </c>
    </row>
    <row r="316" spans="16:25" x14ac:dyDescent="0.2">
      <c r="P316" s="61">
        <v>3.23999999999999</v>
      </c>
      <c r="Q316" s="61">
        <f t="shared" si="41"/>
        <v>15.651846144168479</v>
      </c>
      <c r="R316" s="61">
        <f t="shared" si="42"/>
        <v>15.234622663951239</v>
      </c>
      <c r="S316" s="62">
        <f t="shared" si="36"/>
        <v>107.79525512368195</v>
      </c>
      <c r="T316" s="62">
        <f t="shared" si="37"/>
        <v>107.32590039495423</v>
      </c>
      <c r="U316" s="63">
        <f t="shared" si="38"/>
        <v>157.25213286751668</v>
      </c>
      <c r="V316" s="63">
        <f t="shared" si="43"/>
        <v>156.4586841013232</v>
      </c>
      <c r="W316">
        <f t="shared" si="39"/>
        <v>107.01265521040244</v>
      </c>
      <c r="X316">
        <f t="shared" si="40"/>
        <v>106.54330048167472</v>
      </c>
      <c r="Y316">
        <f t="shared" si="45"/>
        <v>25.23800000000011</v>
      </c>
    </row>
    <row r="317" spans="16:25" x14ac:dyDescent="0.2">
      <c r="P317" s="61">
        <v>3.2499999999999898</v>
      </c>
      <c r="Q317" s="61">
        <f t="shared" si="41"/>
        <v>15.675981619020218</v>
      </c>
      <c r="R317" s="61">
        <f t="shared" si="42"/>
        <v>15.258114771450551</v>
      </c>
      <c r="S317" s="62">
        <f t="shared" si="36"/>
        <v>107.8220221391272</v>
      </c>
      <c r="T317" s="62">
        <f t="shared" si="37"/>
        <v>107.35266741039948</v>
      </c>
      <c r="U317" s="63">
        <f t="shared" si="38"/>
        <v>157.30081973121997</v>
      </c>
      <c r="V317" s="63">
        <f t="shared" si="43"/>
        <v>156.5073709650265</v>
      </c>
      <c r="W317">
        <f t="shared" si="39"/>
        <v>107.04942222584768</v>
      </c>
      <c r="X317">
        <f t="shared" si="40"/>
        <v>106.58006749711996</v>
      </c>
      <c r="Y317">
        <f t="shared" si="45"/>
        <v>25.248000000000111</v>
      </c>
    </row>
    <row r="318" spans="16:25" x14ac:dyDescent="0.2">
      <c r="P318" s="61">
        <v>3.25999999999999</v>
      </c>
      <c r="Q318" s="61">
        <f t="shared" si="41"/>
        <v>15.70007999084711</v>
      </c>
      <c r="R318" s="61">
        <f t="shared" si="42"/>
        <v>15.281570764961904</v>
      </c>
      <c r="S318" s="62">
        <f t="shared" si="36"/>
        <v>107.8487069209085</v>
      </c>
      <c r="T318" s="62">
        <f t="shared" si="37"/>
        <v>107.37935219218076</v>
      </c>
      <c r="U318" s="63">
        <f t="shared" si="38"/>
        <v>157.34935701906946</v>
      </c>
      <c r="V318" s="63">
        <f t="shared" si="43"/>
        <v>156.55590825287598</v>
      </c>
      <c r="W318">
        <f t="shared" si="39"/>
        <v>107.08610700762898</v>
      </c>
      <c r="X318">
        <f t="shared" si="40"/>
        <v>106.61675227890126</v>
      </c>
      <c r="Y318">
        <f t="shared" si="45"/>
        <v>25.258000000000113</v>
      </c>
    </row>
    <row r="319" spans="16:25" x14ac:dyDescent="0.2">
      <c r="P319" s="61">
        <v>3.2699999999999898</v>
      </c>
      <c r="Q319" s="61">
        <f t="shared" si="41"/>
        <v>15.724141430238276</v>
      </c>
      <c r="R319" s="61">
        <f t="shared" si="42"/>
        <v>15.304990810527105</v>
      </c>
      <c r="S319" s="62">
        <f t="shared" si="36"/>
        <v>107.87530997275543</v>
      </c>
      <c r="T319" s="62">
        <f t="shared" si="37"/>
        <v>107.40595524402769</v>
      </c>
      <c r="U319" s="63">
        <f t="shared" si="38"/>
        <v>157.39774564730533</v>
      </c>
      <c r="V319" s="63">
        <f t="shared" si="43"/>
        <v>156.60429688111185</v>
      </c>
      <c r="W319">
        <f t="shared" si="39"/>
        <v>107.12271005947593</v>
      </c>
      <c r="X319">
        <f t="shared" si="40"/>
        <v>106.65335533074818</v>
      </c>
      <c r="Y319">
        <f t="shared" si="45"/>
        <v>25.268000000000114</v>
      </c>
    </row>
    <row r="320" spans="16:25" x14ac:dyDescent="0.2">
      <c r="P320" s="61">
        <v>3.27999999999999</v>
      </c>
      <c r="Q320" s="61">
        <f t="shared" si="41"/>
        <v>15.748166106479632</v>
      </c>
      <c r="R320" s="61">
        <f t="shared" si="42"/>
        <v>15.328375072919501</v>
      </c>
      <c r="S320" s="62">
        <f t="shared" si="36"/>
        <v>107.9018317937833</v>
      </c>
      <c r="T320" s="62">
        <f t="shared" si="37"/>
        <v>107.43247706505556</v>
      </c>
      <c r="U320" s="63">
        <f t="shared" si="38"/>
        <v>157.44598652377465</v>
      </c>
      <c r="V320" s="63">
        <f t="shared" si="43"/>
        <v>156.65253775758117</v>
      </c>
      <c r="W320">
        <f t="shared" si="39"/>
        <v>107.1592318805038</v>
      </c>
      <c r="X320">
        <f t="shared" si="40"/>
        <v>106.68987715177605</v>
      </c>
      <c r="Y320">
        <f t="shared" si="45"/>
        <v>25.278000000000116</v>
      </c>
    </row>
    <row r="321" spans="16:25" x14ac:dyDescent="0.2">
      <c r="P321" s="61">
        <v>3.2899999999999898</v>
      </c>
      <c r="Q321" s="61">
        <f t="shared" si="41"/>
        <v>15.77215418756778</v>
      </c>
      <c r="R321" s="61">
        <f t="shared" si="42"/>
        <v>15.351723715657492</v>
      </c>
      <c r="S321" s="62">
        <f t="shared" si="36"/>
        <v>107.92827287854921</v>
      </c>
      <c r="T321" s="62">
        <f t="shared" si="37"/>
        <v>107.45891814982147</v>
      </c>
      <c r="U321" s="63">
        <f t="shared" si="38"/>
        <v>157.49408054803365</v>
      </c>
      <c r="V321" s="63">
        <f t="shared" si="43"/>
        <v>156.70063178184017</v>
      </c>
      <c r="W321">
        <f t="shared" si="39"/>
        <v>107.19567296526969</v>
      </c>
      <c r="X321">
        <f t="shared" si="40"/>
        <v>106.72631823654197</v>
      </c>
      <c r="Y321">
        <f t="shared" si="45"/>
        <v>25.288000000000117</v>
      </c>
    </row>
    <row r="322" spans="16:25" x14ac:dyDescent="0.2">
      <c r="P322" s="61">
        <v>3.2999999999999901</v>
      </c>
      <c r="Q322" s="61">
        <f t="shared" si="41"/>
        <v>15.796105840223721</v>
      </c>
      <c r="R322" s="61">
        <f t="shared" si="42"/>
        <v>15.37503690101788</v>
      </c>
      <c r="S322" s="62">
        <f t="shared" si="36"/>
        <v>107.95463371710747</v>
      </c>
      <c r="T322" s="62">
        <f t="shared" si="37"/>
        <v>107.48527898837973</v>
      </c>
      <c r="U322" s="63">
        <f t="shared" si="38"/>
        <v>157.54202861144833</v>
      </c>
      <c r="V322" s="63">
        <f t="shared" si="43"/>
        <v>156.74857984525485</v>
      </c>
      <c r="W322">
        <f t="shared" si="39"/>
        <v>107.23203380382796</v>
      </c>
      <c r="X322">
        <f t="shared" si="40"/>
        <v>106.76267907510024</v>
      </c>
      <c r="Y322">
        <f t="shared" si="45"/>
        <v>25.298000000000119</v>
      </c>
    </row>
    <row r="323" spans="16:25" x14ac:dyDescent="0.2">
      <c r="P323" s="61">
        <v>3.3099999999999898</v>
      </c>
      <c r="Q323" s="61">
        <f t="shared" si="41"/>
        <v>15.820021229906359</v>
      </c>
      <c r="R323" s="61">
        <f t="shared" si="42"/>
        <v>15.398314790049016</v>
      </c>
      <c r="S323" s="62">
        <f t="shared" ref="S323:S386" si="46">(20*LOG10(P323)+20*LOG10(1806/1000)+92.45)</f>
        <v>107.98091479506409</v>
      </c>
      <c r="T323" s="62">
        <f t="shared" ref="T323:T386" si="47">(20*LOG10(P323)+20*LOG10(1711/1000)+92.45)</f>
        <v>107.51156006633636</v>
      </c>
      <c r="U323" s="63">
        <f t="shared" ref="U323:U386" si="48">46.3+33.9*LOG10(1806)-13.82*LOG10(20)-0.0431+(44.9-6.55*LOG10(20))*LOG10(P323)</f>
        <v>157.58983159729362</v>
      </c>
      <c r="V323" s="63">
        <f t="shared" si="43"/>
        <v>156.79638283110015</v>
      </c>
      <c r="W323">
        <f t="shared" ref="W323:W386" si="49">S323+Y323+$D$48+$D$49</f>
        <v>107.26831488178459</v>
      </c>
      <c r="X323">
        <f t="shared" ref="X323:X386" si="50">$T323+$Y323+$D$48+$D$49</f>
        <v>106.79896015305684</v>
      </c>
      <c r="Y323">
        <f t="shared" si="45"/>
        <v>25.308000000000121</v>
      </c>
    </row>
    <row r="324" spans="16:25" x14ac:dyDescent="0.2">
      <c r="P324" s="61">
        <v>3.3199999999999901</v>
      </c>
      <c r="Q324" s="61">
        <f t="shared" ref="Q324:Q387" si="51">SQRT((4*3.14*P324)/0.166112957)</f>
        <v>15.84390052082586</v>
      </c>
      <c r="R324" s="61">
        <f t="shared" ref="R324:R387" si="52">SQRT((4*3.14*P324)/0.175336061)</f>
        <v>15.421557542583793</v>
      </c>
      <c r="S324" s="62">
        <f t="shared" si="46"/>
        <v>108.00711659363044</v>
      </c>
      <c r="T324" s="62">
        <f t="shared" si="47"/>
        <v>107.53776186490271</v>
      </c>
      <c r="U324" s="63">
        <f t="shared" si="48"/>
        <v>157.63749038085098</v>
      </c>
      <c r="V324" s="63">
        <f t="shared" si="43"/>
        <v>156.8440416146575</v>
      </c>
      <c r="W324">
        <f t="shared" si="49"/>
        <v>107.30451668035093</v>
      </c>
      <c r="X324">
        <f t="shared" si="50"/>
        <v>106.83516195162321</v>
      </c>
      <c r="Y324">
        <f t="shared" si="45"/>
        <v>25.318000000000122</v>
      </c>
    </row>
    <row r="325" spans="16:25" x14ac:dyDescent="0.2">
      <c r="P325" s="61">
        <v>3.3299999999999899</v>
      </c>
      <c r="Q325" s="61">
        <f t="shared" si="51"/>
        <v>15.867743875956783</v>
      </c>
      <c r="R325" s="61">
        <f t="shared" si="52"/>
        <v>15.44476531725244</v>
      </c>
      <c r="S325" s="62">
        <f t="shared" si="46"/>
        <v>108.03323958967611</v>
      </c>
      <c r="T325" s="62">
        <f t="shared" si="47"/>
        <v>107.56388486094838</v>
      </c>
      <c r="U325" s="63">
        <f t="shared" si="48"/>
        <v>157.68500582950452</v>
      </c>
      <c r="V325" s="63">
        <f t="shared" ref="V325:V388" si="53">46.3+33.9*LOG10(1711)-13.82*LOG10(20)-0.040992501+(44.9-6.55*LOG10(20))*LOG10(P325)</f>
        <v>156.89155706331104</v>
      </c>
      <c r="W325">
        <f t="shared" si="49"/>
        <v>107.34063967639662</v>
      </c>
      <c r="X325">
        <f t="shared" si="50"/>
        <v>106.87128494766887</v>
      </c>
      <c r="Y325">
        <f t="shared" si="45"/>
        <v>25.328000000000124</v>
      </c>
    </row>
    <row r="326" spans="16:25" x14ac:dyDescent="0.2">
      <c r="P326" s="61">
        <v>3.3399999999999901</v>
      </c>
      <c r="Q326" s="61">
        <f t="shared" si="51"/>
        <v>15.891551457051071</v>
      </c>
      <c r="R326" s="61">
        <f t="shared" si="52"/>
        <v>15.467938271495161</v>
      </c>
      <c r="S326" s="62">
        <f t="shared" si="46"/>
        <v>108.05928425578101</v>
      </c>
      <c r="T326" s="62">
        <f t="shared" si="47"/>
        <v>107.58992952705327</v>
      </c>
      <c r="U326" s="63">
        <f t="shared" si="48"/>
        <v>157.73237880283583</v>
      </c>
      <c r="V326" s="63">
        <f t="shared" si="53"/>
        <v>156.93893003664235</v>
      </c>
      <c r="W326">
        <f t="shared" si="49"/>
        <v>107.37668434250151</v>
      </c>
      <c r="X326">
        <f t="shared" si="50"/>
        <v>106.90732961377378</v>
      </c>
      <c r="Y326">
        <f t="shared" si="45"/>
        <v>25.338000000000125</v>
      </c>
    </row>
    <row r="327" spans="16:25" x14ac:dyDescent="0.2">
      <c r="P327" s="61">
        <v>3.3499999999999899</v>
      </c>
      <c r="Q327" s="61">
        <f t="shared" si="51"/>
        <v>15.91532342465085</v>
      </c>
      <c r="R327" s="61">
        <f t="shared" si="52"/>
        <v>15.491076561574584</v>
      </c>
      <c r="S327" s="62">
        <f t="shared" si="46"/>
        <v>108.08525106028662</v>
      </c>
      <c r="T327" s="62">
        <f t="shared" si="47"/>
        <v>107.61589633155889</v>
      </c>
      <c r="U327" s="63">
        <f t="shared" si="48"/>
        <v>157.7796101527172</v>
      </c>
      <c r="V327" s="63">
        <f t="shared" si="53"/>
        <v>156.98616138652372</v>
      </c>
      <c r="W327">
        <f t="shared" si="49"/>
        <v>107.41265114700713</v>
      </c>
      <c r="X327">
        <f t="shared" si="50"/>
        <v>106.94329641827937</v>
      </c>
      <c r="Y327">
        <f t="shared" si="45"/>
        <v>25.348000000000127</v>
      </c>
    </row>
    <row r="328" spans="16:25" x14ac:dyDescent="0.2">
      <c r="P328" s="61">
        <v>3.3599999999999901</v>
      </c>
      <c r="Q328" s="61">
        <f t="shared" si="51"/>
        <v>15.939059938101058</v>
      </c>
      <c r="R328" s="61">
        <f t="shared" si="52"/>
        <v>15.514180342588077</v>
      </c>
      <c r="S328" s="62">
        <f t="shared" si="46"/>
        <v>108.1111404673466</v>
      </c>
      <c r="T328" s="62">
        <f t="shared" si="47"/>
        <v>107.64178573861886</v>
      </c>
      <c r="U328" s="63">
        <f t="shared" si="48"/>
        <v>157.8267007234036</v>
      </c>
      <c r="V328" s="63">
        <f t="shared" si="53"/>
        <v>157.03325195721013</v>
      </c>
      <c r="W328">
        <f t="shared" si="49"/>
        <v>107.44854055406711</v>
      </c>
      <c r="X328">
        <f t="shared" si="50"/>
        <v>106.97918582533936</v>
      </c>
      <c r="Y328">
        <f t="shared" si="45"/>
        <v>25.358000000000128</v>
      </c>
    </row>
    <row r="329" spans="16:25" x14ac:dyDescent="0.2">
      <c r="P329" s="61">
        <v>3.3699999999999899</v>
      </c>
      <c r="Q329" s="61">
        <f t="shared" si="51"/>
        <v>15.962761155561909</v>
      </c>
      <c r="R329" s="61">
        <f t="shared" si="52"/>
        <v>15.537249768479848</v>
      </c>
      <c r="S329" s="62">
        <f t="shared" si="46"/>
        <v>108.13695293697648</v>
      </c>
      <c r="T329" s="62">
        <f t="shared" si="47"/>
        <v>107.66759820824876</v>
      </c>
      <c r="U329" s="63">
        <f t="shared" si="48"/>
        <v>157.87365135162312</v>
      </c>
      <c r="V329" s="63">
        <f t="shared" si="53"/>
        <v>157.08020258542965</v>
      </c>
      <c r="W329">
        <f t="shared" si="49"/>
        <v>107.484353023697</v>
      </c>
      <c r="X329">
        <f t="shared" si="50"/>
        <v>107.01499829496927</v>
      </c>
      <c r="Y329">
        <f t="shared" si="45"/>
        <v>25.36800000000013</v>
      </c>
    </row>
    <row r="330" spans="16:25" x14ac:dyDescent="0.2">
      <c r="P330" s="61">
        <v>3.3799999999999901</v>
      </c>
      <c r="Q330" s="61">
        <f t="shared" si="51"/>
        <v>15.986427234021184</v>
      </c>
      <c r="R330" s="61">
        <f t="shared" si="52"/>
        <v>15.560284992052937</v>
      </c>
      <c r="S330" s="62">
        <f t="shared" si="46"/>
        <v>108.16268892510281</v>
      </c>
      <c r="T330" s="62">
        <f t="shared" si="47"/>
        <v>107.69333419637508</v>
      </c>
      <c r="U330" s="63">
        <f t="shared" si="48"/>
        <v>157.92046286666627</v>
      </c>
      <c r="V330" s="63">
        <f t="shared" si="53"/>
        <v>157.12701410047279</v>
      </c>
      <c r="W330">
        <f t="shared" si="49"/>
        <v>107.52008901182333</v>
      </c>
      <c r="X330">
        <f t="shared" si="50"/>
        <v>107.05073428309558</v>
      </c>
      <c r="Y330">
        <f t="shared" si="45"/>
        <v>25.378000000000132</v>
      </c>
    </row>
    <row r="331" spans="16:25" x14ac:dyDescent="0.2">
      <c r="P331" s="61">
        <v>3.3899999999999899</v>
      </c>
      <c r="Q331" s="61">
        <f t="shared" si="51"/>
        <v>16.010058329306368</v>
      </c>
      <c r="R331" s="61">
        <f t="shared" si="52"/>
        <v>15.583286164981013</v>
      </c>
      <c r="S331" s="62">
        <f t="shared" si="46"/>
        <v>108.18834888361135</v>
      </c>
      <c r="T331" s="62">
        <f t="shared" si="47"/>
        <v>107.71899415488363</v>
      </c>
      <c r="U331" s="63">
        <f t="shared" si="48"/>
        <v>157.9671360904739</v>
      </c>
      <c r="V331" s="63">
        <f t="shared" si="53"/>
        <v>157.17368732428042</v>
      </c>
      <c r="W331">
        <f t="shared" si="49"/>
        <v>107.55574897033188</v>
      </c>
      <c r="X331">
        <f t="shared" si="50"/>
        <v>107.08639424160413</v>
      </c>
      <c r="Y331">
        <f t="shared" si="45"/>
        <v>25.388000000000133</v>
      </c>
    </row>
    <row r="332" spans="16:25" x14ac:dyDescent="0.2">
      <c r="P332" s="61">
        <v>3.3999999999999901</v>
      </c>
      <c r="Q332" s="61">
        <f t="shared" si="51"/>
        <v>16.033654596096621</v>
      </c>
      <c r="R332" s="61">
        <f t="shared" si="52"/>
        <v>15.606253437820028</v>
      </c>
      <c r="S332" s="62">
        <f t="shared" si="46"/>
        <v>108.21393326039482</v>
      </c>
      <c r="T332" s="62">
        <f t="shared" si="47"/>
        <v>107.74457853166709</v>
      </c>
      <c r="U332" s="63">
        <f t="shared" si="48"/>
        <v>158.01367183772362</v>
      </c>
      <c r="V332" s="63">
        <f t="shared" si="53"/>
        <v>157.22022307153014</v>
      </c>
      <c r="W332">
        <f t="shared" si="49"/>
        <v>107.59133334711532</v>
      </c>
      <c r="X332">
        <f t="shared" si="50"/>
        <v>107.1219786183876</v>
      </c>
      <c r="Y332">
        <f t="shared" si="45"/>
        <v>25.398000000000135</v>
      </c>
    </row>
    <row r="333" spans="16:25" x14ac:dyDescent="0.2">
      <c r="P333" s="61">
        <v>3.4099999999999899</v>
      </c>
      <c r="Q333" s="61">
        <f t="shared" si="51"/>
        <v>16.057216187934578</v>
      </c>
      <c r="R333" s="61">
        <f t="shared" si="52"/>
        <v>15.629186960019714</v>
      </c>
      <c r="S333" s="62">
        <f t="shared" si="46"/>
        <v>108.23944249939967</v>
      </c>
      <c r="T333" s="62">
        <f t="shared" si="47"/>
        <v>107.77008777067194</v>
      </c>
      <c r="U333" s="63">
        <f t="shared" si="48"/>
        <v>158.06007091591539</v>
      </c>
      <c r="V333" s="63">
        <f t="shared" si="53"/>
        <v>157.26662214972191</v>
      </c>
      <c r="W333">
        <f t="shared" si="49"/>
        <v>107.62684258612018</v>
      </c>
      <c r="X333">
        <f t="shared" si="50"/>
        <v>107.15748785739245</v>
      </c>
      <c r="Y333">
        <f t="shared" si="45"/>
        <v>25.408000000000136</v>
      </c>
    </row>
    <row r="334" spans="16:25" x14ac:dyDescent="0.2">
      <c r="P334" s="61">
        <v>3.4199999999999902</v>
      </c>
      <c r="Q334" s="61">
        <f t="shared" si="51"/>
        <v>16.080743257238026</v>
      </c>
      <c r="R334" s="61">
        <f t="shared" si="52"/>
        <v>15.652086879934926</v>
      </c>
      <c r="S334" s="62">
        <f t="shared" si="46"/>
        <v>108.26487704067242</v>
      </c>
      <c r="T334" s="62">
        <f t="shared" si="47"/>
        <v>107.79552231194468</v>
      </c>
      <c r="U334" s="63">
        <f t="shared" si="48"/>
        <v>158.10633412545531</v>
      </c>
      <c r="V334" s="63">
        <f t="shared" si="53"/>
        <v>157.31288535926183</v>
      </c>
      <c r="W334">
        <f t="shared" si="49"/>
        <v>107.66227712739294</v>
      </c>
      <c r="X334">
        <f t="shared" si="50"/>
        <v>107.19292239866519</v>
      </c>
      <c r="Y334">
        <f t="shared" si="45"/>
        <v>25.418000000000138</v>
      </c>
    </row>
    <row r="335" spans="16:25" x14ac:dyDescent="0.2">
      <c r="P335" s="61">
        <v>3.4299999999999899</v>
      </c>
      <c r="Q335" s="61">
        <f t="shared" si="51"/>
        <v>16.104235955311395</v>
      </c>
      <c r="R335" s="61">
        <f t="shared" si="52"/>
        <v>15.674953344836846</v>
      </c>
      <c r="S335" s="62">
        <f t="shared" si="46"/>
        <v>108.29023732040513</v>
      </c>
      <c r="T335" s="62">
        <f t="shared" si="47"/>
        <v>107.82088259167739</v>
      </c>
      <c r="U335" s="63">
        <f t="shared" si="48"/>
        <v>158.15246225973868</v>
      </c>
      <c r="V335" s="63">
        <f t="shared" si="53"/>
        <v>157.35901349354521</v>
      </c>
      <c r="W335">
        <f t="shared" si="49"/>
        <v>107.69763740712563</v>
      </c>
      <c r="X335">
        <f t="shared" si="50"/>
        <v>107.2282826783979</v>
      </c>
      <c r="Y335">
        <f t="shared" si="45"/>
        <v>25.428000000000139</v>
      </c>
    </row>
    <row r="336" spans="16:25" x14ac:dyDescent="0.2">
      <c r="P336" s="61">
        <v>3.4399999999999902</v>
      </c>
      <c r="Q336" s="61">
        <f t="shared" si="51"/>
        <v>16.127694432357107</v>
      </c>
      <c r="R336" s="61">
        <f t="shared" si="52"/>
        <v>15.697786500924028</v>
      </c>
      <c r="S336" s="62">
        <f t="shared" si="46"/>
        <v>108.31552377098032</v>
      </c>
      <c r="T336" s="62">
        <f t="shared" si="47"/>
        <v>107.84616904225258</v>
      </c>
      <c r="U336" s="63">
        <f t="shared" si="48"/>
        <v>158.19845610523157</v>
      </c>
      <c r="V336" s="63">
        <f t="shared" si="53"/>
        <v>157.40500733903809</v>
      </c>
      <c r="W336">
        <f t="shared" si="49"/>
        <v>107.73292385770083</v>
      </c>
      <c r="X336">
        <f t="shared" si="50"/>
        <v>107.2635691289731</v>
      </c>
      <c r="Y336">
        <f t="shared" si="45"/>
        <v>25.438000000000141</v>
      </c>
    </row>
    <row r="337" spans="16:25" x14ac:dyDescent="0.2">
      <c r="P337" s="61">
        <v>3.44999999999999</v>
      </c>
      <c r="Q337" s="61">
        <f t="shared" si="51"/>
        <v>16.151118837486781</v>
      </c>
      <c r="R337" s="61">
        <f t="shared" si="52"/>
        <v>15.7205864933333</v>
      </c>
      <c r="S337" s="62">
        <f t="shared" si="46"/>
        <v>108.3407368210152</v>
      </c>
      <c r="T337" s="62">
        <f t="shared" si="47"/>
        <v>107.87138209228746</v>
      </c>
      <c r="U337" s="63">
        <f t="shared" si="48"/>
        <v>158.24431644155123</v>
      </c>
      <c r="V337" s="63">
        <f t="shared" si="53"/>
        <v>157.45086767535776</v>
      </c>
      <c r="W337">
        <f t="shared" si="49"/>
        <v>107.76813690773571</v>
      </c>
      <c r="X337">
        <f t="shared" si="50"/>
        <v>107.29878217900799</v>
      </c>
      <c r="Y337">
        <f t="shared" si="45"/>
        <v>25.448000000000143</v>
      </c>
    </row>
    <row r="338" spans="16:25" x14ac:dyDescent="0.2">
      <c r="P338" s="61">
        <v>3.4599999999999902</v>
      </c>
      <c r="Q338" s="61">
        <f t="shared" si="51"/>
        <v>16.174509318732312</v>
      </c>
      <c r="R338" s="61">
        <f t="shared" si="52"/>
        <v>15.743353466150539</v>
      </c>
      <c r="S338" s="62">
        <f t="shared" si="46"/>
        <v>108.36587689540525</v>
      </c>
      <c r="T338" s="62">
        <f t="shared" si="47"/>
        <v>107.89652216667751</v>
      </c>
      <c r="U338" s="63">
        <f t="shared" si="48"/>
        <v>158.29004404154546</v>
      </c>
      <c r="V338" s="63">
        <f t="shared" si="53"/>
        <v>157.49659527535198</v>
      </c>
      <c r="W338">
        <f t="shared" si="49"/>
        <v>107.80327698212577</v>
      </c>
      <c r="X338">
        <f t="shared" si="50"/>
        <v>107.33392225339804</v>
      </c>
      <c r="Y338">
        <f t="shared" si="45"/>
        <v>25.458000000000144</v>
      </c>
    </row>
    <row r="339" spans="16:25" x14ac:dyDescent="0.2">
      <c r="P339" s="61">
        <v>3.46999999999999</v>
      </c>
      <c r="Q339" s="61">
        <f t="shared" si="51"/>
        <v>16.197866023056754</v>
      </c>
      <c r="R339" s="61">
        <f t="shared" si="52"/>
        <v>15.766087562421282</v>
      </c>
      <c r="S339" s="62">
        <f t="shared" si="46"/>
        <v>108.39094441536719</v>
      </c>
      <c r="T339" s="62">
        <f t="shared" si="47"/>
        <v>107.92158968663946</v>
      </c>
      <c r="U339" s="63">
        <f t="shared" si="48"/>
        <v>158.33563967137064</v>
      </c>
      <c r="V339" s="63">
        <f t="shared" si="53"/>
        <v>157.54219090517716</v>
      </c>
      <c r="W339">
        <f t="shared" si="49"/>
        <v>107.83834450208769</v>
      </c>
      <c r="X339">
        <f t="shared" si="50"/>
        <v>107.36898977336</v>
      </c>
      <c r="Y339">
        <f t="shared" si="45"/>
        <v>25.468000000000146</v>
      </c>
    </row>
    <row r="340" spans="16:25" x14ac:dyDescent="0.2">
      <c r="P340" s="61">
        <v>3.4799999999999902</v>
      </c>
      <c r="Q340" s="61">
        <f t="shared" si="51"/>
        <v>16.221189096365116</v>
      </c>
      <c r="R340" s="61">
        <f t="shared" si="52"/>
        <v>15.788788924161214</v>
      </c>
      <c r="S340" s="62">
        <f t="shared" si="46"/>
        <v>108.41593979848133</v>
      </c>
      <c r="T340" s="62">
        <f t="shared" si="47"/>
        <v>107.94658506975361</v>
      </c>
      <c r="U340" s="63">
        <f t="shared" si="48"/>
        <v>158.38110409056893</v>
      </c>
      <c r="V340" s="63">
        <f t="shared" si="53"/>
        <v>157.58765532437545</v>
      </c>
      <c r="W340">
        <f t="shared" si="49"/>
        <v>107.87333988520186</v>
      </c>
      <c r="X340">
        <f t="shared" si="50"/>
        <v>107.40398515647414</v>
      </c>
      <c r="Y340">
        <f t="shared" si="45"/>
        <v>25.478000000000147</v>
      </c>
    </row>
    <row r="341" spans="16:25" x14ac:dyDescent="0.2">
      <c r="P341" s="61">
        <v>3.48999999999999</v>
      </c>
      <c r="Q341" s="61">
        <f t="shared" si="51"/>
        <v>16.244478683514977</v>
      </c>
      <c r="R341" s="61">
        <f t="shared" si="52"/>
        <v>15.811457692366526</v>
      </c>
      <c r="S341" s="62">
        <f t="shared" si="46"/>
        <v>108.44086345873332</v>
      </c>
      <c r="T341" s="62">
        <f t="shared" si="47"/>
        <v>107.97150873000558</v>
      </c>
      <c r="U341" s="63">
        <f t="shared" si="48"/>
        <v>158.42643805214402</v>
      </c>
      <c r="V341" s="63">
        <f t="shared" si="53"/>
        <v>157.63298928595054</v>
      </c>
      <c r="W341">
        <f t="shared" si="49"/>
        <v>107.90826354545385</v>
      </c>
      <c r="X341">
        <f t="shared" si="50"/>
        <v>107.4389088167261</v>
      </c>
      <c r="Y341">
        <f t="shared" si="45"/>
        <v>25.488000000000149</v>
      </c>
    </row>
    <row r="342" spans="16:25" x14ac:dyDescent="0.2">
      <c r="P342" s="61">
        <v>3.4999999999999898</v>
      </c>
      <c r="Q342" s="61">
        <f t="shared" si="51"/>
        <v>16.267734928327009</v>
      </c>
      <c r="R342" s="61">
        <f t="shared" si="52"/>
        <v>15.834094007024127</v>
      </c>
      <c r="S342" s="62">
        <f t="shared" si="46"/>
        <v>108.46571580655524</v>
      </c>
      <c r="T342" s="62">
        <f t="shared" si="47"/>
        <v>107.99636107782749</v>
      </c>
      <c r="U342" s="63">
        <f t="shared" si="48"/>
        <v>158.47164230263613</v>
      </c>
      <c r="V342" s="63">
        <f t="shared" si="53"/>
        <v>157.67819353644265</v>
      </c>
      <c r="W342">
        <f t="shared" si="49"/>
        <v>107.94311589327577</v>
      </c>
      <c r="X342">
        <f t="shared" si="50"/>
        <v>107.47376116454802</v>
      </c>
      <c r="Y342">
        <f t="shared" si="45"/>
        <v>25.49800000000015</v>
      </c>
    </row>
    <row r="343" spans="16:25" x14ac:dyDescent="0.2">
      <c r="P343" s="61">
        <v>3.50999999999999</v>
      </c>
      <c r="Q343" s="61">
        <f t="shared" si="51"/>
        <v>16.290957973595312</v>
      </c>
      <c r="R343" s="61">
        <f t="shared" si="52"/>
        <v>15.856698007121729</v>
      </c>
      <c r="S343" s="62">
        <f t="shared" si="46"/>
        <v>108.49049724886621</v>
      </c>
      <c r="T343" s="62">
        <f t="shared" si="47"/>
        <v>108.02114252013847</v>
      </c>
      <c r="U343" s="63">
        <f t="shared" si="48"/>
        <v>158.5167175821955</v>
      </c>
      <c r="V343" s="63">
        <f t="shared" si="53"/>
        <v>157.72326881600202</v>
      </c>
      <c r="W343">
        <f t="shared" si="49"/>
        <v>107.97789733558673</v>
      </c>
      <c r="X343">
        <f t="shared" si="50"/>
        <v>107.50854260685901</v>
      </c>
      <c r="Y343">
        <f t="shared" si="45"/>
        <v>25.508000000000152</v>
      </c>
    </row>
    <row r="344" spans="16:25" x14ac:dyDescent="0.2">
      <c r="P344" s="61">
        <v>3.5199999999999898</v>
      </c>
      <c r="Q344" s="61">
        <f t="shared" si="51"/>
        <v>16.31414796109765</v>
      </c>
      <c r="R344" s="61">
        <f t="shared" si="52"/>
        <v>15.879269830657799</v>
      </c>
      <c r="S344" s="62">
        <f t="shared" si="46"/>
        <v>108.51520818911234</v>
      </c>
      <c r="T344" s="62">
        <f t="shared" si="47"/>
        <v>108.04585346038461</v>
      </c>
      <c r="U344" s="63">
        <f t="shared" si="48"/>
        <v>158.56166462465546</v>
      </c>
      <c r="V344" s="63">
        <f t="shared" si="53"/>
        <v>157.76821585846199</v>
      </c>
      <c r="W344">
        <f t="shared" si="49"/>
        <v>108.01260827583286</v>
      </c>
      <c r="X344">
        <f t="shared" si="50"/>
        <v>107.54325354710514</v>
      </c>
      <c r="Y344">
        <f t="shared" si="45"/>
        <v>25.518000000000153</v>
      </c>
    </row>
    <row r="345" spans="16:25" x14ac:dyDescent="0.2">
      <c r="P345" s="61">
        <v>3.52999999999999</v>
      </c>
      <c r="Q345" s="61">
        <f t="shared" si="51"/>
        <v>16.33730503160557</v>
      </c>
      <c r="R345" s="61">
        <f t="shared" si="52"/>
        <v>15.901809614651402</v>
      </c>
      <c r="S345" s="62">
        <f t="shared" si="46"/>
        <v>108.53984902730616</v>
      </c>
      <c r="T345" s="62">
        <f t="shared" si="47"/>
        <v>108.07049429857844</v>
      </c>
      <c r="U345" s="63">
        <f t="shared" si="48"/>
        <v>158.60648415760386</v>
      </c>
      <c r="V345" s="63">
        <f t="shared" si="53"/>
        <v>157.81303539141038</v>
      </c>
      <c r="W345">
        <f t="shared" si="49"/>
        <v>108.0472491140267</v>
      </c>
      <c r="X345">
        <f t="shared" si="50"/>
        <v>107.57789438529898</v>
      </c>
      <c r="Y345">
        <f t="shared" si="45"/>
        <v>25.528000000000155</v>
      </c>
    </row>
    <row r="346" spans="16:25" x14ac:dyDescent="0.2">
      <c r="P346" s="61">
        <v>3.5399999999999801</v>
      </c>
      <c r="Q346" s="61">
        <f t="shared" si="51"/>
        <v>16.360429324894319</v>
      </c>
      <c r="R346" s="61">
        <f t="shared" si="52"/>
        <v>15.924317495151868</v>
      </c>
      <c r="S346" s="62">
        <f t="shared" si="46"/>
        <v>108.56442016006545</v>
      </c>
      <c r="T346" s="62">
        <f t="shared" si="47"/>
        <v>108.09506543133772</v>
      </c>
      <c r="U346" s="63">
        <f t="shared" si="48"/>
        <v>158.6511769024537</v>
      </c>
      <c r="V346" s="63">
        <f t="shared" si="53"/>
        <v>157.85772813626022</v>
      </c>
      <c r="W346">
        <f t="shared" si="49"/>
        <v>108.08182024678598</v>
      </c>
      <c r="X346">
        <f t="shared" si="50"/>
        <v>107.61246551805826</v>
      </c>
      <c r="Y346">
        <f t="shared" si="45"/>
        <v>25.538000000000157</v>
      </c>
    </row>
    <row r="347" spans="16:25" x14ac:dyDescent="0.2">
      <c r="P347" s="61">
        <v>3.5499999999999901</v>
      </c>
      <c r="Q347" s="61">
        <f t="shared" si="51"/>
        <v>16.383520979752817</v>
      </c>
      <c r="R347" s="61">
        <f t="shared" si="52"/>
        <v>15.946793607248493</v>
      </c>
      <c r="S347" s="62">
        <f t="shared" si="46"/>
        <v>108.58892198065161</v>
      </c>
      <c r="T347" s="62">
        <f t="shared" si="47"/>
        <v>108.11956725192387</v>
      </c>
      <c r="U347" s="63">
        <f t="shared" si="48"/>
        <v>158.69574357451322</v>
      </c>
      <c r="V347" s="63">
        <f t="shared" si="53"/>
        <v>157.90229480831974</v>
      </c>
      <c r="W347">
        <f t="shared" si="49"/>
        <v>108.11632206737215</v>
      </c>
      <c r="X347">
        <f t="shared" si="50"/>
        <v>107.6469673386444</v>
      </c>
      <c r="Y347">
        <f t="shared" si="45"/>
        <v>25.548000000000158</v>
      </c>
    </row>
    <row r="348" spans="16:25" x14ac:dyDescent="0.2">
      <c r="P348" s="61">
        <v>3.5599999999999801</v>
      </c>
      <c r="Q348" s="61">
        <f t="shared" si="51"/>
        <v>16.406580133993128</v>
      </c>
      <c r="R348" s="61">
        <f t="shared" si="52"/>
        <v>15.969238085079747</v>
      </c>
      <c r="S348" s="62">
        <f t="shared" si="46"/>
        <v>108.6133548790072</v>
      </c>
      <c r="T348" s="62">
        <f t="shared" si="47"/>
        <v>108.14400015027947</v>
      </c>
      <c r="U348" s="63">
        <f t="shared" si="48"/>
        <v>158.7401848830539</v>
      </c>
      <c r="V348" s="63">
        <f t="shared" si="53"/>
        <v>157.94673611686042</v>
      </c>
      <c r="W348">
        <f t="shared" si="49"/>
        <v>108.15075496572774</v>
      </c>
      <c r="X348">
        <f t="shared" si="50"/>
        <v>107.68140023699999</v>
      </c>
      <c r="Y348">
        <f t="shared" si="45"/>
        <v>25.55800000000016</v>
      </c>
    </row>
    <row r="349" spans="16:25" x14ac:dyDescent="0.2">
      <c r="P349" s="61">
        <v>3.5699999999999901</v>
      </c>
      <c r="Q349" s="61">
        <f t="shared" si="51"/>
        <v>16.429606924460391</v>
      </c>
      <c r="R349" s="61">
        <f t="shared" si="52"/>
        <v>15.991651061842957</v>
      </c>
      <c r="S349" s="62">
        <f t="shared" si="46"/>
        <v>108.63771924179358</v>
      </c>
      <c r="T349" s="62">
        <f t="shared" si="47"/>
        <v>108.16836451306585</v>
      </c>
      <c r="U349" s="63">
        <f t="shared" si="48"/>
        <v>158.78450153137896</v>
      </c>
      <c r="V349" s="63">
        <f t="shared" si="53"/>
        <v>157.99105276518549</v>
      </c>
      <c r="W349">
        <f t="shared" si="49"/>
        <v>108.18511932851411</v>
      </c>
      <c r="X349">
        <f t="shared" si="50"/>
        <v>107.71576459978638</v>
      </c>
      <c r="Y349">
        <f t="shared" si="45"/>
        <v>25.568000000000161</v>
      </c>
    </row>
    <row r="350" spans="16:25" x14ac:dyDescent="0.2">
      <c r="P350" s="61">
        <v>3.5799999999999801</v>
      </c>
      <c r="Q350" s="61">
        <f t="shared" si="51"/>
        <v>16.452601487041925</v>
      </c>
      <c r="R350" s="61">
        <f t="shared" si="52"/>
        <v>16.014032669803164</v>
      </c>
      <c r="S350" s="62">
        <f t="shared" si="46"/>
        <v>108.66201545242718</v>
      </c>
      <c r="T350" s="62">
        <f t="shared" si="47"/>
        <v>108.19266072369945</v>
      </c>
      <c r="U350" s="63">
        <f t="shared" si="48"/>
        <v>158.82869421688937</v>
      </c>
      <c r="V350" s="63">
        <f t="shared" si="53"/>
        <v>158.0352454506959</v>
      </c>
      <c r="W350">
        <f t="shared" si="49"/>
        <v>108.21941553914772</v>
      </c>
      <c r="X350">
        <f t="shared" si="50"/>
        <v>107.75006081042</v>
      </c>
      <c r="Y350">
        <f t="shared" si="45"/>
        <v>25.578000000000163</v>
      </c>
    </row>
    <row r="351" spans="16:25" x14ac:dyDescent="0.2">
      <c r="P351" s="61">
        <v>3.5899999999999799</v>
      </c>
      <c r="Q351" s="61">
        <f t="shared" si="51"/>
        <v>16.475563956676933</v>
      </c>
      <c r="R351" s="61">
        <f t="shared" si="52"/>
        <v>16.036383040302567</v>
      </c>
      <c r="S351" s="62">
        <f t="shared" si="46"/>
        <v>108.68624389111608</v>
      </c>
      <c r="T351" s="62">
        <f t="shared" si="47"/>
        <v>108.21688916238834</v>
      </c>
      <c r="U351" s="63">
        <f t="shared" si="48"/>
        <v>158.87276363115046</v>
      </c>
      <c r="V351" s="63">
        <f t="shared" si="53"/>
        <v>158.07931486495698</v>
      </c>
      <c r="W351">
        <f t="shared" si="49"/>
        <v>108.25364397783662</v>
      </c>
      <c r="X351">
        <f t="shared" si="50"/>
        <v>107.78428924910889</v>
      </c>
      <c r="Y351">
        <f t="shared" si="45"/>
        <v>25.588000000000164</v>
      </c>
    </row>
    <row r="352" spans="16:25" x14ac:dyDescent="0.2">
      <c r="P352" s="61">
        <v>3.5999999999999801</v>
      </c>
      <c r="Q352" s="61">
        <f t="shared" si="51"/>
        <v>16.498494467365504</v>
      </c>
      <c r="R352" s="61">
        <f t="shared" si="52"/>
        <v>16.058702303769277</v>
      </c>
      <c r="S352" s="62">
        <f t="shared" si="46"/>
        <v>108.71040493489544</v>
      </c>
      <c r="T352" s="62">
        <f t="shared" si="47"/>
        <v>108.2410502061677</v>
      </c>
      <c r="U352" s="63">
        <f t="shared" si="48"/>
        <v>158.91671045995631</v>
      </c>
      <c r="V352" s="63">
        <f t="shared" si="53"/>
        <v>158.12326169376283</v>
      </c>
      <c r="W352">
        <f t="shared" si="49"/>
        <v>108.28780502161598</v>
      </c>
      <c r="X352">
        <f t="shared" si="50"/>
        <v>107.81845029288823</v>
      </c>
      <c r="Y352">
        <f t="shared" si="45"/>
        <v>25.598000000000166</v>
      </c>
    </row>
    <row r="353" spans="16:25" x14ac:dyDescent="0.2">
      <c r="P353" s="61">
        <v>3.6099999999999799</v>
      </c>
      <c r="Q353" s="61">
        <f t="shared" si="51"/>
        <v>16.521393152177819</v>
      </c>
      <c r="R353" s="61">
        <f t="shared" si="52"/>
        <v>16.080990589726287</v>
      </c>
      <c r="S353" s="62">
        <f t="shared" si="46"/>
        <v>108.73449895766285</v>
      </c>
      <c r="T353" s="62">
        <f t="shared" si="47"/>
        <v>108.26514422893511</v>
      </c>
      <c r="U353" s="63">
        <f t="shared" si="48"/>
        <v>158.9605353833939</v>
      </c>
      <c r="V353" s="63">
        <f t="shared" si="53"/>
        <v>158.16708661720043</v>
      </c>
      <c r="W353">
        <f t="shared" si="49"/>
        <v>108.3218990443834</v>
      </c>
      <c r="X353">
        <f t="shared" si="50"/>
        <v>107.85254431565565</v>
      </c>
      <c r="Y353">
        <f t="shared" si="45"/>
        <v>25.608000000000168</v>
      </c>
    </row>
    <row r="354" spans="16:25" x14ac:dyDescent="0.2">
      <c r="P354" s="61">
        <v>3.6199999999999801</v>
      </c>
      <c r="Q354" s="61">
        <f t="shared" si="51"/>
        <v>16.544260143263166</v>
      </c>
      <c r="R354" s="61">
        <f t="shared" si="52"/>
        <v>16.103248026800252</v>
      </c>
      <c r="S354" s="62">
        <f t="shared" si="46"/>
        <v>108.75852633021302</v>
      </c>
      <c r="T354" s="62">
        <f t="shared" si="47"/>
        <v>108.28917160148528</v>
      </c>
      <c r="U354" s="63">
        <f t="shared" si="48"/>
        <v>159.00423907590644</v>
      </c>
      <c r="V354" s="63">
        <f t="shared" si="53"/>
        <v>158.21079030971296</v>
      </c>
      <c r="W354">
        <f t="shared" si="49"/>
        <v>108.35592641693356</v>
      </c>
      <c r="X354">
        <f t="shared" si="50"/>
        <v>107.88657168820583</v>
      </c>
      <c r="Y354">
        <f t="shared" si="45"/>
        <v>25.618000000000169</v>
      </c>
    </row>
    <row r="355" spans="16:25" x14ac:dyDescent="0.2">
      <c r="P355" s="61">
        <v>3.6299999999999799</v>
      </c>
      <c r="Q355" s="61">
        <f t="shared" si="51"/>
        <v>16.567095571858822</v>
      </c>
      <c r="R355" s="61">
        <f t="shared" si="52"/>
        <v>16.12547474273012</v>
      </c>
      <c r="S355" s="62">
        <f t="shared" si="46"/>
        <v>108.78248742027195</v>
      </c>
      <c r="T355" s="62">
        <f t="shared" si="47"/>
        <v>108.31313269154421</v>
      </c>
      <c r="U355" s="63">
        <f t="shared" si="48"/>
        <v>159.04782220635548</v>
      </c>
      <c r="V355" s="63">
        <f t="shared" si="53"/>
        <v>158.254373440162</v>
      </c>
      <c r="W355">
        <f t="shared" si="49"/>
        <v>108.38988750699249</v>
      </c>
      <c r="X355">
        <f t="shared" si="50"/>
        <v>107.92053277826477</v>
      </c>
      <c r="Y355">
        <f t="shared" si="45"/>
        <v>25.628000000000171</v>
      </c>
    </row>
    <row r="356" spans="16:25" x14ac:dyDescent="0.2">
      <c r="P356" s="61">
        <v>3.6399999999999801</v>
      </c>
      <c r="Q356" s="61">
        <f t="shared" si="51"/>
        <v>16.589899568298847</v>
      </c>
      <c r="R356" s="61">
        <f t="shared" si="52"/>
        <v>16.147670864375698</v>
      </c>
      <c r="S356" s="62">
        <f t="shared" si="46"/>
        <v>108.80638259253081</v>
      </c>
      <c r="T356" s="62">
        <f t="shared" si="47"/>
        <v>108.33702786380309</v>
      </c>
      <c r="U356" s="63">
        <f t="shared" si="48"/>
        <v>159.09128543808237</v>
      </c>
      <c r="V356" s="63">
        <f t="shared" si="53"/>
        <v>158.29783667188889</v>
      </c>
      <c r="W356">
        <f t="shared" si="49"/>
        <v>108.42378267925136</v>
      </c>
      <c r="X356">
        <f t="shared" si="50"/>
        <v>107.95442795052364</v>
      </c>
      <c r="Y356">
        <f t="shared" si="45"/>
        <v>25.638000000000172</v>
      </c>
    </row>
    <row r="357" spans="16:25" x14ac:dyDescent="0.2">
      <c r="P357" s="61">
        <v>3.6499999999999799</v>
      </c>
      <c r="Q357" s="61">
        <f t="shared" si="51"/>
        <v>16.612672262022755</v>
      </c>
      <c r="R357" s="61">
        <f t="shared" si="52"/>
        <v>16.1698365177261</v>
      </c>
      <c r="S357" s="62">
        <f t="shared" si="46"/>
        <v>108.83021220867919</v>
      </c>
      <c r="T357" s="62">
        <f t="shared" si="47"/>
        <v>108.36085747995145</v>
      </c>
      <c r="U357" s="63">
        <f t="shared" si="48"/>
        <v>159.13462942896888</v>
      </c>
      <c r="V357" s="63">
        <f t="shared" si="53"/>
        <v>158.3411806627754</v>
      </c>
      <c r="W357">
        <f t="shared" si="49"/>
        <v>108.45761229539974</v>
      </c>
      <c r="X357">
        <f t="shared" si="50"/>
        <v>107.98825756667199</v>
      </c>
      <c r="Y357">
        <f t="shared" si="45"/>
        <v>25.648000000000174</v>
      </c>
    </row>
    <row r="358" spans="16:25" x14ac:dyDescent="0.2">
      <c r="P358" s="61">
        <v>3.6599999999999802</v>
      </c>
      <c r="Q358" s="61">
        <f t="shared" si="51"/>
        <v>16.635413781584102</v>
      </c>
      <c r="R358" s="61">
        <f t="shared" si="52"/>
        <v>16.191971827908095</v>
      </c>
      <c r="S358" s="62">
        <f t="shared" si="46"/>
        <v>108.8539766274379</v>
      </c>
      <c r="T358" s="62">
        <f t="shared" si="47"/>
        <v>108.38462189871018</v>
      </c>
      <c r="U358" s="63">
        <f t="shared" si="48"/>
        <v>159.17785483149686</v>
      </c>
      <c r="V358" s="63">
        <f t="shared" si="53"/>
        <v>158.38440606530338</v>
      </c>
      <c r="W358">
        <f t="shared" si="49"/>
        <v>108.49137671415846</v>
      </c>
      <c r="X358">
        <f t="shared" si="50"/>
        <v>108.02202198543074</v>
      </c>
      <c r="Y358">
        <f t="shared" ref="Y358:Y421" si="54">Y357+0.01</f>
        <v>25.658000000000175</v>
      </c>
    </row>
    <row r="359" spans="16:25" x14ac:dyDescent="0.2">
      <c r="P359" s="61">
        <v>3.6699999999999799</v>
      </c>
      <c r="Q359" s="61">
        <f t="shared" si="51"/>
        <v>16.658124254658937</v>
      </c>
      <c r="R359" s="61">
        <f t="shared" si="52"/>
        <v>16.214076919194326</v>
      </c>
      <c r="S359" s="62">
        <f t="shared" si="46"/>
        <v>108.87767620459148</v>
      </c>
      <c r="T359" s="62">
        <f t="shared" si="47"/>
        <v>108.40832147586374</v>
      </c>
      <c r="U359" s="63">
        <f t="shared" si="48"/>
        <v>159.22096229280731</v>
      </c>
      <c r="V359" s="63">
        <f t="shared" si="53"/>
        <v>158.42751352661384</v>
      </c>
      <c r="W359">
        <f t="shared" si="49"/>
        <v>108.52507629131202</v>
      </c>
      <c r="X359">
        <f t="shared" si="50"/>
        <v>108.0557215625843</v>
      </c>
      <c r="Y359">
        <f t="shared" si="54"/>
        <v>25.668000000000177</v>
      </c>
    </row>
    <row r="360" spans="16:25" x14ac:dyDescent="0.2">
      <c r="P360" s="61">
        <v>3.6799999999999802</v>
      </c>
      <c r="Q360" s="61">
        <f t="shared" si="51"/>
        <v>16.680803808054165</v>
      </c>
      <c r="R360" s="61">
        <f t="shared" si="52"/>
        <v>16.236151915011483</v>
      </c>
      <c r="S360" s="62">
        <f t="shared" si="46"/>
        <v>108.90131129302006</v>
      </c>
      <c r="T360" s="62">
        <f t="shared" si="47"/>
        <v>108.43195656429231</v>
      </c>
      <c r="U360" s="63">
        <f t="shared" si="48"/>
        <v>159.26395245475834</v>
      </c>
      <c r="V360" s="63">
        <f t="shared" si="53"/>
        <v>158.47050368856486</v>
      </c>
      <c r="W360">
        <f t="shared" si="49"/>
        <v>108.5587113797406</v>
      </c>
      <c r="X360">
        <f t="shared" si="50"/>
        <v>108.08935665101285</v>
      </c>
      <c r="Y360">
        <f t="shared" si="54"/>
        <v>25.678000000000178</v>
      </c>
    </row>
    <row r="361" spans="16:25" x14ac:dyDescent="0.2">
      <c r="P361" s="61">
        <v>3.68999999999998</v>
      </c>
      <c r="Q361" s="61">
        <f t="shared" si="51"/>
        <v>16.703452567715825</v>
      </c>
      <c r="R361" s="61">
        <f t="shared" si="52"/>
        <v>16.258196937948309</v>
      </c>
      <c r="S361" s="62">
        <f t="shared" si="46"/>
        <v>108.9248822427309</v>
      </c>
      <c r="T361" s="62">
        <f t="shared" si="47"/>
        <v>108.45552751400317</v>
      </c>
      <c r="U361" s="63">
        <f t="shared" si="48"/>
        <v>159.30682595398267</v>
      </c>
      <c r="V361" s="63">
        <f t="shared" si="53"/>
        <v>158.51337718778919</v>
      </c>
      <c r="W361">
        <f t="shared" si="49"/>
        <v>108.59228232945145</v>
      </c>
      <c r="X361">
        <f t="shared" si="50"/>
        <v>108.12292760072373</v>
      </c>
      <c r="Y361">
        <f t="shared" si="54"/>
        <v>25.68800000000018</v>
      </c>
    </row>
    <row r="362" spans="16:25" x14ac:dyDescent="0.2">
      <c r="P362" s="61">
        <v>3.6999999999999802</v>
      </c>
      <c r="Q362" s="61">
        <f t="shared" si="51"/>
        <v>16.726070658737228</v>
      </c>
      <c r="R362" s="61">
        <f t="shared" si="52"/>
        <v>16.280212109763575</v>
      </c>
      <c r="S362" s="62">
        <f t="shared" si="46"/>
        <v>108.9483894008896</v>
      </c>
      <c r="T362" s="62">
        <f t="shared" si="47"/>
        <v>108.47903467216186</v>
      </c>
      <c r="U362" s="63">
        <f t="shared" si="48"/>
        <v>159.34958342194412</v>
      </c>
      <c r="V362" s="63">
        <f t="shared" si="53"/>
        <v>158.55613465575064</v>
      </c>
      <c r="W362">
        <f t="shared" si="49"/>
        <v>108.62578948761015</v>
      </c>
      <c r="X362">
        <f t="shared" si="50"/>
        <v>108.15643475888243</v>
      </c>
      <c r="Y362">
        <f t="shared" si="54"/>
        <v>25.698000000000182</v>
      </c>
    </row>
    <row r="363" spans="16:25" x14ac:dyDescent="0.2">
      <c r="P363" s="61">
        <v>3.70999999999998</v>
      </c>
      <c r="Q363" s="61">
        <f t="shared" si="51"/>
        <v>16.748658205367036</v>
      </c>
      <c r="R363" s="61">
        <f t="shared" si="52"/>
        <v>16.302197551393903</v>
      </c>
      <c r="S363" s="62">
        <f t="shared" si="46"/>
        <v>108.97183311185061</v>
      </c>
      <c r="T363" s="62">
        <f t="shared" si="47"/>
        <v>108.50247838312288</v>
      </c>
      <c r="U363" s="63">
        <f t="shared" si="48"/>
        <v>159.39222548499345</v>
      </c>
      <c r="V363" s="63">
        <f t="shared" si="53"/>
        <v>158.59877671879997</v>
      </c>
      <c r="W363">
        <f t="shared" si="49"/>
        <v>108.65923319857117</v>
      </c>
      <c r="X363">
        <f t="shared" si="50"/>
        <v>108.18987846984345</v>
      </c>
      <c r="Y363">
        <f t="shared" si="54"/>
        <v>25.708000000000183</v>
      </c>
    </row>
    <row r="364" spans="16:25" x14ac:dyDescent="0.2">
      <c r="P364" s="61">
        <v>3.7199999999999802</v>
      </c>
      <c r="Q364" s="61">
        <f t="shared" si="51"/>
        <v>16.771215331017203</v>
      </c>
      <c r="R364" s="61">
        <f t="shared" si="52"/>
        <v>16.324153382961523</v>
      </c>
      <c r="S364" s="62">
        <f t="shared" si="46"/>
        <v>108.99521371718765</v>
      </c>
      <c r="T364" s="62">
        <f t="shared" si="47"/>
        <v>108.52585898845992</v>
      </c>
      <c r="U364" s="63">
        <f t="shared" si="48"/>
        <v>159.43475276442334</v>
      </c>
      <c r="V364" s="63">
        <f t="shared" si="53"/>
        <v>158.64130399822986</v>
      </c>
      <c r="W364">
        <f t="shared" si="49"/>
        <v>108.69261380390822</v>
      </c>
      <c r="X364">
        <f t="shared" si="50"/>
        <v>108.22325907518047</v>
      </c>
      <c r="Y364">
        <f t="shared" si="54"/>
        <v>25.718000000000185</v>
      </c>
    </row>
    <row r="365" spans="16:25" x14ac:dyDescent="0.2">
      <c r="P365" s="61">
        <v>3.72999999999998</v>
      </c>
      <c r="Q365" s="61">
        <f t="shared" si="51"/>
        <v>16.793742158270877</v>
      </c>
      <c r="R365" s="61">
        <f t="shared" si="52"/>
        <v>16.346079723781937</v>
      </c>
      <c r="S365" s="62">
        <f t="shared" si="46"/>
        <v>109.01853155572346</v>
      </c>
      <c r="T365" s="62">
        <f t="shared" si="47"/>
        <v>108.5491768269957</v>
      </c>
      <c r="U365" s="63">
        <f t="shared" si="48"/>
        <v>159.47716587652283</v>
      </c>
      <c r="V365" s="63">
        <f t="shared" si="53"/>
        <v>158.68371711032935</v>
      </c>
      <c r="W365">
        <f t="shared" si="49"/>
        <v>108.72593164244401</v>
      </c>
      <c r="X365">
        <f t="shared" si="50"/>
        <v>108.25657691371626</v>
      </c>
      <c r="Y365">
        <f t="shared" si="54"/>
        <v>25.728000000000186</v>
      </c>
    </row>
    <row r="366" spans="16:25" x14ac:dyDescent="0.2">
      <c r="P366" s="61">
        <v>3.7399999999999798</v>
      </c>
      <c r="Q366" s="61">
        <f t="shared" si="51"/>
        <v>16.81623880889013</v>
      </c>
      <c r="R366" s="61">
        <f t="shared" si="52"/>
        <v>16.367976692371471</v>
      </c>
      <c r="S366" s="62">
        <f t="shared" si="46"/>
        <v>109.0417869635593</v>
      </c>
      <c r="T366" s="62">
        <f t="shared" si="47"/>
        <v>108.57243223483157</v>
      </c>
      <c r="U366" s="63">
        <f t="shared" si="48"/>
        <v>159.5194654326308</v>
      </c>
      <c r="V366" s="63">
        <f t="shared" si="53"/>
        <v>158.72601666643732</v>
      </c>
      <c r="W366">
        <f t="shared" si="49"/>
        <v>108.75918705027988</v>
      </c>
      <c r="X366">
        <f t="shared" si="50"/>
        <v>108.28983232155213</v>
      </c>
      <c r="Y366">
        <f t="shared" si="54"/>
        <v>25.738000000000188</v>
      </c>
    </row>
    <row r="367" spans="16:25" x14ac:dyDescent="0.2">
      <c r="P367" s="61">
        <v>3.74999999999998</v>
      </c>
      <c r="Q367" s="61">
        <f t="shared" si="51"/>
        <v>16.838705403823674</v>
      </c>
      <c r="R367" s="61">
        <f t="shared" si="52"/>
        <v>16.389844406454767</v>
      </c>
      <c r="S367" s="62">
        <f t="shared" si="46"/>
        <v>109.06498027410407</v>
      </c>
      <c r="T367" s="62">
        <f t="shared" si="47"/>
        <v>108.59562554537634</v>
      </c>
      <c r="U367" s="63">
        <f t="shared" si="48"/>
        <v>159.5616520391888</v>
      </c>
      <c r="V367" s="63">
        <f t="shared" si="53"/>
        <v>158.76820327299532</v>
      </c>
      <c r="W367">
        <f t="shared" si="49"/>
        <v>108.79238036082464</v>
      </c>
      <c r="X367">
        <f t="shared" si="50"/>
        <v>108.32302563209691</v>
      </c>
      <c r="Y367">
        <f t="shared" si="54"/>
        <v>25.748000000000189</v>
      </c>
    </row>
    <row r="368" spans="16:25" x14ac:dyDescent="0.2">
      <c r="P368" s="61">
        <v>3.7599999999999798</v>
      </c>
      <c r="Q368" s="61">
        <f t="shared" si="51"/>
        <v>16.86114206321442</v>
      </c>
      <c r="R368" s="61">
        <f t="shared" si="52"/>
        <v>16.411682982972142</v>
      </c>
      <c r="S368" s="62">
        <f t="shared" si="46"/>
        <v>109.08811181810292</v>
      </c>
      <c r="T368" s="62">
        <f t="shared" si="47"/>
        <v>108.61875708937518</v>
      </c>
      <c r="U368" s="63">
        <f t="shared" si="48"/>
        <v>159.60372629779349</v>
      </c>
      <c r="V368" s="63">
        <f t="shared" si="53"/>
        <v>158.81027753160001</v>
      </c>
      <c r="W368">
        <f t="shared" si="49"/>
        <v>108.82551190482349</v>
      </c>
      <c r="X368">
        <f t="shared" si="50"/>
        <v>108.35615717609573</v>
      </c>
      <c r="Y368">
        <f t="shared" si="54"/>
        <v>25.758000000000191</v>
      </c>
    </row>
    <row r="369" spans="16:25" x14ac:dyDescent="0.2">
      <c r="P369" s="61">
        <v>3.76999999999998</v>
      </c>
      <c r="Q369" s="61">
        <f t="shared" si="51"/>
        <v>16.88354890640699</v>
      </c>
      <c r="R369" s="61">
        <f t="shared" si="52"/>
        <v>16.433492538086909</v>
      </c>
      <c r="S369" s="62">
        <f t="shared" si="46"/>
        <v>109.11118192366555</v>
      </c>
      <c r="T369" s="62">
        <f t="shared" si="47"/>
        <v>108.64182719493782</v>
      </c>
      <c r="U369" s="63">
        <f t="shared" si="48"/>
        <v>159.64568880524772</v>
      </c>
      <c r="V369" s="63">
        <f t="shared" si="53"/>
        <v>158.85224003905424</v>
      </c>
      <c r="W369">
        <f t="shared" si="49"/>
        <v>108.85858201038613</v>
      </c>
      <c r="X369">
        <f t="shared" si="50"/>
        <v>108.38922728165838</v>
      </c>
      <c r="Y369">
        <f t="shared" si="54"/>
        <v>25.768000000000193</v>
      </c>
    </row>
    <row r="370" spans="16:25" x14ac:dyDescent="0.2">
      <c r="P370" s="61">
        <v>3.7799999999999798</v>
      </c>
      <c r="Q370" s="61">
        <f t="shared" si="51"/>
        <v>16.905926051955117</v>
      </c>
      <c r="R370" s="61">
        <f t="shared" si="52"/>
        <v>16.455273187192574</v>
      </c>
      <c r="S370" s="62">
        <f t="shared" si="46"/>
        <v>109.1341909162942</v>
      </c>
      <c r="T370" s="62">
        <f t="shared" si="47"/>
        <v>108.66483618756646</v>
      </c>
      <c r="U370" s="63">
        <f t="shared" si="48"/>
        <v>159.68754015361162</v>
      </c>
      <c r="V370" s="63">
        <f t="shared" si="53"/>
        <v>158.89409138741814</v>
      </c>
      <c r="W370">
        <f t="shared" si="49"/>
        <v>108.89159100301478</v>
      </c>
      <c r="X370">
        <f t="shared" si="50"/>
        <v>108.42223627428703</v>
      </c>
      <c r="Y370">
        <f t="shared" si="54"/>
        <v>25.778000000000194</v>
      </c>
    </row>
    <row r="371" spans="16:25" x14ac:dyDescent="0.2">
      <c r="P371" s="61">
        <v>3.7899999999999801</v>
      </c>
      <c r="Q371" s="61">
        <f t="shared" si="51"/>
        <v>16.928273617628964</v>
      </c>
      <c r="R371" s="61">
        <f t="shared" si="52"/>
        <v>16.477025044919962</v>
      </c>
      <c r="S371" s="62">
        <f t="shared" si="46"/>
        <v>109.15713911891115</v>
      </c>
      <c r="T371" s="62">
        <f t="shared" si="47"/>
        <v>108.68778439018341</v>
      </c>
      <c r="U371" s="63">
        <f t="shared" si="48"/>
        <v>159.72928093025263</v>
      </c>
      <c r="V371" s="63">
        <f t="shared" si="53"/>
        <v>158.93583216405915</v>
      </c>
      <c r="W371">
        <f t="shared" si="49"/>
        <v>108.92453920563173</v>
      </c>
      <c r="X371">
        <f t="shared" si="50"/>
        <v>108.45518447690398</v>
      </c>
      <c r="Y371">
        <f t="shared" si="54"/>
        <v>25.788000000000196</v>
      </c>
    </row>
    <row r="372" spans="16:25" x14ac:dyDescent="0.2">
      <c r="P372" s="61">
        <v>3.7999999999999798</v>
      </c>
      <c r="Q372" s="61">
        <f t="shared" si="51"/>
        <v>16.950591720422349</v>
      </c>
      <c r="R372" s="61">
        <f t="shared" si="52"/>
        <v>16.498748225144251</v>
      </c>
      <c r="S372" s="62">
        <f t="shared" si="46"/>
        <v>109.1800268518859</v>
      </c>
      <c r="T372" s="62">
        <f t="shared" si="47"/>
        <v>108.71067212315816</v>
      </c>
      <c r="U372" s="63">
        <f t="shared" si="48"/>
        <v>159.77091171789493</v>
      </c>
      <c r="V372" s="63">
        <f t="shared" si="53"/>
        <v>158.97746295170145</v>
      </c>
      <c r="W372">
        <f t="shared" si="49"/>
        <v>108.95742693860646</v>
      </c>
      <c r="X372">
        <f t="shared" si="50"/>
        <v>108.48807220987874</v>
      </c>
      <c r="Y372">
        <f t="shared" si="54"/>
        <v>25.798000000000197</v>
      </c>
    </row>
    <row r="373" spans="16:25" x14ac:dyDescent="0.2">
      <c r="P373" s="61">
        <v>3.8099999999999801</v>
      </c>
      <c r="Q373" s="61">
        <f t="shared" si="51"/>
        <v>16.972880476559919</v>
      </c>
      <c r="R373" s="61">
        <f t="shared" si="52"/>
        <v>16.520442840991926</v>
      </c>
      <c r="S373" s="62">
        <f t="shared" si="46"/>
        <v>109.20285443306209</v>
      </c>
      <c r="T373" s="62">
        <f t="shared" si="47"/>
        <v>108.73349970433435</v>
      </c>
      <c r="U373" s="63">
        <f t="shared" si="48"/>
        <v>159.81243309466828</v>
      </c>
      <c r="V373" s="63">
        <f t="shared" si="53"/>
        <v>159.0189843284748</v>
      </c>
      <c r="W373">
        <f t="shared" si="49"/>
        <v>108.99025451978267</v>
      </c>
      <c r="X373">
        <f t="shared" si="50"/>
        <v>108.52089979105492</v>
      </c>
      <c r="Y373">
        <f t="shared" si="54"/>
        <v>25.808000000000199</v>
      </c>
    </row>
    <row r="374" spans="16:25" x14ac:dyDescent="0.2">
      <c r="P374" s="61">
        <v>3.8199999999999799</v>
      </c>
      <c r="Q374" s="61">
        <f t="shared" si="51"/>
        <v>16.995140001504161</v>
      </c>
      <c r="R374" s="61">
        <f t="shared" si="52"/>
        <v>16.54210900484766</v>
      </c>
      <c r="S374" s="62">
        <f t="shared" si="46"/>
        <v>109.22562217778388</v>
      </c>
      <c r="T374" s="62">
        <f t="shared" si="47"/>
        <v>108.75626744905614</v>
      </c>
      <c r="U374" s="63">
        <f t="shared" si="48"/>
        <v>159.85384563415624</v>
      </c>
      <c r="V374" s="63">
        <f t="shared" si="53"/>
        <v>159.06039686796277</v>
      </c>
      <c r="W374">
        <f t="shared" si="49"/>
        <v>109.02302226450445</v>
      </c>
      <c r="X374">
        <f t="shared" si="50"/>
        <v>108.55366753577673</v>
      </c>
      <c r="Y374">
        <f t="shared" si="54"/>
        <v>25.8180000000002</v>
      </c>
    </row>
    <row r="375" spans="16:25" x14ac:dyDescent="0.2">
      <c r="P375" s="61">
        <v>3.8299999999999801</v>
      </c>
      <c r="Q375" s="61">
        <f t="shared" si="51"/>
        <v>17.017370409962428</v>
      </c>
      <c r="R375" s="61">
        <f t="shared" si="52"/>
        <v>16.563746828361115</v>
      </c>
      <c r="S375" s="62">
        <f t="shared" si="46"/>
        <v>109.24833039892215</v>
      </c>
      <c r="T375" s="62">
        <f t="shared" si="47"/>
        <v>108.77897567019443</v>
      </c>
      <c r="U375" s="63">
        <f t="shared" si="48"/>
        <v>159.89514990544362</v>
      </c>
      <c r="V375" s="63">
        <f t="shared" si="53"/>
        <v>159.10170113925014</v>
      </c>
      <c r="W375">
        <f t="shared" si="49"/>
        <v>109.05573048564273</v>
      </c>
      <c r="X375">
        <f t="shared" si="50"/>
        <v>108.586375756915</v>
      </c>
      <c r="Y375">
        <f t="shared" si="54"/>
        <v>25.828000000000202</v>
      </c>
    </row>
    <row r="376" spans="16:25" x14ac:dyDescent="0.2">
      <c r="P376" s="61">
        <v>3.8399999999999799</v>
      </c>
      <c r="Q376" s="61">
        <f t="shared" si="51"/>
        <v>17.039571815893815</v>
      </c>
      <c r="R376" s="61">
        <f t="shared" si="52"/>
        <v>16.585356422453625</v>
      </c>
      <c r="S376" s="62">
        <f t="shared" si="46"/>
        <v>109.27097940690031</v>
      </c>
      <c r="T376" s="62">
        <f t="shared" si="47"/>
        <v>108.80162467817257</v>
      </c>
      <c r="U376" s="63">
        <f t="shared" si="48"/>
        <v>159.93634647316344</v>
      </c>
      <c r="V376" s="63">
        <f t="shared" si="53"/>
        <v>159.14289770696996</v>
      </c>
      <c r="W376">
        <f t="shared" si="49"/>
        <v>109.08837949362089</v>
      </c>
      <c r="X376">
        <f t="shared" si="50"/>
        <v>108.61902476489314</v>
      </c>
      <c r="Y376">
        <f t="shared" si="54"/>
        <v>25.838000000000203</v>
      </c>
    </row>
    <row r="377" spans="16:25" x14ac:dyDescent="0.2">
      <c r="P377" s="61">
        <v>3.8499999999999801</v>
      </c>
      <c r="Q377" s="61">
        <f t="shared" si="51"/>
        <v>17.061744332515975</v>
      </c>
      <c r="R377" s="61">
        <f t="shared" si="52"/>
        <v>16.606937897324855</v>
      </c>
      <c r="S377" s="62">
        <f t="shared" si="46"/>
        <v>109.2935695097197</v>
      </c>
      <c r="T377" s="62">
        <f t="shared" si="47"/>
        <v>108.82421478099198</v>
      </c>
      <c r="U377" s="63">
        <f t="shared" si="48"/>
        <v>159.97743589754327</v>
      </c>
      <c r="V377" s="63">
        <f t="shared" si="53"/>
        <v>159.1839871313498</v>
      </c>
      <c r="W377">
        <f t="shared" si="49"/>
        <v>109.12096959644029</v>
      </c>
      <c r="X377">
        <f t="shared" si="50"/>
        <v>108.65161486771257</v>
      </c>
      <c r="Y377">
        <f t="shared" si="54"/>
        <v>25.848000000000205</v>
      </c>
    </row>
    <row r="378" spans="16:25" x14ac:dyDescent="0.2">
      <c r="P378" s="61">
        <v>3.8599999999999799</v>
      </c>
      <c r="Q378" s="61">
        <f t="shared" si="51"/>
        <v>17.083888072311847</v>
      </c>
      <c r="R378" s="61">
        <f t="shared" si="52"/>
        <v>16.628491362459354</v>
      </c>
      <c r="S378" s="62">
        <f t="shared" si="46"/>
        <v>109.3161010129848</v>
      </c>
      <c r="T378" s="62">
        <f t="shared" si="47"/>
        <v>108.84674628425707</v>
      </c>
      <c r="U378" s="63">
        <f t="shared" si="48"/>
        <v>160.01841873445093</v>
      </c>
      <c r="V378" s="63">
        <f t="shared" si="53"/>
        <v>159.22496996825745</v>
      </c>
      <c r="W378">
        <f t="shared" si="49"/>
        <v>109.15350109970538</v>
      </c>
      <c r="X378">
        <f t="shared" si="50"/>
        <v>108.68414637097766</v>
      </c>
      <c r="Y378">
        <f t="shared" si="54"/>
        <v>25.858000000000207</v>
      </c>
    </row>
    <row r="379" spans="16:25" x14ac:dyDescent="0.2">
      <c r="P379" s="61">
        <v>3.8699999999999801</v>
      </c>
      <c r="Q379" s="61">
        <f t="shared" si="51"/>
        <v>17.106003147036336</v>
      </c>
      <c r="R379" s="61">
        <f t="shared" si="52"/>
        <v>16.650016926633018</v>
      </c>
      <c r="S379" s="62">
        <f t="shared" si="46"/>
        <v>109.33857421992792</v>
      </c>
      <c r="T379" s="62">
        <f t="shared" si="47"/>
        <v>108.8692194912002</v>
      </c>
      <c r="U379" s="63">
        <f t="shared" si="48"/>
        <v>160.05929553543962</v>
      </c>
      <c r="V379" s="63">
        <f t="shared" si="53"/>
        <v>159.26584676924614</v>
      </c>
      <c r="W379">
        <f t="shared" si="49"/>
        <v>109.18597430664852</v>
      </c>
      <c r="X379">
        <f t="shared" si="50"/>
        <v>108.71661957792077</v>
      </c>
      <c r="Y379">
        <f t="shared" si="54"/>
        <v>25.868000000000208</v>
      </c>
    </row>
    <row r="380" spans="16:25" x14ac:dyDescent="0.2">
      <c r="P380" s="61">
        <v>3.8799999999999799</v>
      </c>
      <c r="Q380" s="61">
        <f t="shared" si="51"/>
        <v>17.128089667722872</v>
      </c>
      <c r="R380" s="61">
        <f t="shared" si="52"/>
        <v>16.67151469791953</v>
      </c>
      <c r="S380" s="62">
        <f t="shared" si="46"/>
        <v>109.36098943143384</v>
      </c>
      <c r="T380" s="62">
        <f t="shared" si="47"/>
        <v>108.89163470270611</v>
      </c>
      <c r="U380" s="63">
        <f t="shared" si="48"/>
        <v>160.10006684779236</v>
      </c>
      <c r="V380" s="63">
        <f t="shared" si="53"/>
        <v>159.30661808159888</v>
      </c>
      <c r="W380">
        <f t="shared" si="49"/>
        <v>109.21838951815442</v>
      </c>
      <c r="X380">
        <f t="shared" si="50"/>
        <v>108.7490347894267</v>
      </c>
      <c r="Y380">
        <f t="shared" si="54"/>
        <v>25.87800000000021</v>
      </c>
    </row>
    <row r="381" spans="16:25" x14ac:dyDescent="0.2">
      <c r="P381" s="61">
        <v>3.8899999999999801</v>
      </c>
      <c r="Q381" s="61">
        <f t="shared" si="51"/>
        <v>17.150147744689928</v>
      </c>
      <c r="R381" s="61">
        <f t="shared" si="52"/>
        <v>16.692984783696645</v>
      </c>
      <c r="S381" s="62">
        <f t="shared" si="46"/>
        <v>109.38334694606385</v>
      </c>
      <c r="T381" s="62">
        <f t="shared" si="47"/>
        <v>108.91399221733612</v>
      </c>
      <c r="U381" s="63">
        <f t="shared" si="48"/>
        <v>160.14073321456613</v>
      </c>
      <c r="V381" s="63">
        <f t="shared" si="53"/>
        <v>159.34728444837265</v>
      </c>
      <c r="W381">
        <f t="shared" si="49"/>
        <v>109.25074703278443</v>
      </c>
      <c r="X381">
        <f t="shared" si="50"/>
        <v>108.78139230405671</v>
      </c>
      <c r="Y381">
        <f t="shared" si="54"/>
        <v>25.888000000000211</v>
      </c>
    </row>
    <row r="382" spans="16:25" x14ac:dyDescent="0.2">
      <c r="P382" s="61">
        <v>3.8999999999999799</v>
      </c>
      <c r="Q382" s="61">
        <f t="shared" si="51"/>
        <v>17.17217748754744</v>
      </c>
      <c r="R382" s="61">
        <f t="shared" si="52"/>
        <v>16.71442729065248</v>
      </c>
      <c r="S382" s="62">
        <f t="shared" si="46"/>
        <v>109.40564706007967</v>
      </c>
      <c r="T382" s="62">
        <f t="shared" si="47"/>
        <v>108.93629233135195</v>
      </c>
      <c r="U382" s="63">
        <f t="shared" si="48"/>
        <v>160.18129517463512</v>
      </c>
      <c r="V382" s="63">
        <f t="shared" si="53"/>
        <v>159.38784640844165</v>
      </c>
      <c r="W382">
        <f t="shared" si="49"/>
        <v>109.28304714680027</v>
      </c>
      <c r="X382">
        <f t="shared" si="50"/>
        <v>108.81369241807255</v>
      </c>
      <c r="Y382">
        <f t="shared" si="54"/>
        <v>25.898000000000213</v>
      </c>
    </row>
    <row r="383" spans="16:25" x14ac:dyDescent="0.2">
      <c r="P383" s="61">
        <v>3.9099999999999802</v>
      </c>
      <c r="Q383" s="61">
        <f t="shared" si="51"/>
        <v>17.194179005203161</v>
      </c>
      <c r="R383" s="61">
        <f t="shared" si="52"/>
        <v>16.735842324791701</v>
      </c>
      <c r="S383" s="62">
        <f t="shared" si="46"/>
        <v>109.42789006746703</v>
      </c>
      <c r="T383" s="62">
        <f t="shared" si="47"/>
        <v>108.9585353387393</v>
      </c>
      <c r="U383" s="63">
        <f t="shared" si="48"/>
        <v>160.22175326273367</v>
      </c>
      <c r="V383" s="63">
        <f t="shared" si="53"/>
        <v>159.42830449654019</v>
      </c>
      <c r="W383">
        <f t="shared" si="49"/>
        <v>109.31529015418761</v>
      </c>
      <c r="X383">
        <f t="shared" si="50"/>
        <v>108.84593542545988</v>
      </c>
      <c r="Y383">
        <f t="shared" si="54"/>
        <v>25.908000000000214</v>
      </c>
    </row>
    <row r="384" spans="16:25" x14ac:dyDescent="0.2">
      <c r="P384" s="61">
        <v>3.9199999999999799</v>
      </c>
      <c r="Q384" s="61">
        <f t="shared" si="51"/>
        <v>17.216152405868947</v>
      </c>
      <c r="R384" s="61">
        <f t="shared" si="52"/>
        <v>16.757229991441605</v>
      </c>
      <c r="S384" s="62">
        <f t="shared" si="46"/>
        <v>109.45007625995885</v>
      </c>
      <c r="T384" s="62">
        <f t="shared" si="47"/>
        <v>108.98072153123111</v>
      </c>
      <c r="U384" s="63">
        <f t="shared" si="48"/>
        <v>160.26210800949855</v>
      </c>
      <c r="V384" s="63">
        <f t="shared" si="53"/>
        <v>159.46865924330507</v>
      </c>
      <c r="W384">
        <f t="shared" si="49"/>
        <v>109.34747634667943</v>
      </c>
      <c r="X384">
        <f t="shared" si="50"/>
        <v>108.87812161795171</v>
      </c>
      <c r="Y384">
        <f t="shared" si="54"/>
        <v>25.918000000000216</v>
      </c>
    </row>
    <row r="385" spans="16:25" x14ac:dyDescent="0.2">
      <c r="P385" s="61">
        <v>3.9299999999999802</v>
      </c>
      <c r="Q385" s="61">
        <f t="shared" si="51"/>
        <v>17.238097797066974</v>
      </c>
      <c r="R385" s="61">
        <f t="shared" si="52"/>
        <v>16.778590395258206</v>
      </c>
      <c r="S385" s="62">
        <f t="shared" si="46"/>
        <v>109.47220592705824</v>
      </c>
      <c r="T385" s="62">
        <f t="shared" si="47"/>
        <v>109.00285119833049</v>
      </c>
      <c r="U385" s="63">
        <f t="shared" si="48"/>
        <v>160.30235994151056</v>
      </c>
      <c r="V385" s="63">
        <f t="shared" si="53"/>
        <v>159.50891117531708</v>
      </c>
      <c r="W385">
        <f t="shared" si="49"/>
        <v>109.37960601377884</v>
      </c>
      <c r="X385">
        <f t="shared" si="50"/>
        <v>108.91025128505109</v>
      </c>
      <c r="Y385">
        <f t="shared" si="54"/>
        <v>25.928000000000218</v>
      </c>
    </row>
    <row r="386" spans="16:25" x14ac:dyDescent="0.2">
      <c r="P386" s="61">
        <v>3.93999999999998</v>
      </c>
      <c r="Q386" s="61">
        <f t="shared" si="51"/>
        <v>17.260015285635852</v>
      </c>
      <c r="R386" s="61">
        <f t="shared" si="52"/>
        <v>16.799923640232166</v>
      </c>
      <c r="S386" s="62">
        <f t="shared" si="46"/>
        <v>109.49427935606118</v>
      </c>
      <c r="T386" s="62">
        <f t="shared" si="47"/>
        <v>109.02492462733345</v>
      </c>
      <c r="U386" s="63">
        <f t="shared" si="48"/>
        <v>160.34250958133609</v>
      </c>
      <c r="V386" s="63">
        <f t="shared" si="53"/>
        <v>159.54906081514261</v>
      </c>
      <c r="W386">
        <f t="shared" si="49"/>
        <v>109.41167944278178</v>
      </c>
      <c r="X386">
        <f t="shared" si="50"/>
        <v>108.94232471405405</v>
      </c>
      <c r="Y386">
        <f t="shared" si="54"/>
        <v>25.938000000000219</v>
      </c>
    </row>
    <row r="387" spans="16:25" x14ac:dyDescent="0.2">
      <c r="P387" s="61">
        <v>3.9499999999999802</v>
      </c>
      <c r="Q387" s="61">
        <f t="shared" si="51"/>
        <v>17.281904977736723</v>
      </c>
      <c r="R387" s="61">
        <f t="shared" si="52"/>
        <v>16.821229829694747</v>
      </c>
      <c r="S387" s="62">
        <f t="shared" ref="S387:S450" si="55">(20*LOG10(P387)+20*LOG10(1806/1000)+92.45)</f>
        <v>109.51629683207889</v>
      </c>
      <c r="T387" s="62">
        <f t="shared" ref="T387:T450" si="56">(20*LOG10(P387)+20*LOG10(1711/1000)+92.45)</f>
        <v>109.04694210335117</v>
      </c>
      <c r="U387" s="63">
        <f t="shared" ref="U387:U450" si="57">46.3+33.9*LOG10(1806)-13.82*LOG10(20)-0.0431+(44.9-6.55*LOG10(20))*LOG10(P387)</f>
        <v>160.38255744756751</v>
      </c>
      <c r="V387" s="63">
        <f t="shared" si="53"/>
        <v>159.58910868137403</v>
      </c>
      <c r="W387">
        <f t="shared" ref="W387:W450" si="58">S387+Y387+$D$48+$D$49</f>
        <v>109.4436969187995</v>
      </c>
      <c r="X387">
        <f t="shared" ref="X387:X450" si="59">$T387+$Y387+$D$48+$D$49</f>
        <v>108.97434219007175</v>
      </c>
      <c r="Y387">
        <f t="shared" si="54"/>
        <v>25.948000000000221</v>
      </c>
    </row>
    <row r="388" spans="16:25" x14ac:dyDescent="0.2">
      <c r="P388" s="61">
        <v>3.95999999999998</v>
      </c>
      <c r="Q388" s="61">
        <f t="shared" ref="Q388:Q451" si="60">SQRT((4*3.14*P388)/0.166112957)</f>
        <v>17.303766978859237</v>
      </c>
      <c r="R388" s="61">
        <f t="shared" ref="R388:R451" si="61">SQRT((4*3.14*P388)/0.175336061)</f>
        <v>16.842509066323618</v>
      </c>
      <c r="S388" s="62">
        <f t="shared" si="55"/>
        <v>109.53825863805994</v>
      </c>
      <c r="T388" s="62">
        <f t="shared" si="56"/>
        <v>109.06890390933221</v>
      </c>
      <c r="U388" s="63">
        <f t="shared" si="57"/>
        <v>160.42250405486348</v>
      </c>
      <c r="V388" s="63">
        <f t="shared" si="53"/>
        <v>159.62905528867</v>
      </c>
      <c r="W388">
        <f t="shared" si="58"/>
        <v>109.47565872478054</v>
      </c>
      <c r="X388">
        <f t="shared" si="59"/>
        <v>109.00630399605279</v>
      </c>
      <c r="Y388">
        <f t="shared" si="54"/>
        <v>25.958000000000222</v>
      </c>
    </row>
    <row r="389" spans="16:25" x14ac:dyDescent="0.2">
      <c r="P389" s="61">
        <v>3.9699999999999802</v>
      </c>
      <c r="Q389" s="61">
        <f t="shared" si="60"/>
        <v>17.325601393827498</v>
      </c>
      <c r="R389" s="61">
        <f t="shared" si="61"/>
        <v>16.86376145214863</v>
      </c>
      <c r="S389" s="62">
        <f t="shared" si="55"/>
        <v>109.560165054812</v>
      </c>
      <c r="T389" s="62">
        <f t="shared" si="56"/>
        <v>109.09081032608427</v>
      </c>
      <c r="U389" s="63">
        <f t="shared" si="57"/>
        <v>160.46234991398876</v>
      </c>
      <c r="V389" s="63">
        <f t="shared" ref="V389:V452" si="62">46.3+33.9*LOG10(1711)-13.82*LOG10(20)-0.040992501+(44.9-6.55*LOG10(20))*LOG10(P389)</f>
        <v>159.66890114779528</v>
      </c>
      <c r="W389">
        <f t="shared" si="58"/>
        <v>109.50756514153261</v>
      </c>
      <c r="X389">
        <f t="shared" si="59"/>
        <v>109.03821041280486</v>
      </c>
      <c r="Y389">
        <f t="shared" si="54"/>
        <v>25.968000000000224</v>
      </c>
    </row>
    <row r="390" spans="16:25" x14ac:dyDescent="0.2">
      <c r="P390" s="61">
        <v>3.97999999999998</v>
      </c>
      <c r="Q390" s="61">
        <f t="shared" si="60"/>
        <v>17.347408326805919</v>
      </c>
      <c r="R390" s="61">
        <f t="shared" si="61"/>
        <v>16.884987088557537</v>
      </c>
      <c r="S390" s="62">
        <f t="shared" si="55"/>
        <v>109.58201636102345</v>
      </c>
      <c r="T390" s="62">
        <f t="shared" si="56"/>
        <v>109.11266163229573</v>
      </c>
      <c r="U390" s="63">
        <f t="shared" si="57"/>
        <v>160.50209553185309</v>
      </c>
      <c r="V390" s="63">
        <f t="shared" si="62"/>
        <v>159.70864676565961</v>
      </c>
      <c r="W390">
        <f t="shared" si="58"/>
        <v>109.53941644774406</v>
      </c>
      <c r="X390">
        <f t="shared" si="59"/>
        <v>109.07006171901634</v>
      </c>
      <c r="Y390">
        <f t="shared" si="54"/>
        <v>25.978000000000225</v>
      </c>
    </row>
    <row r="391" spans="16:25" x14ac:dyDescent="0.2">
      <c r="P391" s="61">
        <v>3.9899999999999798</v>
      </c>
      <c r="Q391" s="61">
        <f t="shared" si="60"/>
        <v>17.369187881305024</v>
      </c>
      <c r="R391" s="61">
        <f t="shared" si="61"/>
        <v>16.906186076301644</v>
      </c>
      <c r="S391" s="62">
        <f t="shared" si="55"/>
        <v>109.60381283328466</v>
      </c>
      <c r="T391" s="62">
        <f t="shared" si="56"/>
        <v>109.13445810455693</v>
      </c>
      <c r="U391" s="63">
        <f t="shared" si="57"/>
        <v>160.54174141155025</v>
      </c>
      <c r="V391" s="63">
        <f t="shared" si="62"/>
        <v>159.74829264535677</v>
      </c>
      <c r="W391">
        <f t="shared" si="58"/>
        <v>109.57121292000528</v>
      </c>
      <c r="X391">
        <f t="shared" si="59"/>
        <v>109.10185819127753</v>
      </c>
      <c r="Y391">
        <f t="shared" si="54"/>
        <v>25.988000000000227</v>
      </c>
    </row>
    <row r="392" spans="16:25" x14ac:dyDescent="0.2">
      <c r="P392" s="61">
        <v>3.99999999999998</v>
      </c>
      <c r="Q392" s="61">
        <f t="shared" si="60"/>
        <v>17.390940160187185</v>
      </c>
      <c r="R392" s="61">
        <f t="shared" si="61"/>
        <v>16.927358515501361</v>
      </c>
      <c r="S392" s="62">
        <f t="shared" si="55"/>
        <v>109.62555474610895</v>
      </c>
      <c r="T392" s="62">
        <f t="shared" si="56"/>
        <v>109.15620001738121</v>
      </c>
      <c r="U392" s="63">
        <f t="shared" si="57"/>
        <v>160.58128805239596</v>
      </c>
      <c r="V392" s="63">
        <f t="shared" si="62"/>
        <v>159.78783928620248</v>
      </c>
      <c r="W392">
        <f t="shared" si="58"/>
        <v>109.60295483282954</v>
      </c>
      <c r="X392">
        <f t="shared" si="59"/>
        <v>109.13360010410182</v>
      </c>
      <c r="Y392">
        <f t="shared" si="54"/>
        <v>25.998000000000228</v>
      </c>
    </row>
    <row r="393" spans="16:25" x14ac:dyDescent="0.2">
      <c r="P393" s="61">
        <v>4.0099999999999802</v>
      </c>
      <c r="Q393" s="61">
        <f t="shared" si="60"/>
        <v>17.412665265672267</v>
      </c>
      <c r="R393" s="61">
        <f t="shared" si="61"/>
        <v>16.948504505651737</v>
      </c>
      <c r="S393" s="62">
        <f t="shared" si="55"/>
        <v>109.64724237195335</v>
      </c>
      <c r="T393" s="62">
        <f t="shared" si="56"/>
        <v>109.17788764322562</v>
      </c>
      <c r="U393" s="63">
        <f t="shared" si="57"/>
        <v>160.62073594996579</v>
      </c>
      <c r="V393" s="63">
        <f t="shared" si="62"/>
        <v>159.82728718377231</v>
      </c>
      <c r="W393">
        <f t="shared" si="58"/>
        <v>109.63464245867397</v>
      </c>
      <c r="X393">
        <f t="shared" si="59"/>
        <v>109.16528772994621</v>
      </c>
      <c r="Y393">
        <f t="shared" si="54"/>
        <v>26.00800000000023</v>
      </c>
    </row>
    <row r="394" spans="16:25" x14ac:dyDescent="0.2">
      <c r="P394" s="61">
        <v>4.01999999999998</v>
      </c>
      <c r="Q394" s="61">
        <f t="shared" si="60"/>
        <v>17.434363299343268</v>
      </c>
      <c r="R394" s="61">
        <f t="shared" si="61"/>
        <v>16.969624145627915</v>
      </c>
      <c r="S394" s="62">
        <f t="shared" si="55"/>
        <v>109.6688759812391</v>
      </c>
      <c r="T394" s="62">
        <f t="shared" si="56"/>
        <v>109.19952125251137</v>
      </c>
      <c r="U394" s="63">
        <f t="shared" si="57"/>
        <v>160.66008559613238</v>
      </c>
      <c r="V394" s="63">
        <f t="shared" si="62"/>
        <v>159.8666368299389</v>
      </c>
      <c r="W394">
        <f t="shared" si="58"/>
        <v>109.6662760679597</v>
      </c>
      <c r="X394">
        <f t="shared" si="59"/>
        <v>109.19692133923198</v>
      </c>
      <c r="Y394">
        <f t="shared" si="54"/>
        <v>26.018000000000232</v>
      </c>
    </row>
    <row r="395" spans="16:25" x14ac:dyDescent="0.2">
      <c r="P395" s="61">
        <v>4.0299999999999701</v>
      </c>
      <c r="Q395" s="61">
        <f t="shared" si="60"/>
        <v>17.456034362151811</v>
      </c>
      <c r="R395" s="61">
        <f t="shared" si="61"/>
        <v>16.990717533690511</v>
      </c>
      <c r="S395" s="62">
        <f t="shared" si="55"/>
        <v>109.69045584237188</v>
      </c>
      <c r="T395" s="62">
        <f t="shared" si="56"/>
        <v>109.22110111364414</v>
      </c>
      <c r="U395" s="63">
        <f t="shared" si="57"/>
        <v>160.69933747910213</v>
      </c>
      <c r="V395" s="63">
        <f t="shared" si="62"/>
        <v>159.90588871290865</v>
      </c>
      <c r="W395">
        <f t="shared" si="58"/>
        <v>109.6978559290925</v>
      </c>
      <c r="X395">
        <f t="shared" si="59"/>
        <v>109.22850120036475</v>
      </c>
      <c r="Y395">
        <f t="shared" si="54"/>
        <v>26.028000000000233</v>
      </c>
    </row>
    <row r="396" spans="16:25" x14ac:dyDescent="0.2">
      <c r="P396" s="61">
        <v>4.0399999999999698</v>
      </c>
      <c r="Q396" s="61">
        <f t="shared" si="60"/>
        <v>17.477678554423719</v>
      </c>
      <c r="R396" s="61">
        <f t="shared" si="61"/>
        <v>17.011784767491001</v>
      </c>
      <c r="S396" s="62">
        <f t="shared" si="55"/>
        <v>109.71198222176177</v>
      </c>
      <c r="T396" s="62">
        <f t="shared" si="56"/>
        <v>109.24262749303404</v>
      </c>
      <c r="U396" s="63">
        <f t="shared" si="57"/>
        <v>160.73849208345186</v>
      </c>
      <c r="V396" s="63">
        <f t="shared" si="62"/>
        <v>159.94504331725838</v>
      </c>
      <c r="W396">
        <f t="shared" si="58"/>
        <v>109.72938230848237</v>
      </c>
      <c r="X396">
        <f t="shared" si="59"/>
        <v>109.26002757975465</v>
      </c>
      <c r="Y396">
        <f t="shared" si="54"/>
        <v>26.038000000000235</v>
      </c>
    </row>
    <row r="397" spans="16:25" x14ac:dyDescent="0.2">
      <c r="P397" s="61">
        <v>4.0499999999999696</v>
      </c>
      <c r="Q397" s="61">
        <f t="shared" si="60"/>
        <v>17.499295975864307</v>
      </c>
      <c r="R397" s="61">
        <f t="shared" si="61"/>
        <v>17.032825944076915</v>
      </c>
      <c r="S397" s="62">
        <f t="shared" si="55"/>
        <v>109.73345538384305</v>
      </c>
      <c r="T397" s="62">
        <f t="shared" si="56"/>
        <v>109.26410065511531</v>
      </c>
      <c r="U397" s="63">
        <f t="shared" si="57"/>
        <v>160.77754989016432</v>
      </c>
      <c r="V397" s="63">
        <f t="shared" si="62"/>
        <v>159.98410112397085</v>
      </c>
      <c r="W397">
        <f t="shared" si="58"/>
        <v>109.76085547056365</v>
      </c>
      <c r="X397">
        <f t="shared" si="59"/>
        <v>109.29150074183593</v>
      </c>
      <c r="Y397">
        <f t="shared" si="54"/>
        <v>26.048000000000236</v>
      </c>
    </row>
    <row r="398" spans="16:25" x14ac:dyDescent="0.2">
      <c r="P398" s="61">
        <v>4.0599999999999703</v>
      </c>
      <c r="Q398" s="61">
        <f t="shared" si="60"/>
        <v>17.52088672556383</v>
      </c>
      <c r="R398" s="61">
        <f t="shared" si="61"/>
        <v>17.0538411598971</v>
      </c>
      <c r="S398" s="62">
        <f t="shared" si="55"/>
        <v>109.75487559109357</v>
      </c>
      <c r="T398" s="62">
        <f t="shared" si="56"/>
        <v>109.28552086236583</v>
      </c>
      <c r="U398" s="63">
        <f t="shared" si="57"/>
        <v>160.81651137666381</v>
      </c>
      <c r="V398" s="63">
        <f t="shared" si="62"/>
        <v>160.02306261047033</v>
      </c>
      <c r="W398">
        <f t="shared" si="58"/>
        <v>109.79227567781419</v>
      </c>
      <c r="X398">
        <f t="shared" si="59"/>
        <v>109.32292094908644</v>
      </c>
      <c r="Y398">
        <f t="shared" si="54"/>
        <v>26.058000000000238</v>
      </c>
    </row>
    <row r="399" spans="16:25" x14ac:dyDescent="0.2">
      <c r="P399" s="61">
        <v>4.0699999999999701</v>
      </c>
      <c r="Q399" s="61">
        <f t="shared" si="60"/>
        <v>17.542450902002745</v>
      </c>
      <c r="R399" s="61">
        <f t="shared" si="61"/>
        <v>17.074830510806873</v>
      </c>
      <c r="S399" s="62">
        <f t="shared" si="55"/>
        <v>109.77624310405407</v>
      </c>
      <c r="T399" s="62">
        <f t="shared" si="56"/>
        <v>109.30688837532634</v>
      </c>
      <c r="U399" s="63">
        <f t="shared" si="57"/>
        <v>160.85537701685126</v>
      </c>
      <c r="V399" s="63">
        <f t="shared" si="62"/>
        <v>160.06192825065779</v>
      </c>
      <c r="W399">
        <f t="shared" si="58"/>
        <v>109.8236431907747</v>
      </c>
      <c r="X399">
        <f t="shared" si="59"/>
        <v>109.35428846204695</v>
      </c>
      <c r="Y399">
        <f t="shared" si="54"/>
        <v>26.068000000000239</v>
      </c>
    </row>
    <row r="400" spans="16:25" x14ac:dyDescent="0.2">
      <c r="P400" s="61">
        <v>4.0799999999999699</v>
      </c>
      <c r="Q400" s="61">
        <f t="shared" si="60"/>
        <v>17.563988603056963</v>
      </c>
      <c r="R400" s="61">
        <f t="shared" si="61"/>
        <v>17.095794092073113</v>
      </c>
      <c r="S400" s="62">
        <f t="shared" si="55"/>
        <v>109.79755818134728</v>
      </c>
      <c r="T400" s="62">
        <f t="shared" si="56"/>
        <v>109.32820345261955</v>
      </c>
      <c r="U400" s="63">
        <f t="shared" si="57"/>
        <v>160.89414728113874</v>
      </c>
      <c r="V400" s="63">
        <f t="shared" si="62"/>
        <v>160.10069851494526</v>
      </c>
      <c r="W400">
        <f t="shared" si="58"/>
        <v>109.85495826806789</v>
      </c>
      <c r="X400">
        <f t="shared" si="59"/>
        <v>109.38560353934017</v>
      </c>
      <c r="Y400">
        <f t="shared" si="54"/>
        <v>26.078000000000241</v>
      </c>
    </row>
    <row r="401" spans="16:25" x14ac:dyDescent="0.2">
      <c r="P401" s="61">
        <v>4.0899999999999697</v>
      </c>
      <c r="Q401" s="61">
        <f t="shared" si="60"/>
        <v>17.585499926003042</v>
      </c>
      <c r="R401" s="61">
        <f t="shared" si="61"/>
        <v>17.116731998379329</v>
      </c>
      <c r="S401" s="62">
        <f t="shared" si="55"/>
        <v>109.81882107969651</v>
      </c>
      <c r="T401" s="62">
        <f t="shared" si="56"/>
        <v>109.34946635096878</v>
      </c>
      <c r="U401" s="63">
        <f t="shared" si="57"/>
        <v>160.93282263648359</v>
      </c>
      <c r="V401" s="63">
        <f t="shared" si="62"/>
        <v>160.13937387029011</v>
      </c>
      <c r="W401">
        <f t="shared" si="58"/>
        <v>109.88622116641713</v>
      </c>
      <c r="X401">
        <f t="shared" si="59"/>
        <v>109.41686643768941</v>
      </c>
      <c r="Y401">
        <f t="shared" si="54"/>
        <v>26.088000000000243</v>
      </c>
    </row>
    <row r="402" spans="16:25" x14ac:dyDescent="0.2">
      <c r="P402" s="61">
        <v>4.0999999999999703</v>
      </c>
      <c r="Q402" s="61">
        <f t="shared" si="60"/>
        <v>17.606984967523289</v>
      </c>
      <c r="R402" s="61">
        <f t="shared" si="61"/>
        <v>17.137644323830614</v>
      </c>
      <c r="S402" s="62">
        <f t="shared" si="55"/>
        <v>109.84003205394438</v>
      </c>
      <c r="T402" s="62">
        <f t="shared" si="56"/>
        <v>109.37067732521666</v>
      </c>
      <c r="U402" s="63">
        <f t="shared" si="57"/>
        <v>160.97140354642229</v>
      </c>
      <c r="V402" s="63">
        <f t="shared" si="62"/>
        <v>160.17795478022882</v>
      </c>
      <c r="W402">
        <f t="shared" si="58"/>
        <v>109.917432140665</v>
      </c>
      <c r="X402">
        <f t="shared" si="59"/>
        <v>109.44807741193728</v>
      </c>
      <c r="Y402">
        <f t="shared" si="54"/>
        <v>26.098000000000244</v>
      </c>
    </row>
    <row r="403" spans="16:25" x14ac:dyDescent="0.2">
      <c r="P403" s="61">
        <v>4.1099999999999701</v>
      </c>
      <c r="Q403" s="61">
        <f t="shared" si="60"/>
        <v>17.628443823710843</v>
      </c>
      <c r="R403" s="61">
        <f t="shared" si="61"/>
        <v>17.158531161958603</v>
      </c>
      <c r="S403" s="62">
        <f t="shared" si="55"/>
        <v>109.86119135707106</v>
      </c>
      <c r="T403" s="62">
        <f t="shared" si="56"/>
        <v>109.39183662834333</v>
      </c>
      <c r="U403" s="63">
        <f t="shared" si="57"/>
        <v>161.0098904711036</v>
      </c>
      <c r="V403" s="63">
        <f t="shared" si="62"/>
        <v>160.21644170491012</v>
      </c>
      <c r="W403">
        <f t="shared" si="58"/>
        <v>109.94859144379168</v>
      </c>
      <c r="X403">
        <f t="shared" si="59"/>
        <v>109.47923671506396</v>
      </c>
      <c r="Y403">
        <f t="shared" si="54"/>
        <v>26.108000000000246</v>
      </c>
    </row>
    <row r="404" spans="16:25" x14ac:dyDescent="0.2">
      <c r="P404" s="61">
        <v>4.1199999999999699</v>
      </c>
      <c r="Q404" s="61">
        <f t="shared" si="60"/>
        <v>17.649876590074705</v>
      </c>
      <c r="R404" s="61">
        <f t="shared" si="61"/>
        <v>17.179392605726349</v>
      </c>
      <c r="S404" s="62">
        <f t="shared" si="55"/>
        <v>109.88229924021238</v>
      </c>
      <c r="T404" s="62">
        <f t="shared" si="56"/>
        <v>109.41294451148464</v>
      </c>
      <c r="U404" s="63">
        <f t="shared" si="57"/>
        <v>161.04828386732171</v>
      </c>
      <c r="V404" s="63">
        <f t="shared" si="62"/>
        <v>160.25483510112824</v>
      </c>
      <c r="W404">
        <f t="shared" si="58"/>
        <v>109.979699326933</v>
      </c>
      <c r="X404">
        <f t="shared" si="59"/>
        <v>109.51034459820525</v>
      </c>
      <c r="Y404">
        <f t="shared" si="54"/>
        <v>26.118000000000247</v>
      </c>
    </row>
    <row r="405" spans="16:25" x14ac:dyDescent="0.2">
      <c r="P405" s="61">
        <v>4.1299999999999697</v>
      </c>
      <c r="Q405" s="61">
        <f t="shared" si="60"/>
        <v>17.671283361544656</v>
      </c>
      <c r="R405" s="61">
        <f t="shared" si="61"/>
        <v>17.200228747533156</v>
      </c>
      <c r="S405" s="62">
        <f t="shared" si="55"/>
        <v>109.9033559526777</v>
      </c>
      <c r="T405" s="62">
        <f t="shared" si="56"/>
        <v>109.43400122394996</v>
      </c>
      <c r="U405" s="63">
        <f t="shared" si="57"/>
        <v>161.08658418854864</v>
      </c>
      <c r="V405" s="63">
        <f t="shared" si="62"/>
        <v>160.29313542235516</v>
      </c>
      <c r="W405">
        <f t="shared" si="58"/>
        <v>110.01075603939833</v>
      </c>
      <c r="X405">
        <f t="shared" si="59"/>
        <v>109.54140131067058</v>
      </c>
      <c r="Y405">
        <f t="shared" si="54"/>
        <v>26.128000000000249</v>
      </c>
    </row>
    <row r="406" spans="16:25" x14ac:dyDescent="0.2">
      <c r="P406" s="61">
        <v>4.1399999999999704</v>
      </c>
      <c r="Q406" s="61">
        <f t="shared" si="60"/>
        <v>17.692664232476215</v>
      </c>
      <c r="R406" s="61">
        <f t="shared" si="61"/>
        <v>17.221039679219338</v>
      </c>
      <c r="S406" s="62">
        <f t="shared" si="55"/>
        <v>109.92436174196766</v>
      </c>
      <c r="T406" s="62">
        <f t="shared" si="56"/>
        <v>109.45500701323992</v>
      </c>
      <c r="U406" s="63">
        <f t="shared" si="57"/>
        <v>161.12479188496636</v>
      </c>
      <c r="V406" s="63">
        <f t="shared" si="62"/>
        <v>160.33134311877288</v>
      </c>
      <c r="W406">
        <f t="shared" si="58"/>
        <v>110.04176182868829</v>
      </c>
      <c r="X406">
        <f t="shared" si="59"/>
        <v>109.57240709996054</v>
      </c>
      <c r="Y406">
        <f t="shared" si="54"/>
        <v>26.13800000000025</v>
      </c>
    </row>
    <row r="407" spans="16:25" x14ac:dyDescent="0.2">
      <c r="P407" s="61">
        <v>4.1499999999999702</v>
      </c>
      <c r="Q407" s="61">
        <f t="shared" si="60"/>
        <v>17.714019296655437</v>
      </c>
      <c r="R407" s="61">
        <f t="shared" si="61"/>
        <v>17.241825492070948</v>
      </c>
      <c r="S407" s="62">
        <f t="shared" si="55"/>
        <v>109.94531685379154</v>
      </c>
      <c r="T407" s="62">
        <f t="shared" si="56"/>
        <v>109.4759621250638</v>
      </c>
      <c r="U407" s="63">
        <f t="shared" si="57"/>
        <v>161.16290740349859</v>
      </c>
      <c r="V407" s="63">
        <f t="shared" si="62"/>
        <v>160.36945863730512</v>
      </c>
      <c r="W407">
        <f t="shared" si="58"/>
        <v>110.07271694051218</v>
      </c>
      <c r="X407">
        <f t="shared" si="59"/>
        <v>109.60336221178443</v>
      </c>
      <c r="Y407">
        <f t="shared" si="54"/>
        <v>26.148000000000252</v>
      </c>
    </row>
    <row r="408" spans="16:25" x14ac:dyDescent="0.2">
      <c r="P408" s="61">
        <v>4.1599999999999699</v>
      </c>
      <c r="Q408" s="61">
        <f t="shared" si="60"/>
        <v>17.735348647303756</v>
      </c>
      <c r="R408" s="61">
        <f t="shared" si="61"/>
        <v>17.262586276824464</v>
      </c>
      <c r="S408" s="62">
        <f t="shared" si="55"/>
        <v>109.96622153208453</v>
      </c>
      <c r="T408" s="62">
        <f t="shared" si="56"/>
        <v>109.4968668033568</v>
      </c>
      <c r="U408" s="63">
        <f t="shared" si="57"/>
        <v>161.20093118784223</v>
      </c>
      <c r="V408" s="63">
        <f t="shared" si="62"/>
        <v>160.40748242164875</v>
      </c>
      <c r="W408">
        <f t="shared" si="58"/>
        <v>110.10362161880516</v>
      </c>
      <c r="X408">
        <f t="shared" si="59"/>
        <v>109.63426689007741</v>
      </c>
      <c r="Y408">
        <f t="shared" si="54"/>
        <v>26.158000000000253</v>
      </c>
    </row>
    <row r="409" spans="16:25" x14ac:dyDescent="0.2">
      <c r="P409" s="61">
        <v>4.1699999999999697</v>
      </c>
      <c r="Q409" s="61">
        <f t="shared" si="60"/>
        <v>17.756652377082716</v>
      </c>
      <c r="R409" s="61">
        <f t="shared" si="61"/>
        <v>17.283322123671397</v>
      </c>
      <c r="S409" s="62">
        <f t="shared" si="55"/>
        <v>109.98707601902483</v>
      </c>
      <c r="T409" s="62">
        <f t="shared" si="56"/>
        <v>109.51772129029709</v>
      </c>
      <c r="U409" s="63">
        <f t="shared" si="57"/>
        <v>161.23886367849818</v>
      </c>
      <c r="V409" s="63">
        <f t="shared" si="62"/>
        <v>160.4454149123047</v>
      </c>
      <c r="W409">
        <f t="shared" si="58"/>
        <v>110.13447610574545</v>
      </c>
      <c r="X409">
        <f t="shared" si="59"/>
        <v>109.66512137701773</v>
      </c>
      <c r="Y409">
        <f t="shared" si="54"/>
        <v>26.168000000000255</v>
      </c>
    </row>
    <row r="410" spans="16:25" x14ac:dyDescent="0.2">
      <c r="P410" s="61">
        <v>4.1799999999999704</v>
      </c>
      <c r="Q410" s="61">
        <f t="shared" si="60"/>
        <v>17.777930578098658</v>
      </c>
      <c r="R410" s="61">
        <f t="shared" si="61"/>
        <v>17.304033122262858</v>
      </c>
      <c r="S410" s="62">
        <f t="shared" si="55"/>
        <v>110.00788055505038</v>
      </c>
      <c r="T410" s="62">
        <f t="shared" si="56"/>
        <v>109.53852582632265</v>
      </c>
      <c r="U410" s="63">
        <f t="shared" si="57"/>
        <v>161.27670531280208</v>
      </c>
      <c r="V410" s="63">
        <f t="shared" si="62"/>
        <v>160.4832565466086</v>
      </c>
      <c r="W410">
        <f t="shared" si="58"/>
        <v>110.16528064177101</v>
      </c>
      <c r="X410">
        <f t="shared" si="59"/>
        <v>109.69592591304328</v>
      </c>
      <c r="Y410">
        <f t="shared" si="54"/>
        <v>26.178000000000257</v>
      </c>
    </row>
    <row r="411" spans="16:25" x14ac:dyDescent="0.2">
      <c r="P411" s="61">
        <v>4.1899999999999702</v>
      </c>
      <c r="Q411" s="61">
        <f t="shared" si="60"/>
        <v>17.799183341907383</v>
      </c>
      <c r="R411" s="61">
        <f t="shared" si="61"/>
        <v>17.324719361714081</v>
      </c>
      <c r="S411" s="62">
        <f t="shared" si="55"/>
        <v>110.02863537887559</v>
      </c>
      <c r="T411" s="62">
        <f t="shared" si="56"/>
        <v>109.55928065014785</v>
      </c>
      <c r="U411" s="63">
        <f t="shared" si="57"/>
        <v>161.31445652495461</v>
      </c>
      <c r="V411" s="63">
        <f t="shared" si="62"/>
        <v>160.52100775876113</v>
      </c>
      <c r="W411">
        <f t="shared" si="58"/>
        <v>110.19603546559622</v>
      </c>
      <c r="X411">
        <f t="shared" si="59"/>
        <v>109.7266807368685</v>
      </c>
      <c r="Y411">
        <f t="shared" si="54"/>
        <v>26.188000000000258</v>
      </c>
    </row>
    <row r="412" spans="16:25" x14ac:dyDescent="0.2">
      <c r="P412" s="61">
        <v>4.19999999999997</v>
      </c>
      <c r="Q412" s="61">
        <f t="shared" si="60"/>
        <v>17.82041075951874</v>
      </c>
      <c r="R412" s="61">
        <f t="shared" si="61"/>
        <v>17.345380930608918</v>
      </c>
      <c r="S412" s="62">
        <f t="shared" si="55"/>
        <v>110.04934072750768</v>
      </c>
      <c r="T412" s="62">
        <f t="shared" si="56"/>
        <v>109.57998599877996</v>
      </c>
      <c r="U412" s="63">
        <f t="shared" si="57"/>
        <v>161.35211774605125</v>
      </c>
      <c r="V412" s="63">
        <f t="shared" si="62"/>
        <v>160.55866897985777</v>
      </c>
      <c r="W412">
        <f t="shared" si="58"/>
        <v>110.22674081422832</v>
      </c>
      <c r="X412">
        <f t="shared" si="59"/>
        <v>109.7573860855006</v>
      </c>
      <c r="Y412">
        <f t="shared" si="54"/>
        <v>26.19800000000026</v>
      </c>
    </row>
    <row r="413" spans="16:25" x14ac:dyDescent="0.2">
      <c r="P413" s="61">
        <v>4.2099999999999698</v>
      </c>
      <c r="Q413" s="61">
        <f t="shared" si="60"/>
        <v>17.841612921401175</v>
      </c>
      <c r="R413" s="61">
        <f t="shared" si="61"/>
        <v>17.366017917004243</v>
      </c>
      <c r="S413" s="62">
        <f t="shared" si="55"/>
        <v>110.06999683626304</v>
      </c>
      <c r="T413" s="62">
        <f t="shared" si="56"/>
        <v>109.60064210753531</v>
      </c>
      <c r="U413" s="63">
        <f t="shared" si="57"/>
        <v>161.38968940411186</v>
      </c>
      <c r="V413" s="63">
        <f t="shared" si="62"/>
        <v>160.59624063791838</v>
      </c>
      <c r="W413">
        <f t="shared" si="58"/>
        <v>110.25739692298367</v>
      </c>
      <c r="X413">
        <f t="shared" si="59"/>
        <v>109.78804219425595</v>
      </c>
      <c r="Y413">
        <f t="shared" si="54"/>
        <v>26.208000000000261</v>
      </c>
    </row>
    <row r="414" spans="16:25" x14ac:dyDescent="0.2">
      <c r="P414" s="61">
        <v>4.2199999999999704</v>
      </c>
      <c r="Q414" s="61">
        <f t="shared" si="60"/>
        <v>17.862789917486221</v>
      </c>
      <c r="R414" s="61">
        <f t="shared" si="61"/>
        <v>17.386630408434328</v>
      </c>
      <c r="S414" s="62">
        <f t="shared" si="55"/>
        <v>110.09060393878316</v>
      </c>
      <c r="T414" s="62">
        <f t="shared" si="56"/>
        <v>109.62124921005542</v>
      </c>
      <c r="U414" s="63">
        <f t="shared" si="57"/>
        <v>161.42717192410998</v>
      </c>
      <c r="V414" s="63">
        <f t="shared" si="62"/>
        <v>160.63372315791651</v>
      </c>
      <c r="W414">
        <f t="shared" si="58"/>
        <v>110.2880040255038</v>
      </c>
      <c r="X414">
        <f t="shared" si="59"/>
        <v>109.81864929677607</v>
      </c>
      <c r="Y414">
        <f t="shared" si="54"/>
        <v>26.218000000000263</v>
      </c>
    </row>
    <row r="415" spans="16:25" x14ac:dyDescent="0.2">
      <c r="P415" s="61">
        <v>4.2299999999999702</v>
      </c>
      <c r="Q415" s="61">
        <f t="shared" si="60"/>
        <v>17.883941837172962</v>
      </c>
      <c r="R415" s="61">
        <f t="shared" si="61"/>
        <v>17.407218491915184</v>
      </c>
      <c r="S415" s="62">
        <f t="shared" si="55"/>
        <v>110.11116226705053</v>
      </c>
      <c r="T415" s="62">
        <f t="shared" si="56"/>
        <v>109.64180753832279</v>
      </c>
      <c r="U415" s="63">
        <f t="shared" si="57"/>
        <v>161.4645657280015</v>
      </c>
      <c r="V415" s="63">
        <f t="shared" si="62"/>
        <v>160.67111696180802</v>
      </c>
      <c r="W415">
        <f t="shared" si="58"/>
        <v>110.31856235377117</v>
      </c>
      <c r="X415">
        <f t="shared" si="59"/>
        <v>109.84920762504345</v>
      </c>
      <c r="Y415">
        <f t="shared" si="54"/>
        <v>26.228000000000264</v>
      </c>
    </row>
    <row r="416" spans="16:25" x14ac:dyDescent="0.2">
      <c r="P416" s="61">
        <v>4.23999999999997</v>
      </c>
      <c r="Q416" s="61">
        <f t="shared" si="60"/>
        <v>17.905068769332427</v>
      </c>
      <c r="R416" s="61">
        <f t="shared" si="61"/>
        <v>17.427782253948859</v>
      </c>
      <c r="S416" s="62">
        <f t="shared" si="55"/>
        <v>110.13167205140434</v>
      </c>
      <c r="T416" s="62">
        <f t="shared" si="56"/>
        <v>109.6623173226766</v>
      </c>
      <c r="U416" s="63">
        <f t="shared" si="57"/>
        <v>161.50187123475328</v>
      </c>
      <c r="V416" s="63">
        <f t="shared" si="62"/>
        <v>160.7084224685598</v>
      </c>
      <c r="W416">
        <f t="shared" si="58"/>
        <v>110.34907213812497</v>
      </c>
      <c r="X416">
        <f t="shared" si="59"/>
        <v>109.87971740939724</v>
      </c>
      <c r="Y416">
        <f t="shared" si="54"/>
        <v>26.238000000000266</v>
      </c>
    </row>
    <row r="417" spans="16:25" x14ac:dyDescent="0.2">
      <c r="P417" s="61">
        <v>4.2499999999999698</v>
      </c>
      <c r="Q417" s="61">
        <f t="shared" si="60"/>
        <v>17.926170802311951</v>
      </c>
      <c r="R417" s="61">
        <f t="shared" si="61"/>
        <v>17.44832178052765</v>
      </c>
      <c r="S417" s="62">
        <f t="shared" si="55"/>
        <v>110.15213352055591</v>
      </c>
      <c r="T417" s="62">
        <f t="shared" si="56"/>
        <v>109.68277879182818</v>
      </c>
      <c r="U417" s="63">
        <f t="shared" si="57"/>
        <v>161.53908886037127</v>
      </c>
      <c r="V417" s="63">
        <f t="shared" si="62"/>
        <v>160.74564009417779</v>
      </c>
      <c r="W417">
        <f t="shared" si="58"/>
        <v>110.37953360727656</v>
      </c>
      <c r="X417">
        <f t="shared" si="59"/>
        <v>109.91017887854883</v>
      </c>
      <c r="Y417">
        <f t="shared" si="54"/>
        <v>26.248000000000268</v>
      </c>
    </row>
    <row r="418" spans="16:25" x14ac:dyDescent="0.2">
      <c r="P418" s="61">
        <v>4.2599999999999696</v>
      </c>
      <c r="Q418" s="61">
        <f t="shared" si="60"/>
        <v>17.947248023939476</v>
      </c>
      <c r="R418" s="61">
        <f t="shared" si="61"/>
        <v>17.468837157138317</v>
      </c>
      <c r="S418" s="62">
        <f t="shared" si="55"/>
        <v>110.17254690160405</v>
      </c>
      <c r="T418" s="62">
        <f t="shared" si="56"/>
        <v>109.70319217287633</v>
      </c>
      <c r="U418" s="63">
        <f t="shared" si="57"/>
        <v>161.57621901792834</v>
      </c>
      <c r="V418" s="63">
        <f t="shared" si="62"/>
        <v>160.78277025173486</v>
      </c>
      <c r="W418">
        <f t="shared" si="58"/>
        <v>110.40994698832469</v>
      </c>
      <c r="X418">
        <f t="shared" si="59"/>
        <v>109.94059225959697</v>
      </c>
      <c r="Y418">
        <f t="shared" si="54"/>
        <v>26.258000000000269</v>
      </c>
    </row>
    <row r="419" spans="16:25" x14ac:dyDescent="0.2">
      <c r="P419" s="61">
        <v>4.2699999999999703</v>
      </c>
      <c r="Q419" s="61">
        <f t="shared" si="60"/>
        <v>17.968300521527837</v>
      </c>
      <c r="R419" s="61">
        <f t="shared" si="61"/>
        <v>17.489328468766235</v>
      </c>
      <c r="S419" s="62">
        <f t="shared" si="55"/>
        <v>110.19291242005016</v>
      </c>
      <c r="T419" s="62">
        <f t="shared" si="56"/>
        <v>109.72355769132243</v>
      </c>
      <c r="U419" s="63">
        <f t="shared" si="57"/>
        <v>161.61326211759183</v>
      </c>
      <c r="V419" s="63">
        <f t="shared" si="62"/>
        <v>160.81981335139835</v>
      </c>
      <c r="W419">
        <f t="shared" si="58"/>
        <v>110.44031250677079</v>
      </c>
      <c r="X419">
        <f t="shared" si="59"/>
        <v>109.97095777804307</v>
      </c>
      <c r="Y419">
        <f t="shared" si="54"/>
        <v>26.268000000000271</v>
      </c>
    </row>
    <row r="420" spans="16:25" x14ac:dyDescent="0.2">
      <c r="P420" s="61">
        <v>4.2799999999999701</v>
      </c>
      <c r="Q420" s="61">
        <f t="shared" si="60"/>
        <v>17.989328381878952</v>
      </c>
      <c r="R420" s="61">
        <f t="shared" si="61"/>
        <v>17.509795799899496</v>
      </c>
      <c r="S420" s="62">
        <f t="shared" si="55"/>
        <v>110.21323029981312</v>
      </c>
      <c r="T420" s="62">
        <f t="shared" si="56"/>
        <v>109.7438755710854</v>
      </c>
      <c r="U420" s="63">
        <f t="shared" si="57"/>
        <v>161.65021856665066</v>
      </c>
      <c r="V420" s="63">
        <f t="shared" si="62"/>
        <v>160.85676980045719</v>
      </c>
      <c r="W420">
        <f t="shared" si="58"/>
        <v>110.47063038653377</v>
      </c>
      <c r="X420">
        <f t="shared" si="59"/>
        <v>110.00127565780605</v>
      </c>
      <c r="Y420">
        <f t="shared" si="54"/>
        <v>26.278000000000272</v>
      </c>
    </row>
    <row r="421" spans="16:25" x14ac:dyDescent="0.2">
      <c r="P421" s="61">
        <v>4.2899999999999698</v>
      </c>
      <c r="Q421" s="61">
        <f t="shared" si="60"/>
        <v>18.01033169128802</v>
      </c>
      <c r="R421" s="61">
        <f t="shared" si="61"/>
        <v>17.53023923453296</v>
      </c>
      <c r="S421" s="62">
        <f t="shared" si="55"/>
        <v>110.23350076324417</v>
      </c>
      <c r="T421" s="62">
        <f t="shared" si="56"/>
        <v>109.76414603451643</v>
      </c>
      <c r="U421" s="63">
        <f t="shared" si="57"/>
        <v>161.6870887695423</v>
      </c>
      <c r="V421" s="63">
        <f t="shared" si="62"/>
        <v>160.89364000334882</v>
      </c>
      <c r="W421">
        <f t="shared" si="58"/>
        <v>110.50090084996481</v>
      </c>
      <c r="X421">
        <f t="shared" si="59"/>
        <v>110.03154612123708</v>
      </c>
      <c r="Y421">
        <f t="shared" si="54"/>
        <v>26.288000000000274</v>
      </c>
    </row>
    <row r="422" spans="16:25" x14ac:dyDescent="0.2">
      <c r="P422" s="61">
        <v>4.2999999999999696</v>
      </c>
      <c r="Q422" s="61">
        <f t="shared" si="60"/>
        <v>18.031310535547647</v>
      </c>
      <c r="R422" s="61">
        <f t="shared" si="61"/>
        <v>17.550658856172308</v>
      </c>
      <c r="S422" s="62">
        <f t="shared" si="55"/>
        <v>110.25372403114142</v>
      </c>
      <c r="T422" s="62">
        <f t="shared" si="56"/>
        <v>109.78436930241368</v>
      </c>
      <c r="U422" s="63">
        <f t="shared" si="57"/>
        <v>161.72387312787922</v>
      </c>
      <c r="V422" s="63">
        <f t="shared" si="62"/>
        <v>160.93042436168574</v>
      </c>
      <c r="W422">
        <f t="shared" si="58"/>
        <v>110.53112411786208</v>
      </c>
      <c r="X422">
        <f t="shared" si="59"/>
        <v>110.06176938913433</v>
      </c>
      <c r="Y422">
        <f t="shared" ref="Y422:Y485" si="63">Y421+0.01</f>
        <v>26.298000000000275</v>
      </c>
    </row>
    <row r="423" spans="16:25" x14ac:dyDescent="0.2">
      <c r="P423" s="61">
        <v>4.3099999999999703</v>
      </c>
      <c r="Q423" s="61">
        <f t="shared" si="60"/>
        <v>18.052264999951937</v>
      </c>
      <c r="R423" s="61">
        <f t="shared" si="61"/>
        <v>17.571054747838001</v>
      </c>
      <c r="S423" s="62">
        <f t="shared" si="55"/>
        <v>110.27390032276432</v>
      </c>
      <c r="T423" s="62">
        <f t="shared" si="56"/>
        <v>109.80454559403658</v>
      </c>
      <c r="U423" s="63">
        <f t="shared" si="57"/>
        <v>161.76057204047527</v>
      </c>
      <c r="V423" s="63">
        <f t="shared" si="62"/>
        <v>160.96712327428179</v>
      </c>
      <c r="W423">
        <f t="shared" si="58"/>
        <v>110.56130040948497</v>
      </c>
      <c r="X423">
        <f t="shared" si="59"/>
        <v>110.09194568075725</v>
      </c>
      <c r="Y423">
        <f t="shared" si="63"/>
        <v>26.308000000000277</v>
      </c>
    </row>
    <row r="424" spans="16:25" x14ac:dyDescent="0.2">
      <c r="P424" s="61">
        <v>4.3199999999999701</v>
      </c>
      <c r="Q424" s="61">
        <f t="shared" si="60"/>
        <v>18.073195169300522</v>
      </c>
      <c r="R424" s="61">
        <f t="shared" si="61"/>
        <v>17.591426992069209</v>
      </c>
      <c r="S424" s="62">
        <f t="shared" si="55"/>
        <v>110.29402985584792</v>
      </c>
      <c r="T424" s="62">
        <f t="shared" si="56"/>
        <v>109.82467512712019</v>
      </c>
      <c r="U424" s="63">
        <f t="shared" si="57"/>
        <v>161.79718590337146</v>
      </c>
      <c r="V424" s="63">
        <f t="shared" si="62"/>
        <v>161.00373713717798</v>
      </c>
      <c r="W424">
        <f t="shared" si="58"/>
        <v>110.59142994256857</v>
      </c>
      <c r="X424">
        <f t="shared" si="59"/>
        <v>110.12207521384084</v>
      </c>
      <c r="Y424">
        <f t="shared" si="63"/>
        <v>26.318000000000279</v>
      </c>
    </row>
    <row r="425" spans="16:25" x14ac:dyDescent="0.2">
      <c r="P425" s="61">
        <v>4.3299999999999699</v>
      </c>
      <c r="Q425" s="61">
        <f t="shared" si="60"/>
        <v>18.09410112790259</v>
      </c>
      <c r="R425" s="61">
        <f t="shared" si="61"/>
        <v>17.611775670927731</v>
      </c>
      <c r="S425" s="62">
        <f t="shared" si="55"/>
        <v>110.31411284661699</v>
      </c>
      <c r="T425" s="62">
        <f t="shared" si="56"/>
        <v>109.84475811788926</v>
      </c>
      <c r="U425" s="63">
        <f t="shared" si="57"/>
        <v>161.83371510986174</v>
      </c>
      <c r="V425" s="63">
        <f t="shared" si="62"/>
        <v>161.04026634366826</v>
      </c>
      <c r="W425">
        <f t="shared" si="58"/>
        <v>110.62151293333764</v>
      </c>
      <c r="X425">
        <f t="shared" si="59"/>
        <v>110.15215820460992</v>
      </c>
      <c r="Y425">
        <f t="shared" si="63"/>
        <v>26.32800000000028</v>
      </c>
    </row>
    <row r="426" spans="16:25" x14ac:dyDescent="0.2">
      <c r="P426" s="61">
        <v>4.3399999999999697</v>
      </c>
      <c r="Q426" s="61">
        <f t="shared" si="60"/>
        <v>18.114982959580825</v>
      </c>
      <c r="R426" s="61">
        <f t="shared" si="61"/>
        <v>17.632100866001835</v>
      </c>
      <c r="S426" s="62">
        <f t="shared" si="55"/>
        <v>110.3341495097999</v>
      </c>
      <c r="T426" s="62">
        <f t="shared" si="56"/>
        <v>109.86479478107216</v>
      </c>
      <c r="U426" s="63">
        <f t="shared" si="57"/>
        <v>161.87016005051828</v>
      </c>
      <c r="V426" s="63">
        <f t="shared" si="62"/>
        <v>161.0767112843248</v>
      </c>
      <c r="W426">
        <f t="shared" si="58"/>
        <v>110.65154959652057</v>
      </c>
      <c r="X426">
        <f t="shared" si="59"/>
        <v>110.18219486779282</v>
      </c>
      <c r="Y426">
        <f t="shared" si="63"/>
        <v>26.338000000000282</v>
      </c>
    </row>
    <row r="427" spans="16:25" x14ac:dyDescent="0.2">
      <c r="P427" s="61">
        <v>4.3499999999999703</v>
      </c>
      <c r="Q427" s="61">
        <f t="shared" si="60"/>
        <v>18.135840747675356</v>
      </c>
      <c r="R427" s="61">
        <f t="shared" si="61"/>
        <v>17.652402658410086</v>
      </c>
      <c r="S427" s="62">
        <f t="shared" si="55"/>
        <v>110.35414005864243</v>
      </c>
      <c r="T427" s="62">
        <f t="shared" si="56"/>
        <v>109.88478532991469</v>
      </c>
      <c r="U427" s="63">
        <f t="shared" si="57"/>
        <v>161.90652111321657</v>
      </c>
      <c r="V427" s="63">
        <f t="shared" si="62"/>
        <v>161.11307234702309</v>
      </c>
      <c r="W427">
        <f t="shared" si="58"/>
        <v>110.6815401453631</v>
      </c>
      <c r="X427">
        <f t="shared" si="59"/>
        <v>110.21218541663535</v>
      </c>
      <c r="Y427">
        <f t="shared" si="63"/>
        <v>26.348000000000283</v>
      </c>
    </row>
    <row r="428" spans="16:25" x14ac:dyDescent="0.2">
      <c r="P428" s="61">
        <v>4.3599999999999701</v>
      </c>
      <c r="Q428" s="61">
        <f t="shared" si="60"/>
        <v>18.156674575047596</v>
      </c>
      <c r="R428" s="61">
        <f t="shared" si="61"/>
        <v>17.67268112880511</v>
      </c>
      <c r="S428" s="62">
        <f t="shared" si="55"/>
        <v>110.3740847049214</v>
      </c>
      <c r="T428" s="62">
        <f t="shared" si="56"/>
        <v>109.90472997619366</v>
      </c>
      <c r="U428" s="63">
        <f t="shared" si="57"/>
        <v>161.94279868316011</v>
      </c>
      <c r="V428" s="63">
        <f t="shared" si="62"/>
        <v>161.14934991696663</v>
      </c>
      <c r="W428">
        <f t="shared" si="58"/>
        <v>110.71148479164205</v>
      </c>
      <c r="X428">
        <f t="shared" si="59"/>
        <v>110.24213006291433</v>
      </c>
      <c r="Y428">
        <f t="shared" si="63"/>
        <v>26.358000000000285</v>
      </c>
    </row>
    <row r="429" spans="16:25" x14ac:dyDescent="0.2">
      <c r="P429" s="61">
        <v>4.3699999999999699</v>
      </c>
      <c r="Q429" s="61">
        <f t="shared" si="60"/>
        <v>18.177484524084125</v>
      </c>
      <c r="R429" s="61">
        <f t="shared" si="61"/>
        <v>17.692936357377345</v>
      </c>
      <c r="S429" s="62">
        <f t="shared" si="55"/>
        <v>110.39398365895812</v>
      </c>
      <c r="T429" s="62">
        <f t="shared" si="56"/>
        <v>109.92462893023038</v>
      </c>
      <c r="U429" s="63">
        <f t="shared" si="57"/>
        <v>161.97899314290498</v>
      </c>
      <c r="V429" s="63">
        <f t="shared" si="62"/>
        <v>161.1855443767115</v>
      </c>
      <c r="W429">
        <f t="shared" si="58"/>
        <v>110.74138374567877</v>
      </c>
      <c r="X429">
        <f t="shared" si="59"/>
        <v>110.27202901695105</v>
      </c>
      <c r="Y429">
        <f t="shared" si="63"/>
        <v>26.368000000000286</v>
      </c>
    </row>
    <row r="430" spans="16:25" x14ac:dyDescent="0.2">
      <c r="P430" s="61">
        <v>4.3799999999999697</v>
      </c>
      <c r="Q430" s="61">
        <f t="shared" si="60"/>
        <v>18.198270676700464</v>
      </c>
      <c r="R430" s="61">
        <f t="shared" si="61"/>
        <v>17.713168423858729</v>
      </c>
      <c r="S430" s="62">
        <f t="shared" si="55"/>
        <v>110.41383712963167</v>
      </c>
      <c r="T430" s="62">
        <f t="shared" si="56"/>
        <v>109.94448240090394</v>
      </c>
      <c r="U430" s="63">
        <f t="shared" si="57"/>
        <v>162.01510487238406</v>
      </c>
      <c r="V430" s="63">
        <f t="shared" si="62"/>
        <v>161.22165610619058</v>
      </c>
      <c r="W430">
        <f t="shared" si="58"/>
        <v>110.77123721635235</v>
      </c>
      <c r="X430">
        <f t="shared" si="59"/>
        <v>110.3018824876246</v>
      </c>
      <c r="Y430">
        <f t="shared" si="63"/>
        <v>26.378000000000288</v>
      </c>
    </row>
    <row r="431" spans="16:25" x14ac:dyDescent="0.2">
      <c r="P431" s="61">
        <v>4.3899999999999704</v>
      </c>
      <c r="Q431" s="61">
        <f t="shared" si="60"/>
        <v>18.219033114344843</v>
      </c>
      <c r="R431" s="61">
        <f t="shared" si="61"/>
        <v>17.733377407526373</v>
      </c>
      <c r="S431" s="62">
        <f t="shared" si="55"/>
        <v>110.4336453243921</v>
      </c>
      <c r="T431" s="62">
        <f t="shared" si="56"/>
        <v>109.96429059566438</v>
      </c>
      <c r="U431" s="63">
        <f t="shared" si="57"/>
        <v>162.05113424893079</v>
      </c>
      <c r="V431" s="63">
        <f t="shared" si="62"/>
        <v>161.25768548273732</v>
      </c>
      <c r="W431">
        <f t="shared" si="58"/>
        <v>110.80104541111277</v>
      </c>
      <c r="X431">
        <f t="shared" si="59"/>
        <v>110.33169068238504</v>
      </c>
      <c r="Y431">
        <f t="shared" si="63"/>
        <v>26.388000000000289</v>
      </c>
    </row>
    <row r="432" spans="16:25" x14ac:dyDescent="0.2">
      <c r="P432" s="61">
        <v>4.3999999999999702</v>
      </c>
      <c r="Q432" s="61">
        <f t="shared" si="60"/>
        <v>18.239771918001935</v>
      </c>
      <c r="R432" s="61">
        <f t="shared" si="61"/>
        <v>17.753563387206171</v>
      </c>
      <c r="S432" s="62">
        <f t="shared" si="55"/>
        <v>110.45340844927344</v>
      </c>
      <c r="T432" s="62">
        <f t="shared" si="56"/>
        <v>109.9840537205457</v>
      </c>
      <c r="U432" s="63">
        <f t="shared" si="57"/>
        <v>162.08708164730311</v>
      </c>
      <c r="V432" s="63">
        <f t="shared" si="62"/>
        <v>161.29363288110963</v>
      </c>
      <c r="W432">
        <f t="shared" si="58"/>
        <v>110.83080853599409</v>
      </c>
      <c r="X432">
        <f t="shared" si="59"/>
        <v>110.36145380726637</v>
      </c>
      <c r="Y432">
        <f t="shared" si="63"/>
        <v>26.398000000000291</v>
      </c>
    </row>
    <row r="433" spans="16:25" x14ac:dyDescent="0.2">
      <c r="P433" s="61">
        <v>4.4099999999999699</v>
      </c>
      <c r="Q433" s="61">
        <f t="shared" si="60"/>
        <v>18.260487168196526</v>
      </c>
      <c r="R433" s="61">
        <f t="shared" si="61"/>
        <v>17.773726441276413</v>
      </c>
      <c r="S433" s="62">
        <f t="shared" si="55"/>
        <v>110.47312670890645</v>
      </c>
      <c r="T433" s="62">
        <f t="shared" si="56"/>
        <v>110.00377198017873</v>
      </c>
      <c r="U433" s="63">
        <f t="shared" si="57"/>
        <v>162.12294743970656</v>
      </c>
      <c r="V433" s="63">
        <f t="shared" si="62"/>
        <v>161.32949867351309</v>
      </c>
      <c r="W433">
        <f t="shared" si="58"/>
        <v>110.86052679562712</v>
      </c>
      <c r="X433">
        <f t="shared" si="59"/>
        <v>110.3911720668994</v>
      </c>
      <c r="Y433">
        <f t="shared" si="63"/>
        <v>26.408000000000293</v>
      </c>
    </row>
    <row r="434" spans="16:25" x14ac:dyDescent="0.2">
      <c r="P434" s="61">
        <v>4.4199999999999697</v>
      </c>
      <c r="Q434" s="61">
        <f t="shared" si="60"/>
        <v>18.281178944997176</v>
      </c>
      <c r="R434" s="61">
        <f t="shared" si="61"/>
        <v>17.793866647671301</v>
      </c>
      <c r="S434" s="62">
        <f t="shared" si="55"/>
        <v>110.49280030653152</v>
      </c>
      <c r="T434" s="62">
        <f t="shared" si="56"/>
        <v>110.02344557780378</v>
      </c>
      <c r="U434" s="63">
        <f t="shared" si="57"/>
        <v>162.15873199581759</v>
      </c>
      <c r="V434" s="63">
        <f t="shared" si="62"/>
        <v>161.36528322962411</v>
      </c>
      <c r="W434">
        <f t="shared" si="58"/>
        <v>110.8902003932522</v>
      </c>
      <c r="X434">
        <f t="shared" si="59"/>
        <v>110.42084566452445</v>
      </c>
      <c r="Y434">
        <f t="shared" si="63"/>
        <v>26.418000000000294</v>
      </c>
    </row>
    <row r="435" spans="16:25" x14ac:dyDescent="0.2">
      <c r="P435" s="61">
        <v>4.4299999999999704</v>
      </c>
      <c r="Q435" s="61">
        <f t="shared" si="60"/>
        <v>18.301847328019814</v>
      </c>
      <c r="R435" s="61">
        <f t="shared" si="61"/>
        <v>17.813984083884488</v>
      </c>
      <c r="S435" s="62">
        <f t="shared" si="55"/>
        <v>110.51242944401108</v>
      </c>
      <c r="T435" s="62">
        <f t="shared" si="56"/>
        <v>110.04307471528334</v>
      </c>
      <c r="U435" s="63">
        <f t="shared" si="57"/>
        <v>162.19443568280633</v>
      </c>
      <c r="V435" s="63">
        <f t="shared" si="62"/>
        <v>161.40098691661285</v>
      </c>
      <c r="W435">
        <f t="shared" si="58"/>
        <v>110.91982953073176</v>
      </c>
      <c r="X435">
        <f t="shared" si="59"/>
        <v>110.45047480200401</v>
      </c>
      <c r="Y435">
        <f t="shared" si="63"/>
        <v>26.428000000000296</v>
      </c>
    </row>
    <row r="436" spans="16:25" x14ac:dyDescent="0.2">
      <c r="P436" s="61">
        <v>4.4399999999999702</v>
      </c>
      <c r="Q436" s="61">
        <f t="shared" si="60"/>
        <v>18.322492396431336</v>
      </c>
      <c r="R436" s="61">
        <f t="shared" si="61"/>
        <v>17.834078826972551</v>
      </c>
      <c r="S436" s="62">
        <f t="shared" si="55"/>
        <v>110.53201432184208</v>
      </c>
      <c r="T436" s="62">
        <f t="shared" si="56"/>
        <v>110.06265959311435</v>
      </c>
      <c r="U436" s="63">
        <f t="shared" si="57"/>
        <v>162.2300588653593</v>
      </c>
      <c r="V436" s="63">
        <f t="shared" si="62"/>
        <v>161.43661009916582</v>
      </c>
      <c r="W436">
        <f t="shared" si="58"/>
        <v>110.94941440856275</v>
      </c>
      <c r="X436">
        <f t="shared" si="59"/>
        <v>110.48005967983502</v>
      </c>
      <c r="Y436">
        <f t="shared" si="63"/>
        <v>26.438000000000297</v>
      </c>
    </row>
    <row r="437" spans="16:25" x14ac:dyDescent="0.2">
      <c r="P437" s="61">
        <v>4.44999999999997</v>
      </c>
      <c r="Q437" s="61">
        <f t="shared" si="60"/>
        <v>18.343114228953112</v>
      </c>
      <c r="R437" s="61">
        <f t="shared" si="61"/>
        <v>17.854150953558431</v>
      </c>
      <c r="S437" s="62">
        <f t="shared" si="55"/>
        <v>110.55155513916831</v>
      </c>
      <c r="T437" s="62">
        <f t="shared" si="56"/>
        <v>110.08220041044058</v>
      </c>
      <c r="U437" s="63">
        <f t="shared" si="57"/>
        <v>162.2656019057016</v>
      </c>
      <c r="V437" s="63">
        <f t="shared" si="62"/>
        <v>161.47215313950812</v>
      </c>
      <c r="W437">
        <f t="shared" si="58"/>
        <v>110.978955225889</v>
      </c>
      <c r="X437">
        <f t="shared" si="59"/>
        <v>110.50960049716124</v>
      </c>
      <c r="Y437">
        <f t="shared" si="63"/>
        <v>26.448000000000299</v>
      </c>
    </row>
    <row r="438" spans="16:25" x14ac:dyDescent="0.2">
      <c r="P438" s="61">
        <v>4.4599999999999698</v>
      </c>
      <c r="Q438" s="61">
        <f t="shared" si="60"/>
        <v>18.363712903864517</v>
      </c>
      <c r="R438" s="61">
        <f t="shared" si="61"/>
        <v>17.874200539834845</v>
      </c>
      <c r="S438" s="62">
        <f t="shared" si="55"/>
        <v>110.57105209379252</v>
      </c>
      <c r="T438" s="62">
        <f t="shared" si="56"/>
        <v>110.10169736506478</v>
      </c>
      <c r="U438" s="63">
        <f t="shared" si="57"/>
        <v>162.30106516361914</v>
      </c>
      <c r="V438" s="63">
        <f t="shared" si="62"/>
        <v>161.50761639742566</v>
      </c>
      <c r="W438">
        <f t="shared" si="58"/>
        <v>111.00845218051319</v>
      </c>
      <c r="X438">
        <f t="shared" si="59"/>
        <v>110.53909745178547</v>
      </c>
      <c r="Y438">
        <f t="shared" si="63"/>
        <v>26.4580000000003</v>
      </c>
    </row>
    <row r="439" spans="16:25" x14ac:dyDescent="0.2">
      <c r="P439" s="61">
        <v>4.4699999999999704</v>
      </c>
      <c r="Q439" s="61">
        <f t="shared" si="60"/>
        <v>18.384288499006381</v>
      </c>
      <c r="R439" s="61">
        <f t="shared" si="61"/>
        <v>17.894227661567658</v>
      </c>
      <c r="S439" s="62">
        <f t="shared" si="55"/>
        <v>110.59050538218841</v>
      </c>
      <c r="T439" s="62">
        <f t="shared" si="56"/>
        <v>110.12115065346069</v>
      </c>
      <c r="U439" s="63">
        <f t="shared" si="57"/>
        <v>162.3364489964805</v>
      </c>
      <c r="V439" s="63">
        <f t="shared" si="62"/>
        <v>161.54300023028702</v>
      </c>
      <c r="W439">
        <f t="shared" si="58"/>
        <v>111.03790546890909</v>
      </c>
      <c r="X439">
        <f t="shared" si="59"/>
        <v>110.56855074018137</v>
      </c>
      <c r="Y439">
        <f t="shared" si="63"/>
        <v>26.468000000000302</v>
      </c>
    </row>
    <row r="440" spans="16:25" x14ac:dyDescent="0.2">
      <c r="P440" s="61">
        <v>4.4799999999999702</v>
      </c>
      <c r="Q440" s="61">
        <f t="shared" si="60"/>
        <v>18.404841091784416</v>
      </c>
      <c r="R440" s="61">
        <f t="shared" si="61"/>
        <v>17.914232394099219</v>
      </c>
      <c r="S440" s="62">
        <f t="shared" si="55"/>
        <v>110.60991519951256</v>
      </c>
      <c r="T440" s="62">
        <f t="shared" si="56"/>
        <v>110.14056047078483</v>
      </c>
      <c r="U440" s="63">
        <f t="shared" si="57"/>
        <v>162.37175375925838</v>
      </c>
      <c r="V440" s="63">
        <f t="shared" si="62"/>
        <v>161.5783049930649</v>
      </c>
      <c r="W440">
        <f t="shared" si="58"/>
        <v>111.06731528623322</v>
      </c>
      <c r="X440">
        <f t="shared" si="59"/>
        <v>110.5979605575055</v>
      </c>
      <c r="Y440">
        <f t="shared" si="63"/>
        <v>26.478000000000304</v>
      </c>
    </row>
    <row r="441" spans="16:25" x14ac:dyDescent="0.2">
      <c r="P441" s="61">
        <v>4.48999999999997</v>
      </c>
      <c r="Q441" s="61">
        <f t="shared" si="60"/>
        <v>18.425370759172644</v>
      </c>
      <c r="R441" s="61">
        <f t="shared" si="61"/>
        <v>17.934214812351687</v>
      </c>
      <c r="S441" s="62">
        <f t="shared" si="55"/>
        <v>110.62928173961615</v>
      </c>
      <c r="T441" s="62">
        <f t="shared" si="56"/>
        <v>110.15992701088841</v>
      </c>
      <c r="U441" s="63">
        <f t="shared" si="57"/>
        <v>162.40697980455118</v>
      </c>
      <c r="V441" s="63">
        <f t="shared" si="62"/>
        <v>161.61353103835771</v>
      </c>
      <c r="W441">
        <f t="shared" si="58"/>
        <v>111.09668182633683</v>
      </c>
      <c r="X441">
        <f t="shared" si="59"/>
        <v>110.62732709760908</v>
      </c>
      <c r="Y441">
        <f t="shared" si="63"/>
        <v>26.488000000000305</v>
      </c>
    </row>
    <row r="442" spans="16:25" x14ac:dyDescent="0.2">
      <c r="P442" s="61">
        <v>4.49999999999996</v>
      </c>
      <c r="Q442" s="61">
        <f t="shared" si="60"/>
        <v>18.445877577716693</v>
      </c>
      <c r="R442" s="61">
        <f t="shared" si="61"/>
        <v>17.954174990830257</v>
      </c>
      <c r="S442" s="62">
        <f t="shared" si="55"/>
        <v>110.64860519505655</v>
      </c>
      <c r="T442" s="62">
        <f t="shared" si="56"/>
        <v>110.17925046632881</v>
      </c>
      <c r="U442" s="63">
        <f t="shared" si="57"/>
        <v>162.44212748260395</v>
      </c>
      <c r="V442" s="63">
        <f t="shared" si="62"/>
        <v>161.64867871641047</v>
      </c>
      <c r="W442">
        <f t="shared" si="58"/>
        <v>111.12600528177722</v>
      </c>
      <c r="X442">
        <f t="shared" si="59"/>
        <v>110.6566505530495</v>
      </c>
      <c r="Y442">
        <f t="shared" si="63"/>
        <v>26.498000000000307</v>
      </c>
    </row>
    <row r="443" spans="16:25" x14ac:dyDescent="0.2">
      <c r="P443" s="61">
        <v>4.5099999999999598</v>
      </c>
      <c r="Q443" s="61">
        <f t="shared" si="60"/>
        <v>18.466361623537257</v>
      </c>
      <c r="R443" s="61">
        <f t="shared" si="61"/>
        <v>17.974113003626506</v>
      </c>
      <c r="S443" s="62">
        <f t="shared" si="55"/>
        <v>110.66788575710888</v>
      </c>
      <c r="T443" s="62">
        <f t="shared" si="56"/>
        <v>110.19853102838114</v>
      </c>
      <c r="U443" s="63">
        <f t="shared" si="57"/>
        <v>162.47719714132944</v>
      </c>
      <c r="V443" s="63">
        <f t="shared" si="62"/>
        <v>161.68374837513596</v>
      </c>
      <c r="W443">
        <f t="shared" si="58"/>
        <v>111.15528584382957</v>
      </c>
      <c r="X443">
        <f t="shared" si="59"/>
        <v>110.68593111510182</v>
      </c>
      <c r="Y443">
        <f t="shared" si="63"/>
        <v>26.508000000000308</v>
      </c>
    </row>
    <row r="444" spans="16:25" x14ac:dyDescent="0.2">
      <c r="P444" s="61">
        <v>4.5199999999999596</v>
      </c>
      <c r="Q444" s="61">
        <f t="shared" si="60"/>
        <v>18.486822972333229</v>
      </c>
      <c r="R444" s="61">
        <f t="shared" si="61"/>
        <v>17.994028924421464</v>
      </c>
      <c r="S444" s="62">
        <f t="shared" si="55"/>
        <v>110.68712361577731</v>
      </c>
      <c r="T444" s="62">
        <f t="shared" si="56"/>
        <v>110.21776888704957</v>
      </c>
      <c r="U444" s="63">
        <f t="shared" si="57"/>
        <v>162.51218912632862</v>
      </c>
      <c r="V444" s="63">
        <f t="shared" si="62"/>
        <v>161.71874036013514</v>
      </c>
      <c r="W444">
        <f t="shared" si="58"/>
        <v>111.18452370249798</v>
      </c>
      <c r="X444">
        <f t="shared" si="59"/>
        <v>110.71516897377026</v>
      </c>
      <c r="Y444">
        <f t="shared" si="63"/>
        <v>26.51800000000031</v>
      </c>
    </row>
    <row r="445" spans="16:25" x14ac:dyDescent="0.2">
      <c r="P445" s="61">
        <v>4.5299999999999603</v>
      </c>
      <c r="Q445" s="61">
        <f t="shared" si="60"/>
        <v>18.507261699385072</v>
      </c>
      <c r="R445" s="61">
        <f t="shared" si="61"/>
        <v>18.01392282648888</v>
      </c>
      <c r="S445" s="62">
        <f t="shared" si="55"/>
        <v>110.70631895980631</v>
      </c>
      <c r="T445" s="62">
        <f t="shared" si="56"/>
        <v>110.23696423107857</v>
      </c>
      <c r="U445" s="63">
        <f t="shared" si="57"/>
        <v>162.54710378091121</v>
      </c>
      <c r="V445" s="63">
        <f t="shared" si="62"/>
        <v>161.75365501471774</v>
      </c>
      <c r="W445">
        <f t="shared" si="58"/>
        <v>111.21371904652699</v>
      </c>
      <c r="X445">
        <f t="shared" si="59"/>
        <v>110.74436431779927</v>
      </c>
      <c r="Y445">
        <f t="shared" si="63"/>
        <v>26.528000000000311</v>
      </c>
    </row>
    <row r="446" spans="16:25" x14ac:dyDescent="0.2">
      <c r="P446" s="61">
        <v>4.5399999999999601</v>
      </c>
      <c r="Q446" s="61">
        <f t="shared" si="60"/>
        <v>18.527677879558023</v>
      </c>
      <c r="R446" s="61">
        <f t="shared" si="61"/>
        <v>18.03379478269834</v>
      </c>
      <c r="S446" s="62">
        <f t="shared" si="55"/>
        <v>110.72547197669175</v>
      </c>
      <c r="T446" s="62">
        <f t="shared" si="56"/>
        <v>110.25611724796401</v>
      </c>
      <c r="U446" s="63">
        <f t="shared" si="57"/>
        <v>162.58194144611585</v>
      </c>
      <c r="V446" s="63">
        <f t="shared" si="62"/>
        <v>161.78849267992237</v>
      </c>
      <c r="W446">
        <f t="shared" si="58"/>
        <v>111.24287206341245</v>
      </c>
      <c r="X446">
        <f t="shared" si="59"/>
        <v>110.7735173346847</v>
      </c>
      <c r="Y446">
        <f t="shared" si="63"/>
        <v>26.538000000000313</v>
      </c>
    </row>
    <row r="447" spans="16:25" x14ac:dyDescent="0.2">
      <c r="P447" s="61">
        <v>4.5499999999999599</v>
      </c>
      <c r="Q447" s="61">
        <f t="shared" si="60"/>
        <v>18.548071587305287</v>
      </c>
      <c r="R447" s="61">
        <f t="shared" si="61"/>
        <v>18.053644865518393</v>
      </c>
      <c r="S447" s="62">
        <f t="shared" si="55"/>
        <v>110.74458285269191</v>
      </c>
      <c r="T447" s="62">
        <f t="shared" si="56"/>
        <v>110.27522812396418</v>
      </c>
      <c r="U447" s="63">
        <f t="shared" si="57"/>
        <v>162.61670246073004</v>
      </c>
      <c r="V447" s="63">
        <f t="shared" si="62"/>
        <v>161.82325369453656</v>
      </c>
      <c r="W447">
        <f t="shared" si="58"/>
        <v>111.2719829394126</v>
      </c>
      <c r="X447">
        <f t="shared" si="59"/>
        <v>110.80262821068487</v>
      </c>
      <c r="Y447">
        <f t="shared" si="63"/>
        <v>26.548000000000314</v>
      </c>
    </row>
    <row r="448" spans="16:25" x14ac:dyDescent="0.2">
      <c r="P448" s="61">
        <v>4.5599999999999596</v>
      </c>
      <c r="Q448" s="61">
        <f t="shared" si="60"/>
        <v>18.568442896671215</v>
      </c>
      <c r="R448" s="61">
        <f t="shared" si="61"/>
        <v>18.073473147019627</v>
      </c>
      <c r="S448" s="62">
        <f t="shared" si="55"/>
        <v>110.76365177283836</v>
      </c>
      <c r="T448" s="62">
        <f t="shared" si="56"/>
        <v>110.29429704411064</v>
      </c>
      <c r="U448" s="63">
        <f t="shared" si="57"/>
        <v>162.65138716131005</v>
      </c>
      <c r="V448" s="63">
        <f t="shared" si="62"/>
        <v>161.85793839511658</v>
      </c>
      <c r="W448">
        <f t="shared" si="58"/>
        <v>111.30105185955904</v>
      </c>
      <c r="X448">
        <f t="shared" si="59"/>
        <v>110.83169713083132</v>
      </c>
      <c r="Y448">
        <f t="shared" si="63"/>
        <v>26.558000000000316</v>
      </c>
    </row>
    <row r="449" spans="16:25" x14ac:dyDescent="0.2">
      <c r="P449" s="61">
        <v>4.5699999999999603</v>
      </c>
      <c r="Q449" s="61">
        <f t="shared" si="60"/>
        <v>18.58879188129443</v>
      </c>
      <c r="R449" s="61">
        <f t="shared" si="61"/>
        <v>18.093279698877712</v>
      </c>
      <c r="S449" s="62">
        <f t="shared" si="55"/>
        <v>110.78267892094667</v>
      </c>
      <c r="T449" s="62">
        <f t="shared" si="56"/>
        <v>110.31332419221894</v>
      </c>
      <c r="U449" s="63">
        <f t="shared" si="57"/>
        <v>162.68599588220039</v>
      </c>
      <c r="V449" s="63">
        <f t="shared" si="62"/>
        <v>161.89254711600691</v>
      </c>
      <c r="W449">
        <f t="shared" si="58"/>
        <v>111.33007900766736</v>
      </c>
      <c r="X449">
        <f t="shared" si="59"/>
        <v>110.86072427893964</v>
      </c>
      <c r="Y449">
        <f t="shared" si="63"/>
        <v>26.568000000000318</v>
      </c>
    </row>
    <row r="450" spans="16:25" x14ac:dyDescent="0.2">
      <c r="P450" s="61">
        <v>4.5799999999999601</v>
      </c>
      <c r="Q450" s="61">
        <f t="shared" si="60"/>
        <v>18.609118614410942</v>
      </c>
      <c r="R450" s="61">
        <f t="shared" si="61"/>
        <v>18.113064592376439</v>
      </c>
      <c r="S450" s="62">
        <f t="shared" si="55"/>
        <v>110.80166447962705</v>
      </c>
      <c r="T450" s="62">
        <f t="shared" si="56"/>
        <v>110.33230975089931</v>
      </c>
      <c r="U450" s="63">
        <f t="shared" si="57"/>
        <v>162.72052895555305</v>
      </c>
      <c r="V450" s="63">
        <f t="shared" si="62"/>
        <v>161.92708018935957</v>
      </c>
      <c r="W450">
        <f t="shared" si="58"/>
        <v>111.35906456634774</v>
      </c>
      <c r="X450">
        <f t="shared" si="59"/>
        <v>110.88970983762002</v>
      </c>
      <c r="Y450">
        <f t="shared" si="63"/>
        <v>26.578000000000319</v>
      </c>
    </row>
    <row r="451" spans="16:25" x14ac:dyDescent="0.2">
      <c r="P451" s="61">
        <v>4.5899999999999599</v>
      </c>
      <c r="Q451" s="61">
        <f t="shared" si="60"/>
        <v>18.629423168857212</v>
      </c>
      <c r="R451" s="61">
        <f t="shared" si="61"/>
        <v>18.132827898410714</v>
      </c>
      <c r="S451" s="62">
        <f t="shared" ref="S451:S514" si="64">(20*LOG10(P451)+20*LOG10(1806/1000)+92.45)</f>
        <v>110.82060863029488</v>
      </c>
      <c r="T451" s="62">
        <f t="shared" ref="T451:T514" si="65">(20*LOG10(P451)+20*LOG10(1711/1000)+92.45)</f>
        <v>110.35125390156716</v>
      </c>
      <c r="U451" s="63">
        <f t="shared" ref="U451:U495" si="66">46.3+33.9*LOG10(1806)-13.82*LOG10(20)-0.0431+(44.9-6.55*LOG10(20))*LOG10(P451)</f>
        <v>162.75498671134679</v>
      </c>
      <c r="V451" s="63">
        <f t="shared" si="62"/>
        <v>161.96153794515331</v>
      </c>
      <c r="W451">
        <f t="shared" ref="W451:W493" si="67">S451+Y451+$D$48+$D$49</f>
        <v>111.38800871701557</v>
      </c>
      <c r="X451">
        <f t="shared" ref="X451:X493" si="68">$T451+$Y451+$D$48+$D$49</f>
        <v>110.91865398828787</v>
      </c>
      <c r="Y451">
        <f t="shared" si="63"/>
        <v>26.588000000000321</v>
      </c>
    </row>
    <row r="452" spans="16:25" x14ac:dyDescent="0.2">
      <c r="P452" s="61">
        <v>4.5999999999999597</v>
      </c>
      <c r="Q452" s="61">
        <f t="shared" ref="Q452:Q515" si="69">SQRT((4*3.14*P452)/0.166112957)</f>
        <v>18.649705617073206</v>
      </c>
      <c r="R452" s="61">
        <f t="shared" ref="R452:R515" si="70">SQRT((4*3.14*P452)/0.175336061)</f>
        <v>18.1525696874895</v>
      </c>
      <c r="S452" s="62">
        <f t="shared" si="64"/>
        <v>110.83951155318115</v>
      </c>
      <c r="T452" s="62">
        <f t="shared" si="65"/>
        <v>110.37015682445342</v>
      </c>
      <c r="U452" s="63">
        <f t="shared" si="66"/>
        <v>162.78936947740598</v>
      </c>
      <c r="V452" s="63">
        <f t="shared" si="62"/>
        <v>161.99592071121251</v>
      </c>
      <c r="W452">
        <f t="shared" si="67"/>
        <v>111.41691163990185</v>
      </c>
      <c r="X452">
        <f t="shared" si="68"/>
        <v>110.9475569111741</v>
      </c>
      <c r="Y452">
        <f t="shared" si="63"/>
        <v>26.598000000000322</v>
      </c>
    </row>
    <row r="453" spans="16:25" x14ac:dyDescent="0.2">
      <c r="P453" s="61">
        <v>4.6099999999999604</v>
      </c>
      <c r="Q453" s="61">
        <f t="shared" si="69"/>
        <v>18.66996603110541</v>
      </c>
      <c r="R453" s="61">
        <f t="shared" si="70"/>
        <v>18.172290029738779</v>
      </c>
      <c r="S453" s="62">
        <f t="shared" si="64"/>
        <v>110.85837342734263</v>
      </c>
      <c r="T453" s="62">
        <f t="shared" si="65"/>
        <v>110.3890186986149</v>
      </c>
      <c r="U453" s="63">
        <f t="shared" si="66"/>
        <v>162.82367757941935</v>
      </c>
      <c r="V453" s="63">
        <f t="shared" ref="V453:V495" si="71">46.3+33.9*LOG10(1711)-13.82*LOG10(20)-0.040992501+(44.9-6.55*LOG10(20))*LOG10(P453)</f>
        <v>162.03022881322588</v>
      </c>
      <c r="W453">
        <f t="shared" si="67"/>
        <v>111.44577351406332</v>
      </c>
      <c r="X453">
        <f t="shared" si="68"/>
        <v>110.9764187853356</v>
      </c>
      <c r="Y453">
        <f t="shared" si="63"/>
        <v>26.608000000000324</v>
      </c>
    </row>
    <row r="454" spans="16:25" x14ac:dyDescent="0.2">
      <c r="P454" s="61">
        <v>4.6199999999999601</v>
      </c>
      <c r="Q454" s="61">
        <f t="shared" si="69"/>
        <v>18.690204482609811</v>
      </c>
      <c r="R454" s="61">
        <f t="shared" si="70"/>
        <v>18.191988994904442</v>
      </c>
      <c r="S454" s="62">
        <f t="shared" si="64"/>
        <v>110.87719443067218</v>
      </c>
      <c r="T454" s="62">
        <f t="shared" si="65"/>
        <v>110.40783970194444</v>
      </c>
      <c r="U454" s="63">
        <f t="shared" si="66"/>
        <v>162.8579113409584</v>
      </c>
      <c r="V454" s="63">
        <f t="shared" si="71"/>
        <v>162.06446257476492</v>
      </c>
      <c r="W454">
        <f t="shared" si="67"/>
        <v>111.47459451739289</v>
      </c>
      <c r="X454">
        <f t="shared" si="68"/>
        <v>111.00523978866514</v>
      </c>
      <c r="Y454">
        <f t="shared" si="63"/>
        <v>26.618000000000325</v>
      </c>
    </row>
    <row r="455" spans="16:25" x14ac:dyDescent="0.2">
      <c r="P455" s="61">
        <v>4.6299999999999599</v>
      </c>
      <c r="Q455" s="61">
        <f t="shared" si="69"/>
        <v>18.710421042854861</v>
      </c>
      <c r="R455" s="61">
        <f t="shared" si="70"/>
        <v>18.211666652355159</v>
      </c>
      <c r="S455" s="62">
        <f t="shared" si="64"/>
        <v>110.89597473990872</v>
      </c>
      <c r="T455" s="62">
        <f t="shared" si="65"/>
        <v>110.426620011181</v>
      </c>
      <c r="U455" s="63">
        <f t="shared" si="66"/>
        <v>162.89207108349586</v>
      </c>
      <c r="V455" s="63">
        <f t="shared" si="71"/>
        <v>162.09862231730239</v>
      </c>
      <c r="W455">
        <f t="shared" si="67"/>
        <v>111.50337482662943</v>
      </c>
      <c r="X455">
        <f t="shared" si="68"/>
        <v>111.0340200979017</v>
      </c>
      <c r="Y455">
        <f t="shared" si="63"/>
        <v>26.628000000000327</v>
      </c>
    </row>
    <row r="456" spans="16:25" x14ac:dyDescent="0.2">
      <c r="P456" s="61">
        <v>4.6399999999999597</v>
      </c>
      <c r="Q456" s="61">
        <f t="shared" si="69"/>
        <v>18.730615782724389</v>
      </c>
      <c r="R456" s="61">
        <f t="shared" si="70"/>
        <v>18.231323071085264</v>
      </c>
      <c r="S456" s="62">
        <f t="shared" si="64"/>
        <v>110.91471453064729</v>
      </c>
      <c r="T456" s="62">
        <f t="shared" si="65"/>
        <v>110.44535980191955</v>
      </c>
      <c r="U456" s="63">
        <f t="shared" si="66"/>
        <v>162.92615712642367</v>
      </c>
      <c r="V456" s="63">
        <f t="shared" si="71"/>
        <v>162.1327083602302</v>
      </c>
      <c r="W456">
        <f t="shared" si="67"/>
        <v>111.53211461736799</v>
      </c>
      <c r="X456">
        <f t="shared" si="68"/>
        <v>111.06275988864024</v>
      </c>
      <c r="Y456">
        <f t="shared" si="63"/>
        <v>26.638000000000329</v>
      </c>
    </row>
    <row r="457" spans="16:25" x14ac:dyDescent="0.2">
      <c r="P457" s="61">
        <v>4.6499999999999604</v>
      </c>
      <c r="Q457" s="61">
        <f t="shared" si="69"/>
        <v>18.750788772720526</v>
      </c>
      <c r="R457" s="61">
        <f t="shared" si="70"/>
        <v>18.250958319717533</v>
      </c>
      <c r="S457" s="62">
        <f t="shared" si="64"/>
        <v>110.93341397734875</v>
      </c>
      <c r="T457" s="62">
        <f t="shared" si="65"/>
        <v>110.46405924862101</v>
      </c>
      <c r="U457" s="63">
        <f t="shared" si="66"/>
        <v>162.96016978707101</v>
      </c>
      <c r="V457" s="63">
        <f t="shared" si="71"/>
        <v>162.16672102087753</v>
      </c>
      <c r="W457">
        <f t="shared" si="67"/>
        <v>111.56081406406946</v>
      </c>
      <c r="X457">
        <f t="shared" si="68"/>
        <v>111.09145933534171</v>
      </c>
      <c r="Y457">
        <f t="shared" si="63"/>
        <v>26.64800000000033</v>
      </c>
    </row>
    <row r="458" spans="16:25" x14ac:dyDescent="0.2">
      <c r="P458" s="61">
        <v>4.6599999999999602</v>
      </c>
      <c r="Q458" s="61">
        <f t="shared" si="69"/>
        <v>18.770940082966543</v>
      </c>
      <c r="R458" s="61">
        <f t="shared" si="70"/>
        <v>18.270572466506007</v>
      </c>
      <c r="S458" s="62">
        <f t="shared" si="64"/>
        <v>110.95207325334968</v>
      </c>
      <c r="T458" s="62">
        <f t="shared" si="65"/>
        <v>110.48271852462193</v>
      </c>
      <c r="U458" s="63">
        <f t="shared" si="66"/>
        <v>162.99410938072191</v>
      </c>
      <c r="V458" s="63">
        <f t="shared" si="71"/>
        <v>162.20066061452843</v>
      </c>
      <c r="W458">
        <f t="shared" si="67"/>
        <v>111.58947334007038</v>
      </c>
      <c r="X458">
        <f t="shared" si="68"/>
        <v>111.12011861134263</v>
      </c>
      <c r="Y458">
        <f t="shared" si="63"/>
        <v>26.658000000000332</v>
      </c>
    </row>
    <row r="459" spans="16:25" x14ac:dyDescent="0.2">
      <c r="P459" s="61">
        <v>4.66999999999996</v>
      </c>
      <c r="Q459" s="61">
        <f t="shared" si="69"/>
        <v>18.791069783209739</v>
      </c>
      <c r="R459" s="61">
        <f t="shared" si="70"/>
        <v>18.290165579338755</v>
      </c>
      <c r="S459" s="62">
        <f t="shared" si="64"/>
        <v>110.9706925308719</v>
      </c>
      <c r="T459" s="62">
        <f t="shared" si="65"/>
        <v>110.50133780214418</v>
      </c>
      <c r="U459" s="63">
        <f t="shared" si="66"/>
        <v>163.02797622063289</v>
      </c>
      <c r="V459" s="63">
        <f t="shared" si="71"/>
        <v>162.23452745443942</v>
      </c>
      <c r="W459">
        <f t="shared" si="67"/>
        <v>111.61809261759259</v>
      </c>
      <c r="X459">
        <f t="shared" si="68"/>
        <v>111.1487378888649</v>
      </c>
      <c r="Y459">
        <f t="shared" si="63"/>
        <v>26.668000000000333</v>
      </c>
    </row>
    <row r="460" spans="16:25" x14ac:dyDescent="0.2">
      <c r="P460" s="61">
        <v>4.6799999999999597</v>
      </c>
      <c r="Q460" s="61">
        <f t="shared" si="69"/>
        <v>18.811177942824209</v>
      </c>
      <c r="R460" s="61">
        <f t="shared" si="70"/>
        <v>18.309737725740611</v>
      </c>
      <c r="S460" s="62">
        <f t="shared" si="64"/>
        <v>110.98927198103215</v>
      </c>
      <c r="T460" s="62">
        <f t="shared" si="65"/>
        <v>110.51991725230441</v>
      </c>
      <c r="U460" s="63">
        <f t="shared" si="66"/>
        <v>163.06177061805028</v>
      </c>
      <c r="V460" s="63">
        <f t="shared" si="71"/>
        <v>162.2683218518568</v>
      </c>
      <c r="W460">
        <f t="shared" si="67"/>
        <v>111.64667206775286</v>
      </c>
      <c r="X460">
        <f t="shared" si="68"/>
        <v>111.17731733902511</v>
      </c>
      <c r="Y460">
        <f t="shared" si="63"/>
        <v>26.678000000000335</v>
      </c>
    </row>
    <row r="461" spans="16:25" x14ac:dyDescent="0.2">
      <c r="P461" s="61">
        <v>4.6899999999999604</v>
      </c>
      <c r="Q461" s="61">
        <f t="shared" si="69"/>
        <v>18.831264630813678</v>
      </c>
      <c r="R461" s="61">
        <f t="shared" si="70"/>
        <v>18.329288972875894</v>
      </c>
      <c r="S461" s="62">
        <f t="shared" si="64"/>
        <v>111.00781177385133</v>
      </c>
      <c r="T461" s="62">
        <f t="shared" si="65"/>
        <v>110.53845704512361</v>
      </c>
      <c r="U461" s="63">
        <f t="shared" si="66"/>
        <v>163.09549288222729</v>
      </c>
      <c r="V461" s="63">
        <f t="shared" si="71"/>
        <v>162.30204411603381</v>
      </c>
      <c r="W461">
        <f t="shared" si="67"/>
        <v>111.67521186057203</v>
      </c>
      <c r="X461">
        <f t="shared" si="68"/>
        <v>111.20585713184431</v>
      </c>
      <c r="Y461">
        <f t="shared" si="63"/>
        <v>26.688000000000336</v>
      </c>
    </row>
    <row r="462" spans="16:25" x14ac:dyDescent="0.2">
      <c r="P462" s="61">
        <v>4.6999999999999602</v>
      </c>
      <c r="Q462" s="61">
        <f t="shared" si="69"/>
        <v>18.851329915814219</v>
      </c>
      <c r="R462" s="61">
        <f t="shared" si="70"/>
        <v>18.348819387551085</v>
      </c>
      <c r="S462" s="62">
        <f t="shared" si="64"/>
        <v>111.02631207826401</v>
      </c>
      <c r="T462" s="62">
        <f t="shared" si="65"/>
        <v>110.55695734953628</v>
      </c>
      <c r="U462" s="63">
        <f t="shared" si="66"/>
        <v>163.12914332044113</v>
      </c>
      <c r="V462" s="63">
        <f t="shared" si="71"/>
        <v>162.33569455424765</v>
      </c>
      <c r="W462">
        <f t="shared" si="67"/>
        <v>111.70371216498472</v>
      </c>
      <c r="X462">
        <f t="shared" si="68"/>
        <v>111.234357436257</v>
      </c>
      <c r="Y462">
        <f t="shared" si="63"/>
        <v>26.698000000000338</v>
      </c>
    </row>
    <row r="463" spans="16:25" x14ac:dyDescent="0.2">
      <c r="P463" s="61">
        <v>4.70999999999996</v>
      </c>
      <c r="Q463" s="61">
        <f t="shared" si="69"/>
        <v>18.871373866097034</v>
      </c>
      <c r="R463" s="61">
        <f t="shared" si="70"/>
        <v>18.368329036217514</v>
      </c>
      <c r="S463" s="62">
        <f t="shared" si="64"/>
        <v>111.04477306212759</v>
      </c>
      <c r="T463" s="62">
        <f t="shared" si="65"/>
        <v>110.57541833339985</v>
      </c>
      <c r="U463" s="63">
        <f t="shared" si="66"/>
        <v>163.16272223800979</v>
      </c>
      <c r="V463" s="63">
        <f t="shared" si="71"/>
        <v>162.36927347181631</v>
      </c>
      <c r="W463">
        <f t="shared" si="67"/>
        <v>111.73217314884829</v>
      </c>
      <c r="X463">
        <f t="shared" si="68"/>
        <v>111.26281842012057</v>
      </c>
      <c r="Y463">
        <f t="shared" si="63"/>
        <v>26.708000000000339</v>
      </c>
    </row>
    <row r="464" spans="16:25" x14ac:dyDescent="0.2">
      <c r="P464" s="61">
        <v>4.7199999999999598</v>
      </c>
      <c r="Q464" s="61">
        <f t="shared" si="69"/>
        <v>18.891396549571137</v>
      </c>
      <c r="R464" s="61">
        <f t="shared" si="70"/>
        <v>18.387817984973971</v>
      </c>
      <c r="S464" s="62">
        <f t="shared" si="64"/>
        <v>111.06319489223142</v>
      </c>
      <c r="T464" s="62">
        <f t="shared" si="65"/>
        <v>110.59384016350369</v>
      </c>
      <c r="U464" s="63">
        <f t="shared" si="66"/>
        <v>163.19622993830851</v>
      </c>
      <c r="V464" s="63">
        <f t="shared" si="71"/>
        <v>162.40278117211503</v>
      </c>
      <c r="W464">
        <f t="shared" si="67"/>
        <v>111.76059497895213</v>
      </c>
      <c r="X464">
        <f t="shared" si="68"/>
        <v>111.2912402502244</v>
      </c>
      <c r="Y464">
        <f t="shared" si="63"/>
        <v>26.718000000000341</v>
      </c>
    </row>
    <row r="465" spans="16:25" x14ac:dyDescent="0.2">
      <c r="P465" s="61">
        <v>4.7299999999999596</v>
      </c>
      <c r="Q465" s="61">
        <f t="shared" si="69"/>
        <v>18.911398033786032</v>
      </c>
      <c r="R465" s="61">
        <f t="shared" si="70"/>
        <v>18.407286299569336</v>
      </c>
      <c r="S465" s="62">
        <f t="shared" si="64"/>
        <v>111.08157773430591</v>
      </c>
      <c r="T465" s="62">
        <f t="shared" si="65"/>
        <v>110.61222300557816</v>
      </c>
      <c r="U465" s="63">
        <f t="shared" si="66"/>
        <v>163.22966672278639</v>
      </c>
      <c r="V465" s="63">
        <f t="shared" si="71"/>
        <v>162.43621795659291</v>
      </c>
      <c r="W465">
        <f t="shared" si="67"/>
        <v>111.78897782102663</v>
      </c>
      <c r="X465">
        <f t="shared" si="68"/>
        <v>111.31962309229888</v>
      </c>
      <c r="Y465">
        <f t="shared" si="63"/>
        <v>26.728000000000343</v>
      </c>
    </row>
    <row r="466" spans="16:25" x14ac:dyDescent="0.2">
      <c r="P466" s="61">
        <v>4.7399999999999602</v>
      </c>
      <c r="Q466" s="61">
        <f t="shared" si="69"/>
        <v>18.931378385934401</v>
      </c>
      <c r="R466" s="61">
        <f t="shared" si="70"/>
        <v>18.426734045405166</v>
      </c>
      <c r="S466" s="62">
        <f t="shared" si="64"/>
        <v>111.09992175303137</v>
      </c>
      <c r="T466" s="62">
        <f t="shared" si="65"/>
        <v>110.63056702430364</v>
      </c>
      <c r="U466" s="63">
        <f t="shared" si="66"/>
        <v>163.26303289098263</v>
      </c>
      <c r="V466" s="63">
        <f t="shared" si="71"/>
        <v>162.46958412478915</v>
      </c>
      <c r="W466">
        <f t="shared" si="67"/>
        <v>111.81732183975208</v>
      </c>
      <c r="X466">
        <f t="shared" si="68"/>
        <v>111.34796711102436</v>
      </c>
      <c r="Y466">
        <f t="shared" si="63"/>
        <v>26.738000000000344</v>
      </c>
    </row>
    <row r="467" spans="16:25" x14ac:dyDescent="0.2">
      <c r="P467" s="61">
        <v>4.74999999999996</v>
      </c>
      <c r="Q467" s="61">
        <f t="shared" si="69"/>
        <v>18.951337672854713</v>
      </c>
      <c r="R467" s="61">
        <f t="shared" si="70"/>
        <v>18.446161287538246</v>
      </c>
      <c r="S467" s="62">
        <f t="shared" si="64"/>
        <v>111.11822711204701</v>
      </c>
      <c r="T467" s="62">
        <f t="shared" si="65"/>
        <v>110.64887238331926</v>
      </c>
      <c r="U467" s="63">
        <f t="shared" si="66"/>
        <v>163.29632874054258</v>
      </c>
      <c r="V467" s="63">
        <f t="shared" si="71"/>
        <v>162.5028799743491</v>
      </c>
      <c r="W467">
        <f t="shared" si="67"/>
        <v>111.84562719876772</v>
      </c>
      <c r="X467">
        <f t="shared" si="68"/>
        <v>111.37627247003996</v>
      </c>
      <c r="Y467">
        <f t="shared" si="63"/>
        <v>26.748000000000346</v>
      </c>
    </row>
    <row r="468" spans="16:25" x14ac:dyDescent="0.2">
      <c r="P468" s="61">
        <v>4.7599999999999598</v>
      </c>
      <c r="Q468" s="61">
        <f t="shared" si="69"/>
        <v>18.971275961033836</v>
      </c>
      <c r="R468" s="61">
        <f t="shared" si="70"/>
        <v>18.465568090683139</v>
      </c>
      <c r="S468" s="62">
        <f t="shared" si="64"/>
        <v>111.13649397395953</v>
      </c>
      <c r="T468" s="62">
        <f t="shared" si="65"/>
        <v>110.66713924523179</v>
      </c>
      <c r="U468" s="63">
        <f t="shared" si="66"/>
        <v>163.32955456723369</v>
      </c>
      <c r="V468" s="63">
        <f t="shared" si="71"/>
        <v>162.53610580104021</v>
      </c>
      <c r="W468">
        <f t="shared" si="67"/>
        <v>111.87389406068024</v>
      </c>
      <c r="X468">
        <f t="shared" si="68"/>
        <v>111.40453933195252</v>
      </c>
      <c r="Y468">
        <f t="shared" si="63"/>
        <v>26.758000000000347</v>
      </c>
    </row>
    <row r="469" spans="16:25" x14ac:dyDescent="0.2">
      <c r="P469" s="61">
        <v>4.7699999999999596</v>
      </c>
      <c r="Q469" s="61">
        <f t="shared" si="69"/>
        <v>18.991193316609632</v>
      </c>
      <c r="R469" s="61">
        <f t="shared" si="70"/>
        <v>18.484954519214703</v>
      </c>
      <c r="S469" s="62">
        <f t="shared" si="64"/>
        <v>111.15472250035195</v>
      </c>
      <c r="T469" s="62">
        <f t="shared" si="65"/>
        <v>110.68536777162421</v>
      </c>
      <c r="U469" s="63">
        <f t="shared" si="66"/>
        <v>163.36271066496133</v>
      </c>
      <c r="V469" s="63">
        <f t="shared" si="71"/>
        <v>162.56926189876785</v>
      </c>
      <c r="W469">
        <f t="shared" si="67"/>
        <v>111.90212258707268</v>
      </c>
      <c r="X469">
        <f t="shared" si="68"/>
        <v>111.43276785834493</v>
      </c>
      <c r="Y469">
        <f t="shared" si="63"/>
        <v>26.768000000000349</v>
      </c>
    </row>
    <row r="470" spans="16:25" x14ac:dyDescent="0.2">
      <c r="P470" s="61">
        <v>4.7799999999999603</v>
      </c>
      <c r="Q470" s="61">
        <f t="shared" si="69"/>
        <v>19.011089805373505</v>
      </c>
      <c r="R470" s="61">
        <f t="shared" si="70"/>
        <v>18.504320637170579</v>
      </c>
      <c r="S470" s="62">
        <f t="shared" si="64"/>
        <v>111.17291285179205</v>
      </c>
      <c r="T470" s="62">
        <f t="shared" si="65"/>
        <v>110.70355812306431</v>
      </c>
      <c r="U470" s="63">
        <f t="shared" si="66"/>
        <v>163.39579732578426</v>
      </c>
      <c r="V470" s="63">
        <f t="shared" si="71"/>
        <v>162.60234855959078</v>
      </c>
      <c r="W470">
        <f t="shared" si="67"/>
        <v>111.93031293851277</v>
      </c>
      <c r="X470">
        <f t="shared" si="68"/>
        <v>111.46095820978505</v>
      </c>
      <c r="Y470">
        <f t="shared" si="63"/>
        <v>26.77800000000035</v>
      </c>
    </row>
    <row r="471" spans="16:25" x14ac:dyDescent="0.2">
      <c r="P471" s="61">
        <v>4.7899999999999601</v>
      </c>
      <c r="Q471" s="61">
        <f t="shared" si="69"/>
        <v>19.030965492772943</v>
      </c>
      <c r="R471" s="61">
        <f t="shared" si="70"/>
        <v>18.523666508253644</v>
      </c>
      <c r="S471" s="62">
        <f t="shared" si="64"/>
        <v>111.19106518784093</v>
      </c>
      <c r="T471" s="62">
        <f t="shared" si="65"/>
        <v>110.7217104591132</v>
      </c>
      <c r="U471" s="63">
        <f t="shared" si="66"/>
        <v>163.42881483993023</v>
      </c>
      <c r="V471" s="63">
        <f t="shared" si="71"/>
        <v>162.63536607373675</v>
      </c>
      <c r="W471">
        <f t="shared" si="67"/>
        <v>111.95846527456166</v>
      </c>
      <c r="X471">
        <f t="shared" si="68"/>
        <v>111.48911054583391</v>
      </c>
      <c r="Y471">
        <f t="shared" si="63"/>
        <v>26.788000000000352</v>
      </c>
    </row>
    <row r="472" spans="16:25" x14ac:dyDescent="0.2">
      <c r="P472" s="61">
        <v>4.7999999999999599</v>
      </c>
      <c r="Q472" s="61">
        <f t="shared" si="69"/>
        <v>19.050820443914024</v>
      </c>
      <c r="R472" s="61">
        <f t="shared" si="70"/>
        <v>18.542992195834483</v>
      </c>
      <c r="S472" s="62">
        <f t="shared" si="64"/>
        <v>111.20917966706142</v>
      </c>
      <c r="T472" s="62">
        <f t="shared" si="65"/>
        <v>110.73982493833368</v>
      </c>
      <c r="U472" s="63">
        <f t="shared" si="66"/>
        <v>163.46176349581108</v>
      </c>
      <c r="V472" s="63">
        <f t="shared" si="71"/>
        <v>162.66831472961761</v>
      </c>
      <c r="W472">
        <f t="shared" si="67"/>
        <v>111.98657975378214</v>
      </c>
      <c r="X472">
        <f t="shared" si="68"/>
        <v>111.51722502505442</v>
      </c>
      <c r="Y472">
        <f t="shared" si="63"/>
        <v>26.798000000000354</v>
      </c>
    </row>
    <row r="473" spans="16:25" x14ac:dyDescent="0.2">
      <c r="P473" s="61">
        <v>4.8099999999999596</v>
      </c>
      <c r="Q473" s="61">
        <f t="shared" si="69"/>
        <v>19.070654723563912</v>
      </c>
      <c r="R473" s="61">
        <f t="shared" si="70"/>
        <v>18.56229776295379</v>
      </c>
      <c r="S473" s="62">
        <f t="shared" si="64"/>
        <v>111.22725644702631</v>
      </c>
      <c r="T473" s="62">
        <f t="shared" si="65"/>
        <v>110.75790171829857</v>
      </c>
      <c r="U473" s="63">
        <f t="shared" si="66"/>
        <v>163.49464358003809</v>
      </c>
      <c r="V473" s="63">
        <f t="shared" si="71"/>
        <v>162.70119481384461</v>
      </c>
      <c r="W473">
        <f t="shared" si="67"/>
        <v>112.01465653374703</v>
      </c>
      <c r="X473">
        <f t="shared" si="68"/>
        <v>111.54530180501931</v>
      </c>
      <c r="Y473">
        <f t="shared" si="63"/>
        <v>26.808000000000355</v>
      </c>
    </row>
    <row r="474" spans="16:25" x14ac:dyDescent="0.2">
      <c r="P474" s="61">
        <v>4.8199999999999603</v>
      </c>
      <c r="Q474" s="61">
        <f t="shared" si="69"/>
        <v>19.090468396153316</v>
      </c>
      <c r="R474" s="61">
        <f t="shared" si="70"/>
        <v>18.581583272324782</v>
      </c>
      <c r="S474" s="62">
        <f t="shared" si="64"/>
        <v>111.24529568432666</v>
      </c>
      <c r="T474" s="62">
        <f t="shared" si="65"/>
        <v>110.77594095559893</v>
      </c>
      <c r="U474" s="63">
        <f t="shared" si="66"/>
        <v>163.52745537743667</v>
      </c>
      <c r="V474" s="63">
        <f t="shared" si="71"/>
        <v>162.73400661124319</v>
      </c>
      <c r="W474">
        <f t="shared" si="67"/>
        <v>112.04269577104739</v>
      </c>
      <c r="X474">
        <f t="shared" si="68"/>
        <v>111.57334104231967</v>
      </c>
      <c r="Y474">
        <f t="shared" si="63"/>
        <v>26.818000000000357</v>
      </c>
    </row>
    <row r="475" spans="16:25" x14ac:dyDescent="0.2">
      <c r="P475" s="61">
        <v>4.8299999999999601</v>
      </c>
      <c r="Q475" s="61">
        <f t="shared" si="69"/>
        <v>19.110261525778935</v>
      </c>
      <c r="R475" s="61">
        <f t="shared" si="70"/>
        <v>18.600848786335558</v>
      </c>
      <c r="S475" s="62">
        <f t="shared" si="64"/>
        <v>111.26329753457992</v>
      </c>
      <c r="T475" s="62">
        <f t="shared" si="65"/>
        <v>110.79394280585218</v>
      </c>
      <c r="U475" s="63">
        <f t="shared" si="66"/>
        <v>163.5601991710613</v>
      </c>
      <c r="V475" s="63">
        <f t="shared" si="71"/>
        <v>162.76675040486782</v>
      </c>
      <c r="W475">
        <f t="shared" si="67"/>
        <v>112.07069762130067</v>
      </c>
      <c r="X475">
        <f t="shared" si="68"/>
        <v>111.60134289257292</v>
      </c>
      <c r="Y475">
        <f t="shared" si="63"/>
        <v>26.828000000000358</v>
      </c>
    </row>
    <row r="476" spans="16:25" x14ac:dyDescent="0.2">
      <c r="P476" s="61">
        <v>4.8399999999999599</v>
      </c>
      <c r="Q476" s="61">
        <f t="shared" si="69"/>
        <v>19.130034176205871</v>
      </c>
      <c r="R476" s="61">
        <f t="shared" si="70"/>
        <v>18.620094367051465</v>
      </c>
      <c r="S476" s="62">
        <f t="shared" si="64"/>
        <v>111.28126215243792</v>
      </c>
      <c r="T476" s="62">
        <f t="shared" si="65"/>
        <v>110.81190742371018</v>
      </c>
      <c r="U476" s="63">
        <f t="shared" si="66"/>
        <v>163.59287524221028</v>
      </c>
      <c r="V476" s="63">
        <f t="shared" si="71"/>
        <v>162.79942647601681</v>
      </c>
      <c r="W476">
        <f t="shared" si="67"/>
        <v>112.09866223915864</v>
      </c>
      <c r="X476">
        <f t="shared" si="68"/>
        <v>111.62930751043092</v>
      </c>
      <c r="Y476">
        <f t="shared" si="63"/>
        <v>26.83800000000036</v>
      </c>
    </row>
    <row r="477" spans="16:25" x14ac:dyDescent="0.2">
      <c r="P477" s="61">
        <v>4.8499999999999597</v>
      </c>
      <c r="Q477" s="61">
        <f t="shared" si="69"/>
        <v>19.149786410870036</v>
      </c>
      <c r="R477" s="61">
        <f t="shared" si="70"/>
        <v>18.639320076217441</v>
      </c>
      <c r="S477" s="62">
        <f t="shared" si="64"/>
        <v>111.29918969159495</v>
      </c>
      <c r="T477" s="62">
        <f t="shared" si="65"/>
        <v>110.82983496286721</v>
      </c>
      <c r="U477" s="63">
        <f t="shared" si="66"/>
        <v>163.62548387044001</v>
      </c>
      <c r="V477" s="63">
        <f t="shared" si="71"/>
        <v>162.83203510424653</v>
      </c>
      <c r="W477">
        <f t="shared" si="67"/>
        <v>112.12658977831569</v>
      </c>
      <c r="X477">
        <f t="shared" si="68"/>
        <v>111.65723504958794</v>
      </c>
      <c r="Y477">
        <f t="shared" si="63"/>
        <v>26.848000000000361</v>
      </c>
    </row>
    <row r="478" spans="16:25" x14ac:dyDescent="0.2">
      <c r="P478" s="61">
        <v>4.8599999999999604</v>
      </c>
      <c r="Q478" s="61">
        <f t="shared" si="69"/>
        <v>19.169518292880515</v>
      </c>
      <c r="R478" s="61">
        <f t="shared" si="70"/>
        <v>18.6585259752603</v>
      </c>
      <c r="S478" s="62">
        <f t="shared" si="64"/>
        <v>111.31708030479554</v>
      </c>
      <c r="T478" s="62">
        <f t="shared" si="65"/>
        <v>110.8477255760678</v>
      </c>
      <c r="U478" s="63">
        <f t="shared" si="66"/>
        <v>163.6580253335795</v>
      </c>
      <c r="V478" s="63">
        <f t="shared" si="71"/>
        <v>162.86457656738602</v>
      </c>
      <c r="W478">
        <f t="shared" si="67"/>
        <v>112.15448039151627</v>
      </c>
      <c r="X478">
        <f t="shared" si="68"/>
        <v>111.68512566278855</v>
      </c>
      <c r="Y478">
        <f t="shared" si="63"/>
        <v>26.858000000000363</v>
      </c>
    </row>
    <row r="479" spans="16:25" x14ac:dyDescent="0.2">
      <c r="P479" s="61">
        <v>4.8699999999999601</v>
      </c>
      <c r="Q479" s="61">
        <f t="shared" si="69"/>
        <v>19.18922988502193</v>
      </c>
      <c r="R479" s="61">
        <f t="shared" si="70"/>
        <v>18.677712125291045</v>
      </c>
      <c r="S479" s="62">
        <f t="shared" si="64"/>
        <v>111.33493414384236</v>
      </c>
      <c r="T479" s="62">
        <f t="shared" si="65"/>
        <v>110.86557941511462</v>
      </c>
      <c r="U479" s="63">
        <f t="shared" si="66"/>
        <v>163.69049990774451</v>
      </c>
      <c r="V479" s="63">
        <f t="shared" si="71"/>
        <v>162.89705114155103</v>
      </c>
      <c r="W479">
        <f t="shared" si="67"/>
        <v>112.1823342305631</v>
      </c>
      <c r="X479">
        <f t="shared" si="68"/>
        <v>111.71297950183538</v>
      </c>
      <c r="Y479">
        <f t="shared" si="63"/>
        <v>26.868000000000364</v>
      </c>
    </row>
    <row r="480" spans="16:25" x14ac:dyDescent="0.2">
      <c r="P480" s="61">
        <v>4.8799999999999599</v>
      </c>
      <c r="Q480" s="61">
        <f t="shared" si="69"/>
        <v>19.208921249756759</v>
      </c>
      <c r="R480" s="61">
        <f t="shared" si="70"/>
        <v>18.696878587107125</v>
      </c>
      <c r="S480" s="62">
        <f t="shared" si="64"/>
        <v>111.35275135960389</v>
      </c>
      <c r="T480" s="62">
        <f t="shared" si="65"/>
        <v>110.88339663087615</v>
      </c>
      <c r="U480" s="63">
        <f t="shared" si="66"/>
        <v>163.72290786735167</v>
      </c>
      <c r="V480" s="63">
        <f t="shared" si="71"/>
        <v>162.92945910115819</v>
      </c>
      <c r="W480">
        <f t="shared" si="67"/>
        <v>112.21015144632463</v>
      </c>
      <c r="X480">
        <f t="shared" si="68"/>
        <v>111.74079671759688</v>
      </c>
      <c r="Y480">
        <f t="shared" si="63"/>
        <v>26.878000000000366</v>
      </c>
    </row>
    <row r="481" spans="16:25" x14ac:dyDescent="0.2">
      <c r="P481" s="61">
        <v>4.8899999999999597</v>
      </c>
      <c r="Q481" s="61">
        <f t="shared" si="69"/>
        <v>19.228592449227655</v>
      </c>
      <c r="R481" s="61">
        <f t="shared" si="70"/>
        <v>18.716025421194686</v>
      </c>
      <c r="S481" s="62">
        <f t="shared" si="64"/>
        <v>111.37053210202208</v>
      </c>
      <c r="T481" s="62">
        <f t="shared" si="65"/>
        <v>110.90117737329435</v>
      </c>
      <c r="U481" s="63">
        <f t="shared" si="66"/>
        <v>163.75524948513228</v>
      </c>
      <c r="V481" s="63">
        <f t="shared" si="71"/>
        <v>162.9618007189388</v>
      </c>
      <c r="W481">
        <f t="shared" si="67"/>
        <v>112.23793218874283</v>
      </c>
      <c r="X481">
        <f t="shared" si="68"/>
        <v>111.76857746001508</v>
      </c>
      <c r="Y481">
        <f t="shared" si="63"/>
        <v>26.888000000000368</v>
      </c>
    </row>
    <row r="482" spans="16:25" x14ac:dyDescent="0.2">
      <c r="P482" s="61">
        <v>4.8999999999999604</v>
      </c>
      <c r="Q482" s="61">
        <f t="shared" si="69"/>
        <v>19.248243545259729</v>
      </c>
      <c r="R482" s="61">
        <f t="shared" si="70"/>
        <v>18.7351526877308</v>
      </c>
      <c r="S482" s="62">
        <f t="shared" si="64"/>
        <v>111.38827652011994</v>
      </c>
      <c r="T482" s="62">
        <f t="shared" si="65"/>
        <v>110.91892179139221</v>
      </c>
      <c r="U482" s="63">
        <f t="shared" si="66"/>
        <v>163.78752503214619</v>
      </c>
      <c r="V482" s="63">
        <f t="shared" si="71"/>
        <v>162.99407626595271</v>
      </c>
      <c r="W482">
        <f t="shared" si="67"/>
        <v>112.26567660684069</v>
      </c>
      <c r="X482">
        <f t="shared" si="68"/>
        <v>111.79632187811296</v>
      </c>
      <c r="Y482">
        <f t="shared" si="63"/>
        <v>26.898000000000369</v>
      </c>
    </row>
    <row r="483" spans="16:25" x14ac:dyDescent="0.2">
      <c r="P483" s="61">
        <v>4.9099999999999602</v>
      </c>
      <c r="Q483" s="61">
        <f t="shared" si="69"/>
        <v>19.26787459936282</v>
      </c>
      <c r="R483" s="61">
        <f t="shared" si="70"/>
        <v>18.754260446585658</v>
      </c>
      <c r="S483" s="62">
        <f t="shared" si="64"/>
        <v>111.40598476200904</v>
      </c>
      <c r="T483" s="62">
        <f t="shared" si="65"/>
        <v>110.9366300332813</v>
      </c>
      <c r="U483" s="63">
        <f t="shared" si="66"/>
        <v>163.81973477779539</v>
      </c>
      <c r="V483" s="63">
        <f t="shared" si="71"/>
        <v>163.02628601160191</v>
      </c>
      <c r="W483">
        <f t="shared" si="67"/>
        <v>112.29338484872977</v>
      </c>
      <c r="X483">
        <f t="shared" si="68"/>
        <v>111.82403012000205</v>
      </c>
      <c r="Y483">
        <f t="shared" si="63"/>
        <v>26.908000000000371</v>
      </c>
    </row>
    <row r="484" spans="16:25" x14ac:dyDescent="0.2">
      <c r="P484" s="61">
        <v>4.91999999999996</v>
      </c>
      <c r="Q484" s="61">
        <f t="shared" si="69"/>
        <v>19.287485672733727</v>
      </c>
      <c r="R484" s="61">
        <f t="shared" si="70"/>
        <v>18.773348757324783</v>
      </c>
      <c r="S484" s="62">
        <f t="shared" si="64"/>
        <v>111.42365697489689</v>
      </c>
      <c r="T484" s="62">
        <f t="shared" si="65"/>
        <v>110.95430224616915</v>
      </c>
      <c r="U484" s="63">
        <f t="shared" si="66"/>
        <v>163.85187898983747</v>
      </c>
      <c r="V484" s="63">
        <f t="shared" si="71"/>
        <v>163.058430223644</v>
      </c>
      <c r="W484">
        <f t="shared" si="67"/>
        <v>112.32105706161764</v>
      </c>
      <c r="X484">
        <f t="shared" si="68"/>
        <v>111.85170233288989</v>
      </c>
      <c r="Y484">
        <f t="shared" si="63"/>
        <v>26.918000000000372</v>
      </c>
    </row>
    <row r="485" spans="16:25" x14ac:dyDescent="0.2">
      <c r="P485" s="61">
        <v>4.9299999999999597</v>
      </c>
      <c r="Q485" s="61">
        <f t="shared" si="69"/>
        <v>19.30707682625847</v>
      </c>
      <c r="R485" s="61">
        <f t="shared" si="70"/>
        <v>18.79241767921118</v>
      </c>
      <c r="S485" s="62">
        <f t="shared" si="64"/>
        <v>111.44129330509428</v>
      </c>
      <c r="T485" s="62">
        <f t="shared" si="65"/>
        <v>110.97193857636654</v>
      </c>
      <c r="U485" s="63">
        <f t="shared" si="66"/>
        <v>163.88395793439904</v>
      </c>
      <c r="V485" s="63">
        <f t="shared" si="71"/>
        <v>163.09050916820556</v>
      </c>
      <c r="W485">
        <f t="shared" si="67"/>
        <v>112.34869339181503</v>
      </c>
      <c r="X485">
        <f t="shared" si="68"/>
        <v>111.87933866308728</v>
      </c>
      <c r="Y485">
        <f t="shared" si="63"/>
        <v>26.928000000000374</v>
      </c>
    </row>
    <row r="486" spans="16:25" x14ac:dyDescent="0.2">
      <c r="P486" s="61">
        <v>4.9399999999999604</v>
      </c>
      <c r="Q486" s="61">
        <f t="shared" si="69"/>
        <v>19.326648120514456</v>
      </c>
      <c r="R486" s="61">
        <f t="shared" si="70"/>
        <v>18.811467271207469</v>
      </c>
      <c r="S486" s="62">
        <f t="shared" si="64"/>
        <v>111.45889389802261</v>
      </c>
      <c r="T486" s="62">
        <f t="shared" si="65"/>
        <v>110.98953916929487</v>
      </c>
      <c r="U486" s="63">
        <f t="shared" si="66"/>
        <v>163.9159718759889</v>
      </c>
      <c r="V486" s="63">
        <f t="shared" si="71"/>
        <v>163.12252310979542</v>
      </c>
      <c r="W486">
        <f t="shared" si="67"/>
        <v>112.37629398474337</v>
      </c>
      <c r="X486">
        <f t="shared" si="68"/>
        <v>111.90693925601562</v>
      </c>
      <c r="Y486">
        <f t="shared" ref="Y486:Y492" si="72">Y485+0.01</f>
        <v>26.938000000000375</v>
      </c>
    </row>
    <row r="487" spans="16:25" x14ac:dyDescent="0.2">
      <c r="P487" s="61">
        <v>4.9499999999999602</v>
      </c>
      <c r="Q487" s="61">
        <f t="shared" si="69"/>
        <v>19.346199615772679</v>
      </c>
      <c r="R487" s="61">
        <f t="shared" si="70"/>
        <v>18.83049759197803</v>
      </c>
      <c r="S487" s="62">
        <f t="shared" si="64"/>
        <v>111.47645889822104</v>
      </c>
      <c r="T487" s="62">
        <f t="shared" si="65"/>
        <v>111.00710416949332</v>
      </c>
      <c r="U487" s="63">
        <f t="shared" si="66"/>
        <v>163.94792107751115</v>
      </c>
      <c r="V487" s="63">
        <f t="shared" si="71"/>
        <v>163.15447231131768</v>
      </c>
      <c r="W487">
        <f t="shared" si="67"/>
        <v>112.40385898494179</v>
      </c>
      <c r="X487">
        <f t="shared" si="68"/>
        <v>111.93450425621407</v>
      </c>
      <c r="Y487">
        <f t="shared" si="72"/>
        <v>26.948000000000377</v>
      </c>
    </row>
    <row r="488" spans="16:25" x14ac:dyDescent="0.2">
      <c r="P488" s="61">
        <v>4.95999999999996</v>
      </c>
      <c r="Q488" s="61">
        <f t="shared" si="69"/>
        <v>19.365731371999896</v>
      </c>
      <c r="R488" s="61">
        <f t="shared" si="70"/>
        <v>18.849508699891125</v>
      </c>
      <c r="S488" s="62">
        <f t="shared" si="64"/>
        <v>111.49398844935362</v>
      </c>
      <c r="T488" s="62">
        <f t="shared" si="65"/>
        <v>111.02463372062589</v>
      </c>
      <c r="U488" s="63">
        <f t="shared" si="66"/>
        <v>163.97980580027814</v>
      </c>
      <c r="V488" s="63">
        <f t="shared" si="71"/>
        <v>163.18635703408466</v>
      </c>
      <c r="W488">
        <f t="shared" si="67"/>
        <v>112.43138853607437</v>
      </c>
      <c r="X488">
        <f t="shared" si="68"/>
        <v>111.96203380734664</v>
      </c>
      <c r="Y488">
        <f t="shared" si="72"/>
        <v>26.958000000000379</v>
      </c>
    </row>
    <row r="489" spans="16:25" x14ac:dyDescent="0.2">
      <c r="P489" s="61">
        <v>4.96999999999995</v>
      </c>
      <c r="Q489" s="61">
        <f t="shared" si="69"/>
        <v>19.385243448860741</v>
      </c>
      <c r="R489" s="61">
        <f t="shared" si="70"/>
        <v>18.868500653020934</v>
      </c>
      <c r="S489" s="62">
        <f t="shared" si="64"/>
        <v>111.5114826942163</v>
      </c>
      <c r="T489" s="62">
        <f t="shared" si="65"/>
        <v>111.04212796548856</v>
      </c>
      <c r="U489" s="63">
        <f t="shared" si="66"/>
        <v>164.01162630402325</v>
      </c>
      <c r="V489" s="63">
        <f t="shared" si="71"/>
        <v>163.21817753782977</v>
      </c>
      <c r="W489">
        <f t="shared" si="67"/>
        <v>112.45888278093705</v>
      </c>
      <c r="X489">
        <f t="shared" si="68"/>
        <v>111.98952805220932</v>
      </c>
      <c r="Y489">
        <f t="shared" si="72"/>
        <v>26.96800000000038</v>
      </c>
    </row>
    <row r="490" spans="16:25" x14ac:dyDescent="0.2">
      <c r="P490" s="61">
        <v>4.9799999999999498</v>
      </c>
      <c r="Q490" s="61">
        <f t="shared" si="69"/>
        <v>19.404735905719932</v>
      </c>
      <c r="R490" s="61">
        <f t="shared" si="70"/>
        <v>18.887473509149711</v>
      </c>
      <c r="S490" s="62">
        <f t="shared" si="64"/>
        <v>111.528941774744</v>
      </c>
      <c r="T490" s="62">
        <f t="shared" si="65"/>
        <v>111.05958704601628</v>
      </c>
      <c r="U490" s="63">
        <f t="shared" si="66"/>
        <v>164.04338284691374</v>
      </c>
      <c r="V490" s="63">
        <f t="shared" si="71"/>
        <v>163.24993408072027</v>
      </c>
      <c r="W490">
        <f t="shared" si="67"/>
        <v>112.48634186146475</v>
      </c>
      <c r="X490">
        <f t="shared" si="68"/>
        <v>112.01698713273703</v>
      </c>
      <c r="Y490">
        <f t="shared" si="72"/>
        <v>26.978000000000382</v>
      </c>
    </row>
    <row r="491" spans="16:25" x14ac:dyDescent="0.2">
      <c r="P491" s="61">
        <v>4.9899999999999496</v>
      </c>
      <c r="Q491" s="61">
        <f t="shared" si="69"/>
        <v>19.424208801644259</v>
      </c>
      <c r="R491" s="61">
        <f t="shared" si="70"/>
        <v>18.906427325769744</v>
      </c>
      <c r="S491" s="62">
        <f t="shared" si="64"/>
        <v>111.54636583201746</v>
      </c>
      <c r="T491" s="62">
        <f t="shared" si="65"/>
        <v>111.07701110328972</v>
      </c>
      <c r="U491" s="63">
        <f t="shared" si="66"/>
        <v>164.07507568556309</v>
      </c>
      <c r="V491" s="63">
        <f t="shared" si="71"/>
        <v>163.28162691936961</v>
      </c>
      <c r="W491">
        <f t="shared" si="67"/>
        <v>112.51376591873822</v>
      </c>
      <c r="X491">
        <f t="shared" si="68"/>
        <v>112.04441119001046</v>
      </c>
      <c r="Y491">
        <f t="shared" si="72"/>
        <v>26.988000000000383</v>
      </c>
    </row>
    <row r="492" spans="16:25" x14ac:dyDescent="0.2">
      <c r="P492" s="61">
        <v>4.9999999999999503</v>
      </c>
      <c r="Q492" s="61">
        <f t="shared" si="69"/>
        <v>19.443662195404762</v>
      </c>
      <c r="R492" s="61">
        <f t="shared" si="70"/>
        <v>18.925362160085438</v>
      </c>
      <c r="S492" s="62">
        <f t="shared" si="64"/>
        <v>111.56375500627003</v>
      </c>
      <c r="T492" s="62">
        <f t="shared" si="65"/>
        <v>111.09440027754229</v>
      </c>
      <c r="U492" s="63">
        <f t="shared" si="66"/>
        <v>164.10670507504358</v>
      </c>
      <c r="V492" s="63">
        <f t="shared" si="71"/>
        <v>163.3132563088501</v>
      </c>
      <c r="W492">
        <f t="shared" si="67"/>
        <v>112.54115509299078</v>
      </c>
      <c r="X492">
        <f t="shared" si="68"/>
        <v>112.07180036426305</v>
      </c>
      <c r="Y492">
        <f t="shared" si="72"/>
        <v>26.998000000000385</v>
      </c>
    </row>
    <row r="493" spans="16:25" x14ac:dyDescent="0.2">
      <c r="P493" s="61">
        <v>5.0999999999999996</v>
      </c>
      <c r="Q493" s="61">
        <f t="shared" si="69"/>
        <v>19.637136236233545</v>
      </c>
      <c r="R493" s="61">
        <f t="shared" si="70"/>
        <v>19.113678859607461</v>
      </c>
      <c r="S493" s="62">
        <f t="shared" si="64"/>
        <v>111.73575844150847</v>
      </c>
      <c r="T493" s="62">
        <f t="shared" si="65"/>
        <v>111.26640371278074</v>
      </c>
      <c r="U493" s="63">
        <f t="shared" si="66"/>
        <v>164.41956430378656</v>
      </c>
      <c r="V493" s="63">
        <f t="shared" si="71"/>
        <v>163.62611553759308</v>
      </c>
      <c r="W493">
        <f t="shared" si="67"/>
        <v>112.81315852822925</v>
      </c>
      <c r="X493">
        <f t="shared" si="68"/>
        <v>112.34380379950153</v>
      </c>
      <c r="Y493">
        <f>VLOOKUP(P493,Arkusz1!$A$1:$B$500,2,0)</f>
        <v>27.0980000000004</v>
      </c>
    </row>
    <row r="494" spans="16:25" x14ac:dyDescent="0.2">
      <c r="P494" s="61">
        <v>5.2</v>
      </c>
      <c r="Q494" s="61">
        <f t="shared" si="69"/>
        <v>19.828722590015143</v>
      </c>
      <c r="R494" s="61">
        <f t="shared" si="70"/>
        <v>19.300158191217324</v>
      </c>
      <c r="S494" s="62">
        <f t="shared" si="64"/>
        <v>111.90442179224573</v>
      </c>
      <c r="T494" s="62">
        <f t="shared" si="65"/>
        <v>111.43506706351799</v>
      </c>
      <c r="U494" s="63">
        <f t="shared" si="66"/>
        <v>164.72634821049004</v>
      </c>
      <c r="V494" s="63">
        <f t="shared" si="71"/>
        <v>163.93289944429657</v>
      </c>
      <c r="Y494">
        <f>VLOOKUP(P494,Arkusz1!$A$1:$B$500,2,0)</f>
        <v>27.198000000000416</v>
      </c>
    </row>
    <row r="495" spans="16:25" x14ac:dyDescent="0.2">
      <c r="P495" s="61">
        <v>5.3</v>
      </c>
      <c r="Q495" s="61">
        <f t="shared" si="69"/>
        <v>20.018475455017974</v>
      </c>
      <c r="R495" s="61">
        <f t="shared" si="70"/>
        <v>19.484852908447145</v>
      </c>
      <c r="S495" s="62">
        <f t="shared" si="64"/>
        <v>112.06987231156552</v>
      </c>
      <c r="T495" s="62">
        <f t="shared" si="65"/>
        <v>111.6005175828378</v>
      </c>
      <c r="U495" s="63">
        <f t="shared" si="66"/>
        <v>165.0272882574011</v>
      </c>
      <c r="V495" s="63">
        <f t="shared" si="71"/>
        <v>164.23383949120762</v>
      </c>
      <c r="Y495">
        <f>VLOOKUP(P495,Arkusz1!$A$1:$B$500,2,0)</f>
        <v>27.298000000000432</v>
      </c>
    </row>
    <row r="496" spans="16:25" x14ac:dyDescent="0.2">
      <c r="P496" s="61">
        <v>5.4000000000001496</v>
      </c>
      <c r="Q496" s="61">
        <f t="shared" si="69"/>
        <v>20.206446484588742</v>
      </c>
      <c r="R496" s="61">
        <f t="shared" si="70"/>
        <v>19.667813287746043</v>
      </c>
      <c r="S496" s="62">
        <f t="shared" si="64"/>
        <v>112.23223011600936</v>
      </c>
      <c r="T496" s="62">
        <f t="shared" si="65"/>
        <v>111.76287538728161</v>
      </c>
    </row>
    <row r="497" spans="16:20" x14ac:dyDescent="0.2">
      <c r="P497" s="61">
        <v>5.5000000000001998</v>
      </c>
      <c r="Q497" s="61">
        <f t="shared" si="69"/>
        <v>20.392684951372463</v>
      </c>
      <c r="R497" s="61">
        <f t="shared" si="70"/>
        <v>19.849087288322636</v>
      </c>
      <c r="S497" s="62">
        <f t="shared" si="64"/>
        <v>112.39160870943493</v>
      </c>
      <c r="T497" s="62">
        <f t="shared" si="65"/>
        <v>111.9222539807072</v>
      </c>
    </row>
    <row r="498" spans="16:20" x14ac:dyDescent="0.2">
      <c r="P498" s="61">
        <v>5.6000000000002501</v>
      </c>
      <c r="Q498" s="61">
        <f t="shared" si="69"/>
        <v>20.577237898156231</v>
      </c>
      <c r="R498" s="61">
        <f t="shared" si="70"/>
        <v>20.028720698967842</v>
      </c>
      <c r="S498" s="62">
        <f t="shared" si="64"/>
        <v>112.54811545967414</v>
      </c>
      <c r="T498" s="62">
        <f t="shared" si="65"/>
        <v>112.0787607309464</v>
      </c>
    </row>
    <row r="499" spans="16:20" x14ac:dyDescent="0.2">
      <c r="P499" s="61">
        <v>5.7000000000003004</v>
      </c>
      <c r="Q499" s="61">
        <f t="shared" si="69"/>
        <v>20.760150276640609</v>
      </c>
      <c r="R499" s="61">
        <f t="shared" si="70"/>
        <v>20.206757273127089</v>
      </c>
      <c r="S499" s="62">
        <f t="shared" si="64"/>
        <v>112.70185203300002</v>
      </c>
      <c r="T499" s="62">
        <f t="shared" si="65"/>
        <v>112.2324973042723</v>
      </c>
    </row>
    <row r="500" spans="16:20" x14ac:dyDescent="0.2">
      <c r="P500" s="61">
        <v>5.8000000000003498</v>
      </c>
      <c r="Q500" s="61">
        <f t="shared" si="69"/>
        <v>20.941465075301803</v>
      </c>
      <c r="R500" s="61">
        <f t="shared" si="70"/>
        <v>20.383238853354143</v>
      </c>
      <c r="S500" s="62">
        <f t="shared" si="64"/>
        <v>112.85291479080901</v>
      </c>
      <c r="T500" s="62">
        <f t="shared" si="65"/>
        <v>112.38356006208127</v>
      </c>
    </row>
    <row r="501" spans="16:20" x14ac:dyDescent="0.2">
      <c r="P501" s="61">
        <v>5.9000000000003903</v>
      </c>
      <c r="Q501" s="61">
        <f t="shared" si="69"/>
        <v>21.121223437373807</v>
      </c>
      <c r="R501" s="61">
        <f t="shared" si="70"/>
        <v>20.558205486148267</v>
      </c>
      <c r="S501" s="62">
        <f t="shared" si="64"/>
        <v>113.0013951523932</v>
      </c>
      <c r="T501" s="62">
        <f t="shared" si="65"/>
        <v>112.53204042366546</v>
      </c>
    </row>
    <row r="502" spans="16:20" x14ac:dyDescent="0.2">
      <c r="P502" s="61">
        <v>6.0000000000004396</v>
      </c>
      <c r="Q502" s="61">
        <f t="shared" si="69"/>
        <v>21.299464769868106</v>
      </c>
      <c r="R502" s="61">
        <f t="shared" si="70"/>
        <v>20.731695528067846</v>
      </c>
      <c r="S502" s="62">
        <f t="shared" si="64"/>
        <v>113.14737992722326</v>
      </c>
      <c r="T502" s="62">
        <f t="shared" si="65"/>
        <v>112.67802519849552</v>
      </c>
    </row>
    <row r="503" spans="16:20" x14ac:dyDescent="0.2">
      <c r="P503" s="61">
        <v>6.1000000000004899</v>
      </c>
      <c r="Q503" s="61">
        <f t="shared" si="69"/>
        <v>21.476226844449116</v>
      </c>
      <c r="R503" s="61">
        <f t="shared" si="70"/>
        <v>20.903745743916801</v>
      </c>
      <c r="S503" s="62">
        <f t="shared" si="64"/>
        <v>113.29095161976578</v>
      </c>
      <c r="T503" s="62">
        <f t="shared" si="65"/>
        <v>112.82159689103804</v>
      </c>
    </row>
    <row r="504" spans="16:20" x14ac:dyDescent="0.2">
      <c r="P504" s="61">
        <v>6.2000000000005402</v>
      </c>
      <c r="Q504" s="61">
        <f t="shared" si="69"/>
        <v>21.651545890897047</v>
      </c>
      <c r="R504" s="61">
        <f t="shared" si="70"/>
        <v>21.074391397716123</v>
      </c>
      <c r="S504" s="62">
        <f t="shared" si="64"/>
        <v>113.43218870951557</v>
      </c>
      <c r="T504" s="62">
        <f t="shared" si="65"/>
        <v>112.96283398078785</v>
      </c>
    </row>
    <row r="505" spans="16:20" x14ac:dyDescent="0.2">
      <c r="P505" s="61">
        <v>6.3000000000005896</v>
      </c>
      <c r="Q505" s="61">
        <f t="shared" si="69"/>
        <v>21.825456683813169</v>
      </c>
      <c r="R505" s="61">
        <f t="shared" si="70"/>
        <v>21.243666337097814</v>
      </c>
      <c r="S505" s="62">
        <f t="shared" si="64"/>
        <v>113.57116590862219</v>
      </c>
      <c r="T505" s="62">
        <f t="shared" si="65"/>
        <v>113.10181117989445</v>
      </c>
    </row>
    <row r="506" spans="16:20" x14ac:dyDescent="0.2">
      <c r="P506" s="61">
        <v>6.4000000000006398</v>
      </c>
      <c r="Q506" s="61">
        <f t="shared" si="69"/>
        <v>21.997992623155167</v>
      </c>
      <c r="R506" s="61">
        <f t="shared" si="70"/>
        <v>21.411603071693499</v>
      </c>
      <c r="S506" s="62">
        <f t="shared" si="64"/>
        <v>113.70795439922836</v>
      </c>
      <c r="T506" s="62">
        <f t="shared" si="65"/>
        <v>113.23859967050062</v>
      </c>
    </row>
    <row r="507" spans="16:20" x14ac:dyDescent="0.2">
      <c r="P507" s="61">
        <v>6.5000000000006901</v>
      </c>
      <c r="Q507" s="61">
        <f t="shared" si="69"/>
        <v>22.169185809130951</v>
      </c>
      <c r="R507" s="61">
        <f t="shared" si="70"/>
        <v>21.578232846031806</v>
      </c>
      <c r="S507" s="62">
        <f t="shared" si="64"/>
        <v>113.84262205240778</v>
      </c>
      <c r="T507" s="62">
        <f t="shared" si="65"/>
        <v>113.37326732368004</v>
      </c>
    </row>
    <row r="508" spans="16:20" x14ac:dyDescent="0.2">
      <c r="P508" s="61">
        <v>6.6000000000007404</v>
      </c>
      <c r="Q508" s="61">
        <f t="shared" si="69"/>
        <v>22.339067111926525</v>
      </c>
      <c r="R508" s="61">
        <f t="shared" si="70"/>
        <v>21.74358570740754</v>
      </c>
      <c r="S508" s="62">
        <f t="shared" si="64"/>
        <v>113.97523363038809</v>
      </c>
      <c r="T508" s="62">
        <f t="shared" si="65"/>
        <v>113.50587890166035</v>
      </c>
    </row>
    <row r="509" spans="16:20" x14ac:dyDescent="0.2">
      <c r="P509" s="61">
        <v>6.7000000000007898</v>
      </c>
      <c r="Q509" s="61">
        <f t="shared" si="69"/>
        <v>22.507666236696807</v>
      </c>
      <c r="R509" s="61">
        <f t="shared" si="70"/>
        <v>21.907690569140073</v>
      </c>
      <c r="S509" s="62">
        <f t="shared" si="64"/>
        <v>114.1058509735673</v>
      </c>
      <c r="T509" s="62">
        <f t="shared" si="65"/>
        <v>113.63649624483956</v>
      </c>
    </row>
    <row r="510" spans="16:20" x14ac:dyDescent="0.2">
      <c r="P510" s="61">
        <v>6.80000000000084</v>
      </c>
      <c r="Q510" s="61">
        <f t="shared" si="69"/>
        <v>22.67501178420698</v>
      </c>
      <c r="R510" s="61">
        <f t="shared" si="70"/>
        <v>22.070575269598219</v>
      </c>
      <c r="S510" s="62">
        <f t="shared" si="64"/>
        <v>114.23453317367554</v>
      </c>
      <c r="T510" s="62">
        <f t="shared" si="65"/>
        <v>113.76517844494781</v>
      </c>
    </row>
    <row r="511" spans="16:20" x14ac:dyDescent="0.2">
      <c r="P511" s="61">
        <v>6.9000000000008903</v>
      </c>
      <c r="Q511" s="61">
        <f t="shared" si="69"/>
        <v>22.841131307474889</v>
      </c>
      <c r="R511" s="61">
        <f t="shared" si="70"/>
        <v>22.232266627332717</v>
      </c>
      <c r="S511" s="62">
        <f t="shared" si="64"/>
        <v>114.36133673429597</v>
      </c>
      <c r="T511" s="62">
        <f t="shared" si="65"/>
        <v>113.89198200556824</v>
      </c>
    </row>
    <row r="512" spans="16:20" x14ac:dyDescent="0.2">
      <c r="P512" s="61">
        <v>7.0000000000009397</v>
      </c>
      <c r="Q512" s="61">
        <f t="shared" si="69"/>
        <v>23.006051364732141</v>
      </c>
      <c r="R512" s="61">
        <f t="shared" si="70"/>
        <v>22.392790492625601</v>
      </c>
      <c r="S512" s="62">
        <f t="shared" si="64"/>
        <v>114.48631571983604</v>
      </c>
      <c r="T512" s="62">
        <f t="shared" si="65"/>
        <v>114.01696099110831</v>
      </c>
    </row>
    <row r="513" spans="16:20" x14ac:dyDescent="0.2">
      <c r="P513" s="61">
        <v>7.10000000000099</v>
      </c>
      <c r="Q513" s="61">
        <f t="shared" si="69"/>
        <v>23.16979756899222</v>
      </c>
      <c r="R513" s="61">
        <f t="shared" si="70"/>
        <v>22.552171795736992</v>
      </c>
      <c r="S513" s="62">
        <f t="shared" si="64"/>
        <v>114.60952189393245</v>
      </c>
      <c r="T513" s="62">
        <f t="shared" si="65"/>
        <v>114.14016716520473</v>
      </c>
    </row>
    <row r="514" spans="16:20" x14ac:dyDescent="0.2">
      <c r="P514" s="61">
        <v>7.2000000000010402</v>
      </c>
      <c r="Q514" s="61">
        <f t="shared" si="69"/>
        <v>23.332394634487517</v>
      </c>
      <c r="R514" s="61">
        <f t="shared" si="70"/>
        <v>22.710434592104278</v>
      </c>
      <c r="S514" s="62">
        <f t="shared" si="64"/>
        <v>114.73100484817637</v>
      </c>
      <c r="T514" s="62">
        <f t="shared" si="65"/>
        <v>114.26165011944863</v>
      </c>
    </row>
    <row r="515" spans="16:20" x14ac:dyDescent="0.2">
      <c r="P515" s="61">
        <v>7.3000000000010896</v>
      </c>
      <c r="Q515" s="61">
        <f t="shared" si="69"/>
        <v>23.49386642021372</v>
      </c>
      <c r="R515" s="61">
        <f t="shared" si="70"/>
        <v>22.867602104725762</v>
      </c>
      <c r="S515" s="62">
        <f t="shared" ref="S515:S578" si="73">(20*LOG10(P515)+20*LOG10(1806/1000)+92.45)</f>
        <v>114.85081212196016</v>
      </c>
      <c r="T515" s="62">
        <f t="shared" ref="T515:T578" si="74">(20*LOG10(P515)+20*LOG10(1711/1000)+92.45)</f>
        <v>114.38145739323242</v>
      </c>
    </row>
    <row r="516" spans="16:20" x14ac:dyDescent="0.2">
      <c r="P516" s="61">
        <v>7.4000000000011399</v>
      </c>
      <c r="Q516" s="61">
        <f t="shared" ref="Q516:Q579" si="75">SQRT((4*3.14*P516)/0.166112957)</f>
        <v>23.654235970798762</v>
      </c>
      <c r="R516" s="61">
        <f t="shared" ref="R516:R579" si="76">SQRT((4*3.14*P516)/0.175336061)</f>
        <v>23.023696763940183</v>
      </c>
      <c r="S516" s="62">
        <f t="shared" si="73"/>
        <v>114.9689893141706</v>
      </c>
      <c r="T516" s="62">
        <f t="shared" si="74"/>
        <v>114.49963458544286</v>
      </c>
    </row>
    <row r="517" spans="16:20" x14ac:dyDescent="0.2">
      <c r="P517" s="61">
        <v>7.5000000000011804</v>
      </c>
      <c r="Q517" s="61">
        <f t="shared" si="75"/>
        <v>23.8135255548945</v>
      </c>
      <c r="R517" s="61">
        <f t="shared" si="76"/>
        <v>23.178740244795026</v>
      </c>
      <c r="S517" s="62">
        <f t="shared" si="73"/>
        <v>115.0855801873851</v>
      </c>
      <c r="T517" s="62">
        <f t="shared" si="74"/>
        <v>114.61622545865737</v>
      </c>
    </row>
    <row r="518" spans="16:20" x14ac:dyDescent="0.2">
      <c r="P518" s="61">
        <v>7.6000000000012298</v>
      </c>
      <c r="Q518" s="61">
        <f t="shared" si="75"/>
        <v>23.971756701272387</v>
      </c>
      <c r="R518" s="61">
        <f t="shared" si="76"/>
        <v>23.332753502179976</v>
      </c>
      <c r="S518" s="62">
        <f t="shared" si="73"/>
        <v>115.20062676516697</v>
      </c>
      <c r="T518" s="62">
        <f t="shared" si="74"/>
        <v>114.73127203643924</v>
      </c>
    </row>
    <row r="519" spans="16:20" x14ac:dyDescent="0.2">
      <c r="P519" s="61">
        <v>7.70000000000128</v>
      </c>
      <c r="Q519" s="61">
        <f t="shared" si="75"/>
        <v>24.128950232788444</v>
      </c>
      <c r="R519" s="61">
        <f t="shared" si="76"/>
        <v>23.485756803886552</v>
      </c>
      <c r="S519" s="62">
        <f t="shared" si="73"/>
        <v>115.31416942300082</v>
      </c>
      <c r="T519" s="62">
        <f t="shared" si="74"/>
        <v>114.84481469427308</v>
      </c>
    </row>
    <row r="520" spans="16:20" x14ac:dyDescent="0.2">
      <c r="P520" s="61">
        <v>7.8000000000013303</v>
      </c>
      <c r="Q520" s="61">
        <f t="shared" si="75"/>
        <v>24.285126298369661</v>
      </c>
      <c r="R520" s="61">
        <f t="shared" si="76"/>
        <v>23.637769761741801</v>
      </c>
      <c r="S520" s="62">
        <f t="shared" si="73"/>
        <v>115.42624697336083</v>
      </c>
      <c r="T520" s="62">
        <f t="shared" si="74"/>
        <v>114.9568922446331</v>
      </c>
    </row>
    <row r="521" spans="16:20" x14ac:dyDescent="0.2">
      <c r="P521" s="61">
        <v>7.9000000000013797</v>
      </c>
      <c r="Q521" s="61">
        <f t="shared" si="75"/>
        <v>24.440304403160567</v>
      </c>
      <c r="R521" s="61">
        <f t="shared" si="76"/>
        <v>23.788811360951318</v>
      </c>
      <c r="S521" s="62">
        <f t="shared" si="73"/>
        <v>115.53689674536008</v>
      </c>
      <c r="T521" s="62">
        <f t="shared" si="74"/>
        <v>115.06754201663236</v>
      </c>
    </row>
    <row r="522" spans="16:20" x14ac:dyDescent="0.2">
      <c r="P522" s="61">
        <v>8.00000000000143</v>
      </c>
      <c r="Q522" s="61">
        <f t="shared" si="75"/>
        <v>24.594503436957901</v>
      </c>
      <c r="R522" s="61">
        <f t="shared" si="76"/>
        <v>23.938899987775923</v>
      </c>
      <c r="S522" s="62">
        <f t="shared" si="73"/>
        <v>115.64615465939016</v>
      </c>
      <c r="T522" s="62">
        <f t="shared" si="74"/>
        <v>115.17679993066244</v>
      </c>
    </row>
    <row r="523" spans="16:20" x14ac:dyDescent="0.2">
      <c r="P523" s="61">
        <v>8.1000000000014793</v>
      </c>
      <c r="Q523" s="61">
        <f t="shared" si="75"/>
        <v>24.747741701050582</v>
      </c>
      <c r="R523" s="61">
        <f t="shared" si="76"/>
        <v>24.08805345565618</v>
      </c>
      <c r="S523" s="62">
        <f t="shared" si="73"/>
        <v>115.75405529712432</v>
      </c>
      <c r="T523" s="62">
        <f t="shared" si="74"/>
        <v>115.28470056839659</v>
      </c>
    </row>
    <row r="524" spans="16:20" x14ac:dyDescent="0.2">
      <c r="P524" s="61">
        <v>8.2000000000015305</v>
      </c>
      <c r="Q524" s="61">
        <f t="shared" si="75"/>
        <v>24.900036933573055</v>
      </c>
      <c r="R524" s="61">
        <f t="shared" si="76"/>
        <v>24.236289029889893</v>
      </c>
      <c r="S524" s="62">
        <f t="shared" si="73"/>
        <v>115.8606319672257</v>
      </c>
      <c r="T524" s="62">
        <f t="shared" si="74"/>
        <v>115.39127723849796</v>
      </c>
    </row>
    <row r="525" spans="16:20" x14ac:dyDescent="0.2">
      <c r="P525" s="61">
        <v>8.3000000000015799</v>
      </c>
      <c r="Q525" s="61">
        <f t="shared" si="75"/>
        <v>25.051406333471306</v>
      </c>
      <c r="R525" s="61">
        <f t="shared" si="76"/>
        <v>24.383623450959306</v>
      </c>
      <c r="S525" s="62">
        <f t="shared" si="73"/>
        <v>115.96591676707287</v>
      </c>
      <c r="T525" s="62">
        <f t="shared" si="74"/>
        <v>115.49656203834513</v>
      </c>
    </row>
    <row r="526" spans="16:20" x14ac:dyDescent="0.2">
      <c r="P526" s="61">
        <v>8.4000000000016293</v>
      </c>
      <c r="Q526" s="61">
        <f t="shared" si="75"/>
        <v>25.201866583173366</v>
      </c>
      <c r="R526" s="61">
        <f t="shared" si="76"/>
        <v>24.530072956597259</v>
      </c>
      <c r="S526" s="62">
        <f t="shared" si="73"/>
        <v>116.06994064078906</v>
      </c>
      <c r="T526" s="62">
        <f t="shared" si="74"/>
        <v>115.60058591206132</v>
      </c>
    </row>
    <row r="527" spans="16:20" x14ac:dyDescent="0.2">
      <c r="P527" s="61">
        <v>8.5000000000016804</v>
      </c>
      <c r="Q527" s="61">
        <f t="shared" si="75"/>
        <v>25.351433870048741</v>
      </c>
      <c r="R527" s="61">
        <f t="shared" si="76"/>
        <v>24.675653302674597</v>
      </c>
      <c r="S527" s="62">
        <f t="shared" si="73"/>
        <v>116.17273343383731</v>
      </c>
      <c r="T527" s="62">
        <f t="shared" si="74"/>
        <v>115.70337870510957</v>
      </c>
    </row>
    <row r="528" spans="16:20" x14ac:dyDescent="0.2">
      <c r="P528" s="61">
        <v>8.6000000000017298</v>
      </c>
      <c r="Q528" s="61">
        <f t="shared" si="75"/>
        <v>25.500123906735016</v>
      </c>
      <c r="R528" s="61">
        <f t="shared" si="76"/>
        <v>24.820379782984936</v>
      </c>
      <c r="S528" s="62">
        <f t="shared" si="73"/>
        <v>116.27432394442285</v>
      </c>
      <c r="T528" s="62">
        <f t="shared" si="74"/>
        <v>115.80496921569511</v>
      </c>
    </row>
    <row r="529" spans="16:20" x14ac:dyDescent="0.2">
      <c r="P529" s="61">
        <v>8.7000000000017792</v>
      </c>
      <c r="Q529" s="61">
        <f t="shared" si="75"/>
        <v>25.647951950403812</v>
      </c>
      <c r="R529" s="61">
        <f t="shared" si="76"/>
        <v>24.964267247997061</v>
      </c>
      <c r="S529" s="62">
        <f t="shared" si="73"/>
        <v>116.37473997192389</v>
      </c>
      <c r="T529" s="62">
        <f t="shared" si="74"/>
        <v>115.90538524319615</v>
      </c>
    </row>
    <row r="530" spans="16:20" x14ac:dyDescent="0.2">
      <c r="P530" s="61">
        <v>8.8000000000018304</v>
      </c>
      <c r="Q530" s="61">
        <f t="shared" si="75"/>
        <v>25.794932821033029</v>
      </c>
      <c r="R530" s="61">
        <f t="shared" si="76"/>
        <v>25.107330122640089</v>
      </c>
      <c r="S530" s="62">
        <f t="shared" si="73"/>
        <v>116.47400836255493</v>
      </c>
      <c r="T530" s="62">
        <f t="shared" si="74"/>
        <v>116.00465363382719</v>
      </c>
    </row>
    <row r="531" spans="16:20" x14ac:dyDescent="0.2">
      <c r="P531" s="61">
        <v>8.9000000000018797</v>
      </c>
      <c r="Q531" s="61">
        <f t="shared" si="75"/>
        <v>25.941080918747215</v>
      </c>
      <c r="R531" s="61">
        <f t="shared" si="76"/>
        <v>25.249582423181611</v>
      </c>
      <c r="S531" s="62">
        <f t="shared" si="73"/>
        <v>116.57215505244983</v>
      </c>
      <c r="T531" s="62">
        <f t="shared" si="74"/>
        <v>116.10280032372211</v>
      </c>
    </row>
    <row r="532" spans="16:20" x14ac:dyDescent="0.2">
      <c r="P532" s="61">
        <v>9.0000000000019291</v>
      </c>
      <c r="Q532" s="61">
        <f t="shared" si="75"/>
        <v>26.086410240283637</v>
      </c>
      <c r="R532" s="61">
        <f t="shared" si="76"/>
        <v>25.391037773254826</v>
      </c>
      <c r="S532" s="62">
        <f t="shared" si="73"/>
        <v>116.6692051083381</v>
      </c>
      <c r="T532" s="62">
        <f t="shared" si="74"/>
        <v>116.19985037961037</v>
      </c>
    </row>
    <row r="533" spans="16:20" x14ac:dyDescent="0.2">
      <c r="P533" s="61">
        <v>9.1000000000019696</v>
      </c>
      <c r="Q533" s="61">
        <f t="shared" si="75"/>
        <v>26.230934394637153</v>
      </c>
      <c r="R533" s="61">
        <f t="shared" si="76"/>
        <v>25.531709419086379</v>
      </c>
      <c r="S533" s="62">
        <f t="shared" si="73"/>
        <v>116.76518276597349</v>
      </c>
      <c r="T533" s="62">
        <f t="shared" si="74"/>
        <v>116.29582803724577</v>
      </c>
    </row>
    <row r="534" spans="16:20" x14ac:dyDescent="0.2">
      <c r="P534" s="61">
        <v>9.2000000000020208</v>
      </c>
      <c r="Q534" s="61">
        <f t="shared" si="75"/>
        <v>26.374666617933631</v>
      </c>
      <c r="R534" s="61">
        <f t="shared" si="76"/>
        <v>25.671610243973316</v>
      </c>
      <c r="S534" s="62">
        <f t="shared" si="73"/>
        <v>116.86011146646275</v>
      </c>
      <c r="T534" s="62">
        <f t="shared" si="74"/>
        <v>116.39075673773502</v>
      </c>
    </row>
    <row r="535" spans="16:20" x14ac:dyDescent="0.2">
      <c r="P535" s="61">
        <v>9.3000000000020702</v>
      </c>
      <c r="Q535" s="61">
        <f t="shared" si="75"/>
        <v>26.517619787577594</v>
      </c>
      <c r="R535" s="61">
        <f t="shared" si="76"/>
        <v>25.810752782053594</v>
      </c>
      <c r="S535" s="62">
        <f t="shared" si="73"/>
        <v>116.95401389063038</v>
      </c>
      <c r="T535" s="62">
        <f t="shared" si="74"/>
        <v>116.48465916190264</v>
      </c>
    </row>
    <row r="536" spans="16:20" x14ac:dyDescent="0.2">
      <c r="P536" s="61">
        <v>9.4000000000021195</v>
      </c>
      <c r="Q536" s="61">
        <f t="shared" si="75"/>
        <v>26.659806435717247</v>
      </c>
      <c r="R536" s="61">
        <f t="shared" si="76"/>
        <v>25.949149231412168</v>
      </c>
      <c r="S536" s="62">
        <f t="shared" si="73"/>
        <v>117.04691199154567</v>
      </c>
      <c r="T536" s="62">
        <f t="shared" si="74"/>
        <v>116.57755726281795</v>
      </c>
    </row>
    <row r="537" spans="16:20" x14ac:dyDescent="0.2">
      <c r="P537" s="61">
        <v>9.5000000000021707</v>
      </c>
      <c r="Q537" s="61">
        <f t="shared" si="75"/>
        <v>26.801238762066482</v>
      </c>
      <c r="R537" s="61">
        <f t="shared" si="76"/>
        <v>26.08681146656123</v>
      </c>
      <c r="S537" s="62">
        <f t="shared" si="73"/>
        <v>117.13882702532868</v>
      </c>
      <c r="T537" s="62">
        <f t="shared" si="74"/>
        <v>116.66947229660094</v>
      </c>
    </row>
    <row r="538" spans="16:20" x14ac:dyDescent="0.2">
      <c r="P538" s="61">
        <v>9.6000000000022201</v>
      </c>
      <c r="Q538" s="61">
        <f t="shared" si="75"/>
        <v>26.941928646121067</v>
      </c>
      <c r="R538" s="61">
        <f t="shared" si="76"/>
        <v>26.223751050330726</v>
      </c>
      <c r="S538" s="62">
        <f t="shared" si="73"/>
        <v>117.22977958034312</v>
      </c>
      <c r="T538" s="62">
        <f t="shared" si="74"/>
        <v>116.76042485161538</v>
      </c>
    </row>
    <row r="539" spans="16:20" x14ac:dyDescent="0.2">
      <c r="P539" s="61">
        <v>9.7000000000022695</v>
      </c>
      <c r="Q539" s="61">
        <f t="shared" si="75"/>
        <v>27.08188765880368</v>
      </c>
      <c r="R539" s="61">
        <f t="shared" si="76"/>
        <v>26.359979245203007</v>
      </c>
      <c r="S539" s="62">
        <f t="shared" si="73"/>
        <v>117.31978960487668</v>
      </c>
      <c r="T539" s="62">
        <f t="shared" si="74"/>
        <v>116.85043487614894</v>
      </c>
    </row>
    <row r="540" spans="16:20" x14ac:dyDescent="0.2">
      <c r="P540" s="61">
        <v>9.8000000000023206</v>
      </c>
      <c r="Q540" s="61">
        <f t="shared" si="75"/>
        <v>27.221127073570027</v>
      </c>
      <c r="R540" s="61">
        <f t="shared" si="76"/>
        <v>26.495507024122883</v>
      </c>
      <c r="S540" s="62">
        <f t="shared" si="73"/>
        <v>117.4088764334017</v>
      </c>
      <c r="T540" s="62">
        <f t="shared" si="74"/>
        <v>116.93952170467396</v>
      </c>
    </row>
    <row r="541" spans="16:20" x14ac:dyDescent="0.2">
      <c r="P541" s="61">
        <v>9.90000000000237</v>
      </c>
      <c r="Q541" s="61">
        <f t="shared" si="75"/>
        <v>27.359657877006267</v>
      </c>
      <c r="R541" s="61">
        <f t="shared" si="76"/>
        <v>26.630345080812535</v>
      </c>
      <c r="S541" s="62">
        <f t="shared" si="73"/>
        <v>117.49705881150282</v>
      </c>
      <c r="T541" s="62">
        <f t="shared" si="74"/>
        <v>117.02770408277509</v>
      </c>
    </row>
    <row r="542" spans="16:20" x14ac:dyDescent="0.2">
      <c r="P542" s="61">
        <v>10.0000000000024</v>
      </c>
      <c r="Q542" s="61">
        <f t="shared" si="75"/>
        <v>27.497490778945881</v>
      </c>
      <c r="R542" s="61">
        <f t="shared" si="76"/>
        <v>26.764503839618744</v>
      </c>
      <c r="S542" s="62">
        <f t="shared" si="73"/>
        <v>117.58435491955183</v>
      </c>
      <c r="T542" s="62">
        <f t="shared" si="74"/>
        <v>117.11500019082409</v>
      </c>
    </row>
    <row r="543" spans="16:20" x14ac:dyDescent="0.2">
      <c r="P543" s="61">
        <v>10.100000000002501</v>
      </c>
      <c r="Q543" s="61">
        <f t="shared" si="75"/>
        <v>27.634636222132574</v>
      </c>
      <c r="R543" s="61">
        <f t="shared" si="76"/>
        <v>26.897993464918191</v>
      </c>
      <c r="S543" s="62">
        <f t="shared" si="73"/>
        <v>117.67078239520474</v>
      </c>
      <c r="T543" s="62">
        <f t="shared" si="74"/>
        <v>117.201427666477</v>
      </c>
    </row>
    <row r="544" spans="16:20" x14ac:dyDescent="0.2">
      <c r="P544" s="61">
        <v>10.2000000000025</v>
      </c>
      <c r="Q544" s="61">
        <f t="shared" si="75"/>
        <v>27.771104391453033</v>
      </c>
      <c r="R544" s="61">
        <f t="shared" si="76"/>
        <v>27.030823870104101</v>
      </c>
      <c r="S544" s="62">
        <f t="shared" si="73"/>
        <v>117.75635835479022</v>
      </c>
      <c r="T544" s="62">
        <f t="shared" si="74"/>
        <v>117.2870036260625</v>
      </c>
    </row>
    <row r="545" spans="16:20" x14ac:dyDescent="0.2">
      <c r="P545" s="61">
        <v>10.3000000000026</v>
      </c>
      <c r="Q545" s="61">
        <f t="shared" si="75"/>
        <v>27.906905222764667</v>
      </c>
      <c r="R545" s="61">
        <f t="shared" si="76"/>
        <v>27.163004726178666</v>
      </c>
      <c r="S545" s="62">
        <f t="shared" si="73"/>
        <v>117.84109941365537</v>
      </c>
      <c r="T545" s="62">
        <f t="shared" si="74"/>
        <v>117.37174468492765</v>
      </c>
    </row>
    <row r="546" spans="16:20" x14ac:dyDescent="0.2">
      <c r="P546" s="61">
        <v>10.400000000002599</v>
      </c>
      <c r="Q546" s="61">
        <f t="shared" si="75"/>
        <v>28.042048411336683</v>
      </c>
      <c r="R546" s="61">
        <f t="shared" si="76"/>
        <v>27.294545469969133</v>
      </c>
      <c r="S546" s="62">
        <f t="shared" si="73"/>
        <v>117.92502170552751</v>
      </c>
      <c r="T546" s="62">
        <f t="shared" si="74"/>
        <v>117.45566697679979</v>
      </c>
    </row>
    <row r="547" spans="16:20" x14ac:dyDescent="0.2">
      <c r="P547" s="61">
        <v>10.5000000000027</v>
      </c>
      <c r="Q547" s="61">
        <f t="shared" si="75"/>
        <v>28.17654341992889</v>
      </c>
      <c r="R547" s="61">
        <f t="shared" si="76"/>
        <v>27.425455311991229</v>
      </c>
      <c r="S547" s="62">
        <f t="shared" si="73"/>
        <v>118.00814090095074</v>
      </c>
      <c r="T547" s="62">
        <f t="shared" si="74"/>
        <v>117.53878617222301</v>
      </c>
    </row>
    <row r="548" spans="16:20" x14ac:dyDescent="0.2">
      <c r="P548" s="61">
        <v>10.6000000000027</v>
      </c>
      <c r="Q548" s="61">
        <f t="shared" si="75"/>
        <v>28.31039948652294</v>
      </c>
      <c r="R548" s="61">
        <f t="shared" si="76"/>
        <v>27.555743243974305</v>
      </c>
      <c r="S548" s="62">
        <f t="shared" si="73"/>
        <v>118.09047222484736</v>
      </c>
      <c r="T548" s="62">
        <f t="shared" si="74"/>
        <v>117.62111749611962</v>
      </c>
    </row>
    <row r="549" spans="16:20" x14ac:dyDescent="0.2">
      <c r="P549" s="61">
        <v>10.700000000002801</v>
      </c>
      <c r="Q549" s="61">
        <f t="shared" si="75"/>
        <v>28.443625631728214</v>
      </c>
      <c r="R549" s="61">
        <f t="shared" si="76"/>
        <v>27.685418046069863</v>
      </c>
      <c r="S549" s="62">
        <f t="shared" si="73"/>
        <v>118.17203047325621</v>
      </c>
      <c r="T549" s="62">
        <f t="shared" si="74"/>
        <v>117.70267574452848</v>
      </c>
    </row>
    <row r="550" spans="16:20" x14ac:dyDescent="0.2">
      <c r="P550" s="61">
        <v>10.8000000000028</v>
      </c>
      <c r="Q550" s="61">
        <f t="shared" si="75"/>
        <v>28.57623066587486</v>
      </c>
      <c r="R550" s="61">
        <f t="shared" si="76"/>
        <v>27.814488293755449</v>
      </c>
      <c r="S550" s="62">
        <f t="shared" si="73"/>
        <v>118.25283002929099</v>
      </c>
      <c r="T550" s="62">
        <f t="shared" si="74"/>
        <v>117.78347530056325</v>
      </c>
    </row>
    <row r="551" spans="16:20" x14ac:dyDescent="0.2">
      <c r="P551" s="61">
        <v>10.900000000002899</v>
      </c>
      <c r="Q551" s="61">
        <f t="shared" si="75"/>
        <v>28.708223195814025</v>
      </c>
      <c r="R551" s="61">
        <f t="shared" si="76"/>
        <v>27.942962364453663</v>
      </c>
      <c r="S551" s="62">
        <f t="shared" si="73"/>
        <v>118.33288487836452</v>
      </c>
      <c r="T551" s="62">
        <f t="shared" si="74"/>
        <v>117.8635301496368</v>
      </c>
    </row>
    <row r="552" spans="16:20" x14ac:dyDescent="0.2">
      <c r="P552" s="61">
        <v>11.000000000002901</v>
      </c>
      <c r="Q552" s="61">
        <f t="shared" si="75"/>
        <v>28.839611631435936</v>
      </c>
      <c r="R552" s="61">
        <f t="shared" si="76"/>
        <v>28.070848443876464</v>
      </c>
      <c r="S552" s="62">
        <f t="shared" si="73"/>
        <v>118.41220862271653</v>
      </c>
      <c r="T552" s="62">
        <f t="shared" si="74"/>
        <v>117.9428538939888</v>
      </c>
    </row>
    <row r="553" spans="16:20" x14ac:dyDescent="0.2">
      <c r="P553" s="61">
        <v>11.100000000003</v>
      </c>
      <c r="Q553" s="61">
        <f t="shared" si="75"/>
        <v>28.970404191923915</v>
      </c>
      <c r="R553" s="61">
        <f t="shared" si="76"/>
        <v>28.198154532112504</v>
      </c>
      <c r="S553" s="62">
        <f t="shared" si="73"/>
        <v>118.49081449528524</v>
      </c>
      <c r="T553" s="62">
        <f t="shared" si="74"/>
        <v>118.02145976655751</v>
      </c>
    </row>
    <row r="554" spans="16:20" x14ac:dyDescent="0.2">
      <c r="P554" s="61">
        <v>11.200000000003</v>
      </c>
      <c r="Q554" s="61">
        <f t="shared" si="75"/>
        <v>29.100608911753429</v>
      </c>
      <c r="R554" s="61">
        <f t="shared" si="76"/>
        <v>28.324888449466219</v>
      </c>
      <c r="S554" s="62">
        <f t="shared" si="73"/>
        <v>118.56871537295569</v>
      </c>
      <c r="T554" s="62">
        <f t="shared" si="74"/>
        <v>118.09936064422797</v>
      </c>
    </row>
    <row r="555" spans="16:20" x14ac:dyDescent="0.2">
      <c r="P555" s="61">
        <v>11.3000000000031</v>
      </c>
      <c r="Q555" s="61">
        <f t="shared" si="75"/>
        <v>29.230233646452621</v>
      </c>
      <c r="R555" s="61">
        <f t="shared" si="76"/>
        <v>28.451057842064852</v>
      </c>
      <c r="S555" s="62">
        <f t="shared" si="73"/>
        <v>118.64592378922052</v>
      </c>
      <c r="T555" s="62">
        <f t="shared" si="74"/>
        <v>118.1765690604928</v>
      </c>
    </row>
    <row r="556" spans="16:20" x14ac:dyDescent="0.2">
      <c r="P556" s="61">
        <v>11.4000000000031</v>
      </c>
      <c r="Q556" s="61">
        <f t="shared" si="75"/>
        <v>29.359286078131927</v>
      </c>
      <c r="R556" s="61">
        <f t="shared" si="76"/>
        <v>28.576670187240637</v>
      </c>
      <c r="S556" s="62">
        <f t="shared" si="73"/>
        <v>118.72245194628155</v>
      </c>
      <c r="T556" s="62">
        <f t="shared" si="74"/>
        <v>118.25309721755383</v>
      </c>
    </row>
    <row r="557" spans="16:20" x14ac:dyDescent="0.2">
      <c r="P557" s="61">
        <v>11.500000000003199</v>
      </c>
      <c r="Q557" s="61">
        <f t="shared" si="75"/>
        <v>29.487773720797897</v>
      </c>
      <c r="R557" s="61">
        <f t="shared" si="76"/>
        <v>28.701732798702988</v>
      </c>
      <c r="S557" s="62">
        <f t="shared" si="73"/>
        <v>118.79831172662439</v>
      </c>
      <c r="T557" s="62">
        <f t="shared" si="74"/>
        <v>118.32895699789665</v>
      </c>
    </row>
    <row r="558" spans="16:20" x14ac:dyDescent="0.2">
      <c r="P558" s="61">
        <v>11.600000000003201</v>
      </c>
      <c r="Q558" s="61">
        <f t="shared" si="75"/>
        <v>29.615703925457513</v>
      </c>
      <c r="R558" s="61">
        <f t="shared" si="76"/>
        <v>28.826252831506753</v>
      </c>
      <c r="S558" s="62">
        <f t="shared" si="73"/>
        <v>118.87351470409051</v>
      </c>
      <c r="T558" s="62">
        <f t="shared" si="74"/>
        <v>118.40415997536277</v>
      </c>
    </row>
    <row r="559" spans="16:20" x14ac:dyDescent="0.2">
      <c r="P559" s="61">
        <v>11.7000000000033</v>
      </c>
      <c r="Q559" s="61">
        <f t="shared" si="75"/>
        <v>29.743083885026905</v>
      </c>
      <c r="R559" s="61">
        <f t="shared" si="76"/>
        <v>28.95023728683007</v>
      </c>
      <c r="S559" s="62">
        <f t="shared" si="73"/>
        <v>118.94807215447543</v>
      </c>
      <c r="T559" s="62">
        <f t="shared" si="74"/>
        <v>118.47871742574769</v>
      </c>
    </row>
    <row r="560" spans="16:20" x14ac:dyDescent="0.2">
      <c r="P560" s="61">
        <v>11.800000000003299</v>
      </c>
      <c r="Q560" s="61">
        <f t="shared" si="75"/>
        <v>29.869920639049706</v>
      </c>
      <c r="R560" s="61">
        <f t="shared" si="76"/>
        <v>29.073693016566953</v>
      </c>
      <c r="S560" s="62">
        <f t="shared" si="73"/>
        <v>119.02199506567467</v>
      </c>
      <c r="T560" s="62">
        <f t="shared" si="74"/>
        <v>118.55264033694695</v>
      </c>
    </row>
    <row r="561" spans="16:20" x14ac:dyDescent="0.2">
      <c r="P561" s="61">
        <v>11.9000000000034</v>
      </c>
      <c r="Q561" s="61">
        <f t="shared" si="75"/>
        <v>29.996221078237767</v>
      </c>
      <c r="R561" s="61">
        <f t="shared" si="76"/>
        <v>29.196626727746978</v>
      </c>
      <c r="S561" s="62">
        <f t="shared" si="73"/>
        <v>119.09529414740284</v>
      </c>
      <c r="T561" s="62">
        <f t="shared" si="74"/>
        <v>118.6259394186751</v>
      </c>
    </row>
    <row r="562" spans="16:20" x14ac:dyDescent="0.2">
      <c r="P562" s="61">
        <v>12.0000000000034</v>
      </c>
      <c r="Q562" s="61">
        <f t="shared" si="75"/>
        <v>30.121991948838577</v>
      </c>
      <c r="R562" s="61">
        <f t="shared" si="76"/>
        <v>29.31904498678627</v>
      </c>
      <c r="S562" s="62">
        <f t="shared" si="73"/>
        <v>119.1679798405047</v>
      </c>
      <c r="T562" s="62">
        <f t="shared" si="74"/>
        <v>118.69862511177696</v>
      </c>
    </row>
    <row r="563" spans="16:20" x14ac:dyDescent="0.2">
      <c r="P563" s="61">
        <v>12.100000000003501</v>
      </c>
      <c r="Q563" s="61">
        <f t="shared" si="75"/>
        <v>30.247239856841215</v>
      </c>
      <c r="R563" s="61">
        <f t="shared" si="76"/>
        <v>29.440954223581343</v>
      </c>
      <c r="S563" s="62">
        <f t="shared" si="73"/>
        <v>119.24006232588125</v>
      </c>
      <c r="T563" s="62">
        <f t="shared" si="74"/>
        <v>118.77070759715352</v>
      </c>
    </row>
    <row r="564" spans="16:20" x14ac:dyDescent="0.2">
      <c r="P564" s="61">
        <v>12.2000000000035</v>
      </c>
      <c r="Q564" s="61">
        <f t="shared" si="75"/>
        <v>30.371971272024215</v>
      </c>
      <c r="R564" s="61">
        <f t="shared" si="76"/>
        <v>29.562360735449058</v>
      </c>
      <c r="S564" s="62">
        <f t="shared" si="73"/>
        <v>119.31155153304719</v>
      </c>
      <c r="T564" s="62">
        <f t="shared" si="74"/>
        <v>118.84219680431946</v>
      </c>
    </row>
    <row r="565" spans="16:20" x14ac:dyDescent="0.2">
      <c r="P565" s="61">
        <v>12.3000000000035</v>
      </c>
      <c r="Q565" s="61">
        <f t="shared" si="75"/>
        <v>30.496192531856241</v>
      </c>
      <c r="R565" s="61">
        <f t="shared" si="76"/>
        <v>29.683270690923333</v>
      </c>
      <c r="S565" s="62">
        <f t="shared" si="73"/>
        <v>119.38245714834017</v>
      </c>
      <c r="T565" s="62">
        <f t="shared" si="74"/>
        <v>118.91310241961244</v>
      </c>
    </row>
    <row r="566" spans="16:20" x14ac:dyDescent="0.2">
      <c r="P566" s="61">
        <v>12.400000000003599</v>
      </c>
      <c r="Q566" s="61">
        <f t="shared" si="75"/>
        <v>30.619909845253176</v>
      </c>
      <c r="R566" s="61">
        <f t="shared" si="76"/>
        <v>29.803690133412058</v>
      </c>
      <c r="S566" s="62">
        <f t="shared" si="73"/>
        <v>119.45278862279696</v>
      </c>
      <c r="T566" s="62">
        <f t="shared" si="74"/>
        <v>118.98343389406924</v>
      </c>
    </row>
    <row r="567" spans="16:20" x14ac:dyDescent="0.2">
      <c r="P567" s="61">
        <v>12.5000000000037</v>
      </c>
      <c r="Q567" s="61">
        <f t="shared" si="75"/>
        <v>30.743129296199179</v>
      </c>
      <c r="R567" s="61">
        <f t="shared" si="76"/>
        <v>29.923624984721659</v>
      </c>
      <c r="S567" s="62">
        <f t="shared" si="73"/>
        <v>119.52255517971344</v>
      </c>
      <c r="T567" s="62">
        <f t="shared" si="74"/>
        <v>119.05320045098571</v>
      </c>
    </row>
    <row r="568" spans="16:20" x14ac:dyDescent="0.2">
      <c r="P568" s="61">
        <v>12.6000000000037</v>
      </c>
      <c r="Q568" s="61">
        <f t="shared" si="75"/>
        <v>30.865856847238188</v>
      </c>
      <c r="R568" s="61">
        <f t="shared" si="76"/>
        <v>30.043081048455502</v>
      </c>
      <c r="S568" s="62">
        <f t="shared" si="73"/>
        <v>119.59176582190355</v>
      </c>
      <c r="T568" s="62">
        <f t="shared" si="74"/>
        <v>119.12241109317581</v>
      </c>
    </row>
    <row r="569" spans="16:20" x14ac:dyDescent="0.2">
      <c r="P569" s="61">
        <v>12.700000000003801</v>
      </c>
      <c r="Q569" s="61">
        <f t="shared" si="75"/>
        <v>30.988098342841052</v>
      </c>
      <c r="R569" s="61">
        <f t="shared" si="76"/>
        <v>30.162064013291289</v>
      </c>
      <c r="S569" s="62">
        <f t="shared" si="73"/>
        <v>119.66042933867148</v>
      </c>
      <c r="T569" s="62">
        <f t="shared" si="74"/>
        <v>119.19107460994374</v>
      </c>
    </row>
    <row r="570" spans="16:20" x14ac:dyDescent="0.2">
      <c r="P570" s="61">
        <v>12.8000000000038</v>
      </c>
      <c r="Q570" s="61">
        <f t="shared" si="75"/>
        <v>31.109859512652395</v>
      </c>
      <c r="R570" s="61">
        <f t="shared" si="76"/>
        <v>30.280579456141346</v>
      </c>
      <c r="S570" s="62">
        <f t="shared" si="73"/>
        <v>119.72855431250969</v>
      </c>
      <c r="T570" s="62">
        <f t="shared" si="74"/>
        <v>119.25919958378196</v>
      </c>
    </row>
    <row r="571" spans="16:20" x14ac:dyDescent="0.2">
      <c r="P571" s="61">
        <v>12.9000000000038</v>
      </c>
      <c r="Q571" s="61">
        <f t="shared" si="75"/>
        <v>31.231145974625218</v>
      </c>
      <c r="R571" s="61">
        <f t="shared" si="76"/>
        <v>30.3986328452037</v>
      </c>
      <c r="S571" s="62">
        <f t="shared" si="73"/>
        <v>119.79614912553728</v>
      </c>
      <c r="T571" s="62">
        <f t="shared" si="74"/>
        <v>119.32679439680955</v>
      </c>
    </row>
    <row r="572" spans="16:20" x14ac:dyDescent="0.2">
      <c r="P572" s="61">
        <v>13.000000000003901</v>
      </c>
      <c r="Q572" s="61">
        <f t="shared" si="75"/>
        <v>31.35196323804519</v>
      </c>
      <c r="R572" s="61">
        <f t="shared" si="76"/>
        <v>30.51622954290573</v>
      </c>
      <c r="S572" s="62">
        <f t="shared" si="73"/>
        <v>119.86322196568908</v>
      </c>
      <c r="T572" s="62">
        <f t="shared" si="74"/>
        <v>119.39386723696134</v>
      </c>
    </row>
    <row r="573" spans="16:20" x14ac:dyDescent="0.2">
      <c r="P573" s="61">
        <v>13.100000000004</v>
      </c>
      <c r="Q573" s="61">
        <f t="shared" si="75"/>
        <v>31.472316706450524</v>
      </c>
      <c r="R573" s="61">
        <f t="shared" si="76"/>
        <v>30.633374808746218</v>
      </c>
      <c r="S573" s="62">
        <f t="shared" si="73"/>
        <v>119.92978083266767</v>
      </c>
      <c r="T573" s="62">
        <f t="shared" si="74"/>
        <v>119.46042610393994</v>
      </c>
    </row>
    <row r="574" spans="16:20" x14ac:dyDescent="0.2">
      <c r="P574" s="61">
        <v>13.200000000004</v>
      </c>
      <c r="Q574" s="61">
        <f t="shared" si="75"/>
        <v>31.592211680452273</v>
      </c>
      <c r="R574" s="61">
        <f t="shared" si="76"/>
        <v>30.750073802040465</v>
      </c>
      <c r="S574" s="62">
        <f t="shared" si="73"/>
        <v>119.99583354366938</v>
      </c>
      <c r="T574" s="62">
        <f t="shared" si="74"/>
        <v>119.52647881494164</v>
      </c>
    </row>
    <row r="575" spans="16:20" x14ac:dyDescent="0.2">
      <c r="P575" s="61">
        <v>13.300000000004101</v>
      </c>
      <c r="Q575" s="61">
        <f t="shared" si="75"/>
        <v>31.711653360458723</v>
      </c>
      <c r="R575" s="61">
        <f t="shared" si="76"/>
        <v>30.866331584572055</v>
      </c>
      <c r="S575" s="62">
        <f t="shared" si="73"/>
        <v>120.06138773889414</v>
      </c>
      <c r="T575" s="62">
        <f t="shared" si="74"/>
        <v>119.5920330101664</v>
      </c>
    </row>
    <row r="576" spans="16:20" x14ac:dyDescent="0.2">
      <c r="P576" s="61">
        <v>13.4000000000041</v>
      </c>
      <c r="Q576" s="61">
        <f t="shared" si="75"/>
        <v>31.830646849306618</v>
      </c>
      <c r="R576" s="61">
        <f t="shared" si="76"/>
        <v>30.982153123153957</v>
      </c>
      <c r="S576" s="62">
        <f t="shared" si="73"/>
        <v>120.12645088684854</v>
      </c>
      <c r="T576" s="62">
        <f t="shared" si="74"/>
        <v>119.65709615812082</v>
      </c>
    </row>
    <row r="577" spans="16:20" x14ac:dyDescent="0.2">
      <c r="P577" s="61">
        <v>13.5000000000041</v>
      </c>
      <c r="Q577" s="61">
        <f t="shared" si="75"/>
        <v>31.949197154805841</v>
      </c>
      <c r="R577" s="61">
        <f t="shared" si="76"/>
        <v>31.09754329210535</v>
      </c>
      <c r="S577" s="62">
        <f t="shared" si="73"/>
        <v>120.1910302894525</v>
      </c>
      <c r="T577" s="62">
        <f t="shared" si="74"/>
        <v>119.72167556072478</v>
      </c>
    </row>
    <row r="578" spans="16:20" x14ac:dyDescent="0.2">
      <c r="P578" s="61">
        <v>13.600000000004201</v>
      </c>
      <c r="Q578" s="61">
        <f t="shared" si="75"/>
        <v>32.067309192198238</v>
      </c>
      <c r="R578" s="61">
        <f t="shared" si="76"/>
        <v>31.212506875644923</v>
      </c>
      <c r="S578" s="62">
        <f t="shared" si="73"/>
        <v>120.25513308695677</v>
      </c>
      <c r="T578" s="62">
        <f t="shared" si="74"/>
        <v>119.78577835822904</v>
      </c>
    </row>
    <row r="579" spans="16:20" x14ac:dyDescent="0.2">
      <c r="P579" s="61">
        <v>13.7000000000043</v>
      </c>
      <c r="Q579" s="61">
        <f t="shared" si="75"/>
        <v>32.184987786535345</v>
      </c>
      <c r="R579" s="61">
        <f t="shared" si="76"/>
        <v>31.327048570205214</v>
      </c>
      <c r="S579" s="62">
        <f t="shared" ref="S579:S648" si="77">(20*LOG10(P579)+20*LOG10(1806/1000)+92.45)</f>
        <v>120.3187662626806</v>
      </c>
      <c r="T579" s="62">
        <f t="shared" ref="T579:T648" si="78">(20*LOG10(P579)+20*LOG10(1711/1000)+92.45)</f>
        <v>119.84941153395286</v>
      </c>
    </row>
    <row r="580" spans="16:20" x14ac:dyDescent="0.2">
      <c r="P580" s="61">
        <v>13.800000000004299</v>
      </c>
      <c r="Q580" s="61">
        <f t="shared" ref="Q580:Q648" si="79">SQRT((4*3.14*P580)/0.166112957)</f>
        <v>32.302237674978642</v>
      </c>
      <c r="R580" s="61">
        <f t="shared" ref="R580:R648" si="80">SQRT((4*3.14*P580)/0.175336061)</f>
        <v>31.441172986671546</v>
      </c>
      <c r="S580" s="62">
        <f t="shared" si="77"/>
        <v>120.38193664757718</v>
      </c>
      <c r="T580" s="62">
        <f t="shared" si="78"/>
        <v>119.91258191884944</v>
      </c>
    </row>
    <row r="581" spans="16:20" x14ac:dyDescent="0.2">
      <c r="P581" s="61">
        <v>13.9000000000044</v>
      </c>
      <c r="Q581" s="61">
        <f t="shared" si="79"/>
        <v>32.419063509025023</v>
      </c>
      <c r="R581" s="61">
        <f t="shared" si="80"/>
        <v>31.554884652548164</v>
      </c>
      <c r="S581" s="62">
        <f t="shared" si="77"/>
        <v>120.4446509246344</v>
      </c>
      <c r="T581" s="62">
        <f t="shared" si="78"/>
        <v>119.97529619590667</v>
      </c>
    </row>
    <row r="582" spans="16:20" x14ac:dyDescent="0.2">
      <c r="P582" s="61">
        <v>14.0000000000044</v>
      </c>
      <c r="Q582" s="61">
        <f t="shared" si="79"/>
        <v>32.535469856659176</v>
      </c>
      <c r="R582" s="61">
        <f t="shared" si="80"/>
        <v>31.668188014053278</v>
      </c>
      <c r="S582" s="62">
        <f t="shared" si="77"/>
        <v>120.50691563311723</v>
      </c>
      <c r="T582" s="62">
        <f t="shared" si="78"/>
        <v>120.03756090438949</v>
      </c>
    </row>
    <row r="583" spans="16:20" x14ac:dyDescent="0.2">
      <c r="P583" s="61">
        <v>14.1000000000044</v>
      </c>
      <c r="Q583" s="61">
        <f t="shared" si="79"/>
        <v>32.65146120443859</v>
      </c>
      <c r="R583" s="61">
        <f t="shared" si="80"/>
        <v>31.781087438148422</v>
      </c>
      <c r="S583" s="62">
        <f t="shared" si="77"/>
        <v>120.56873717266005</v>
      </c>
      <c r="T583" s="62">
        <f t="shared" si="78"/>
        <v>120.09938244393231</v>
      </c>
    </row>
    <row r="584" spans="16:20" x14ac:dyDescent="0.2">
      <c r="P584" s="61">
        <v>14.200000000004501</v>
      </c>
      <c r="Q584" s="61">
        <f t="shared" si="79"/>
        <v>32.767041959510877</v>
      </c>
      <c r="R584" s="61">
        <f t="shared" si="80"/>
        <v>31.893587214502084</v>
      </c>
      <c r="S584" s="62">
        <f t="shared" si="77"/>
        <v>120.63012180721363</v>
      </c>
      <c r="T584" s="62">
        <f t="shared" si="78"/>
        <v>120.16076707848589</v>
      </c>
    </row>
    <row r="585" spans="16:20" x14ac:dyDescent="0.2">
      <c r="P585" s="61">
        <v>14.3000000000045</v>
      </c>
      <c r="Q585" s="61">
        <f t="shared" si="79"/>
        <v>32.882216451567352</v>
      </c>
      <c r="R585" s="61">
        <f t="shared" si="80"/>
        <v>32.005691557391145</v>
      </c>
      <c r="S585" s="62">
        <f t="shared" si="77"/>
        <v>120.69107566885371</v>
      </c>
      <c r="T585" s="62">
        <f t="shared" si="78"/>
        <v>120.22172094012598</v>
      </c>
    </row>
    <row r="586" spans="16:20" x14ac:dyDescent="0.2">
      <c r="P586" s="61">
        <v>14.400000000004599</v>
      </c>
      <c r="Q586" s="61">
        <f t="shared" si="79"/>
        <v>32.996988934736372</v>
      </c>
      <c r="R586" s="61">
        <f t="shared" si="80"/>
        <v>32.117404607543769</v>
      </c>
      <c r="S586" s="62">
        <f t="shared" si="77"/>
        <v>120.75160476145751</v>
      </c>
      <c r="T586" s="62">
        <f t="shared" si="78"/>
        <v>120.28225003272978</v>
      </c>
    </row>
    <row r="587" spans="16:20" x14ac:dyDescent="0.2">
      <c r="P587" s="61">
        <v>14.500000000004601</v>
      </c>
      <c r="Q587" s="61">
        <f t="shared" si="79"/>
        <v>33.111363589415866</v>
      </c>
      <c r="R587" s="61">
        <f t="shared" si="80"/>
        <v>32.228730433923111</v>
      </c>
      <c r="S587" s="62">
        <f t="shared" si="77"/>
        <v>120.81171496425199</v>
      </c>
      <c r="T587" s="62">
        <f t="shared" si="78"/>
        <v>120.34236023552427</v>
      </c>
    </row>
    <row r="588" spans="16:20" x14ac:dyDescent="0.2">
      <c r="P588" s="61">
        <v>14.6000000000047</v>
      </c>
      <c r="Q588" s="61">
        <f t="shared" si="79"/>
        <v>33.225344524050954</v>
      </c>
      <c r="R588" s="61">
        <f t="shared" si="80"/>
        <v>32.339673035457501</v>
      </c>
      <c r="S588" s="62">
        <f t="shared" si="77"/>
        <v>120.87141203524128</v>
      </c>
      <c r="T588" s="62">
        <f t="shared" si="78"/>
        <v>120.40205730651354</v>
      </c>
    </row>
    <row r="589" spans="16:20" x14ac:dyDescent="0.2">
      <c r="P589" s="61">
        <v>14.7000000000047</v>
      </c>
      <c r="Q589" s="61">
        <f t="shared" si="79"/>
        <v>33.33893577685501</v>
      </c>
      <c r="R589" s="61">
        <f t="shared" si="80"/>
        <v>32.450236342715669</v>
      </c>
      <c r="S589" s="62">
        <f t="shared" si="77"/>
        <v>120.93070161451604</v>
      </c>
      <c r="T589" s="62">
        <f t="shared" si="78"/>
        <v>120.46134688578832</v>
      </c>
    </row>
    <row r="590" spans="16:20" x14ac:dyDescent="0.2">
      <c r="P590" s="61">
        <v>14.8000000000048</v>
      </c>
      <c r="Q590" s="61">
        <f t="shared" si="79"/>
        <v>33.45214131747997</v>
      </c>
      <c r="R590" s="61">
        <f t="shared" si="80"/>
        <v>32.560424219532521</v>
      </c>
      <c r="S590" s="62">
        <f t="shared" si="77"/>
        <v>120.9895892274517</v>
      </c>
      <c r="T590" s="62">
        <f t="shared" si="78"/>
        <v>120.52023449872397</v>
      </c>
    </row>
    <row r="591" spans="16:20" x14ac:dyDescent="0.2">
      <c r="P591" s="61">
        <v>14.9000000000048</v>
      </c>
      <c r="Q591" s="61">
        <f t="shared" si="79"/>
        <v>33.564965048634136</v>
      </c>
      <c r="R591" s="61">
        <f t="shared" si="80"/>
        <v>32.670240464583785</v>
      </c>
      <c r="S591" s="62">
        <f t="shared" si="77"/>
        <v>121.04808028779802</v>
      </c>
      <c r="T591" s="62">
        <f t="shared" si="78"/>
        <v>120.57872555907028</v>
      </c>
    </row>
    <row r="592" spans="16:20" x14ac:dyDescent="0.2">
      <c r="P592" s="61">
        <v>15.0000000000048</v>
      </c>
      <c r="Q592" s="61">
        <f t="shared" si="79"/>
        <v>33.677410807652826</v>
      </c>
      <c r="R592" s="61">
        <f t="shared" si="80"/>
        <v>32.779688812914863</v>
      </c>
      <c r="S592" s="62">
        <f t="shared" si="77"/>
        <v>121.10618010066614</v>
      </c>
      <c r="T592" s="62">
        <f t="shared" si="78"/>
        <v>120.63682537193841</v>
      </c>
    </row>
    <row r="593" spans="16:20" x14ac:dyDescent="0.2">
      <c r="P593" s="61">
        <v>15.100000000005</v>
      </c>
      <c r="Q593" s="61">
        <f t="shared" si="79"/>
        <v>33.789482368021076</v>
      </c>
      <c r="R593" s="61">
        <f t="shared" si="80"/>
        <v>32.888772937422857</v>
      </c>
      <c r="S593" s="62">
        <f t="shared" si="77"/>
        <v>121.163893865416</v>
      </c>
      <c r="T593" s="62">
        <f t="shared" si="78"/>
        <v>120.69453913668826</v>
      </c>
    </row>
    <row r="594" spans="16:20" x14ac:dyDescent="0.2">
      <c r="P594" s="61">
        <v>15.2000000000049</v>
      </c>
      <c r="Q594" s="61">
        <f t="shared" si="79"/>
        <v>33.901183440850254</v>
      </c>
      <c r="R594" s="61">
        <f t="shared" si="80"/>
        <v>32.997496450293902</v>
      </c>
      <c r="S594" s="62">
        <f t="shared" si="77"/>
        <v>121.22122667844799</v>
      </c>
      <c r="T594" s="62">
        <f t="shared" si="78"/>
        <v>120.75187194972025</v>
      </c>
    </row>
    <row r="595" spans="16:20" x14ac:dyDescent="0.2">
      <c r="P595" s="61">
        <v>15.300000000005101</v>
      </c>
      <c r="Q595" s="61">
        <f t="shared" si="79"/>
        <v>34.01251767631404</v>
      </c>
      <c r="R595" s="61">
        <f t="shared" si="80"/>
        <v>33.105862904400801</v>
      </c>
      <c r="S595" s="62">
        <f t="shared" si="77"/>
        <v>121.27818353590462</v>
      </c>
      <c r="T595" s="62">
        <f t="shared" si="78"/>
        <v>120.80882880717688</v>
      </c>
    </row>
    <row r="596" spans="16:20" x14ac:dyDescent="0.2">
      <c r="P596" s="61">
        <v>15.4000000000051</v>
      </c>
      <c r="Q596" s="61">
        <f t="shared" si="79"/>
        <v>34.123488665037684</v>
      </c>
      <c r="R596" s="61">
        <f t="shared" si="80"/>
        <v>33.213875794655301</v>
      </c>
      <c r="S596" s="62">
        <f t="shared" si="77"/>
        <v>121.33476933628188</v>
      </c>
      <c r="T596" s="62">
        <f t="shared" si="78"/>
        <v>120.86541460755416</v>
      </c>
    </row>
    <row r="597" spans="16:20" x14ac:dyDescent="0.2">
      <c r="P597" s="61">
        <v>15.5000000000051</v>
      </c>
      <c r="Q597" s="61">
        <f t="shared" si="79"/>
        <v>34.234099939451241</v>
      </c>
      <c r="R597" s="61">
        <f t="shared" si="80"/>
        <v>33.321538559325212</v>
      </c>
      <c r="S597" s="62">
        <f t="shared" si="77"/>
        <v>121.39098888295842</v>
      </c>
      <c r="T597" s="62">
        <f t="shared" si="78"/>
        <v>120.9216341542307</v>
      </c>
    </row>
    <row r="598" spans="16:20" x14ac:dyDescent="0.2">
      <c r="P598" s="61">
        <v>15.600000000005201</v>
      </c>
      <c r="Q598" s="61">
        <f t="shared" si="79"/>
        <v>34.344354975100693</v>
      </c>
      <c r="R598" s="61">
        <f t="shared" si="80"/>
        <v>33.428854581310617</v>
      </c>
      <c r="S598" s="62">
        <f t="shared" si="77"/>
        <v>121.44684688664186</v>
      </c>
      <c r="T598" s="62">
        <f t="shared" si="78"/>
        <v>120.97749215791413</v>
      </c>
    </row>
    <row r="599" spans="16:20" x14ac:dyDescent="0.2">
      <c r="P599" s="61">
        <v>15.7000000000053</v>
      </c>
      <c r="Q599" s="61">
        <f t="shared" si="79"/>
        <v>34.454257191922039</v>
      </c>
      <c r="R599" s="61">
        <f t="shared" si="80"/>
        <v>33.535827189384001</v>
      </c>
      <c r="S599" s="62">
        <f t="shared" si="77"/>
        <v>121.50234796773735</v>
      </c>
      <c r="T599" s="62">
        <f t="shared" si="78"/>
        <v>121.03299323900961</v>
      </c>
    </row>
    <row r="600" spans="16:20" x14ac:dyDescent="0.2">
      <c r="P600" s="61">
        <v>15.8000000000052</v>
      </c>
      <c r="Q600" s="61">
        <f t="shared" si="79"/>
        <v>34.563809955479215</v>
      </c>
      <c r="R600" s="61">
        <f t="shared" si="80"/>
        <v>33.642459659395122</v>
      </c>
      <c r="S600" s="62">
        <f t="shared" si="77"/>
        <v>121.55749665864106</v>
      </c>
      <c r="T600" s="62">
        <f t="shared" si="78"/>
        <v>121.08814192991332</v>
      </c>
    </row>
    <row r="601" spans="16:20" x14ac:dyDescent="0.2">
      <c r="P601" s="61">
        <v>15.9000000000054</v>
      </c>
      <c r="Q601" s="61">
        <f t="shared" si="79"/>
        <v>34.67301657816752</v>
      </c>
      <c r="R601" s="61">
        <f t="shared" si="80"/>
        <v>33.748755215442394</v>
      </c>
      <c r="S601" s="62">
        <f t="shared" si="77"/>
        <v>121.61229740596173</v>
      </c>
      <c r="T601" s="62">
        <f t="shared" si="78"/>
        <v>121.14294267723399</v>
      </c>
    </row>
    <row r="602" spans="16:20" x14ac:dyDescent="0.2">
      <c r="P602" s="61">
        <v>16.0000000000054</v>
      </c>
      <c r="Q602" s="61">
        <f t="shared" si="79"/>
        <v>34.781880320380324</v>
      </c>
      <c r="R602" s="61">
        <f t="shared" si="80"/>
        <v>33.854717031008519</v>
      </c>
      <c r="S602" s="62">
        <f t="shared" si="77"/>
        <v>121.66675457267117</v>
      </c>
      <c r="T602" s="62">
        <f t="shared" si="78"/>
        <v>121.19739984394343</v>
      </c>
    </row>
    <row r="603" spans="16:20" x14ac:dyDescent="0.2">
      <c r="P603" s="61">
        <v>16.100000000005501</v>
      </c>
      <c r="Q603" s="61">
        <f t="shared" si="79"/>
        <v>34.890404391646825</v>
      </c>
      <c r="R603" s="61">
        <f t="shared" si="80"/>
        <v>33.960348230067865</v>
      </c>
      <c r="S603" s="62">
        <f t="shared" si="77"/>
        <v>121.72087244018971</v>
      </c>
      <c r="T603" s="62">
        <f t="shared" si="78"/>
        <v>121.25151771146197</v>
      </c>
    </row>
    <row r="604" spans="16:20" x14ac:dyDescent="0.2">
      <c r="P604" s="61">
        <v>16.200000000005499</v>
      </c>
      <c r="Q604" s="61">
        <f t="shared" si="79"/>
        <v>34.998591951734689</v>
      </c>
      <c r="R604" s="61">
        <f t="shared" si="80"/>
        <v>34.065651888159742</v>
      </c>
      <c r="S604" s="62">
        <f t="shared" si="77"/>
        <v>121.77465521040531</v>
      </c>
      <c r="T604" s="62">
        <f t="shared" si="78"/>
        <v>121.30530048167758</v>
      </c>
    </row>
    <row r="605" spans="16:20" x14ac:dyDescent="0.2">
      <c r="P605" s="61">
        <v>16.3000000000056</v>
      </c>
      <c r="Q605" s="61">
        <f t="shared" si="79"/>
        <v>35.106446111724495</v>
      </c>
      <c r="R605" s="61">
        <f t="shared" si="80"/>
        <v>34.170631033434198</v>
      </c>
      <c r="S605" s="62">
        <f t="shared" si="77"/>
        <v>121.82810700763189</v>
      </c>
      <c r="T605" s="62">
        <f t="shared" si="78"/>
        <v>121.35875227890415</v>
      </c>
    </row>
    <row r="606" spans="16:20" x14ac:dyDescent="0.2">
      <c r="P606" s="61">
        <v>16.400000000005502</v>
      </c>
      <c r="Q606" s="61">
        <f t="shared" si="79"/>
        <v>35.21396993505261</v>
      </c>
      <c r="R606" s="61">
        <f t="shared" si="80"/>
        <v>34.275288647667104</v>
      </c>
      <c r="S606" s="62">
        <f t="shared" si="77"/>
        <v>121.88123188050662</v>
      </c>
      <c r="T606" s="62">
        <f t="shared" si="78"/>
        <v>121.41187715177888</v>
      </c>
    </row>
    <row r="607" spans="16:20" x14ac:dyDescent="0.2">
      <c r="P607" s="61">
        <v>16.500000000005599</v>
      </c>
      <c r="Q607" s="61">
        <f t="shared" si="79"/>
        <v>35.321166438527712</v>
      </c>
      <c r="R607" s="61">
        <f t="shared" si="80"/>
        <v>34.379627667249565</v>
      </c>
      <c r="S607" s="62">
        <f t="shared" si="77"/>
        <v>121.93403380383081</v>
      </c>
      <c r="T607" s="62">
        <f t="shared" si="78"/>
        <v>121.46467907510308</v>
      </c>
    </row>
    <row r="608" spans="16:20" x14ac:dyDescent="0.2">
      <c r="P608" s="61">
        <v>16.6000000000057</v>
      </c>
      <c r="Q608" s="61">
        <f t="shared" si="79"/>
        <v>35.428038593317083</v>
      </c>
      <c r="R608" s="61">
        <f t="shared" si="80"/>
        <v>34.483650984147943</v>
      </c>
      <c r="S608" s="62">
        <f t="shared" si="77"/>
        <v>121.98651668035383</v>
      </c>
      <c r="T608" s="62">
        <f t="shared" si="78"/>
        <v>121.51716195162609</v>
      </c>
    </row>
    <row r="609" spans="16:20" x14ac:dyDescent="0.2">
      <c r="P609" s="61">
        <v>16.700000000005801</v>
      </c>
      <c r="Q609" s="61">
        <f t="shared" si="79"/>
        <v>35.53458932590825</v>
      </c>
      <c r="R609" s="61">
        <f t="shared" si="80"/>
        <v>34.587361446839836</v>
      </c>
      <c r="S609" s="62">
        <f t="shared" si="77"/>
        <v>122.03868434250442</v>
      </c>
      <c r="T609" s="62">
        <f t="shared" si="78"/>
        <v>121.56932961377669</v>
      </c>
    </row>
    <row r="610" spans="16:20" x14ac:dyDescent="0.2">
      <c r="P610" s="61">
        <v>16.800000000005799</v>
      </c>
      <c r="Q610" s="61">
        <f t="shared" si="79"/>
        <v>35.640821519043762</v>
      </c>
      <c r="R610" s="61">
        <f t="shared" si="80"/>
        <v>34.690761861223955</v>
      </c>
      <c r="S610" s="62">
        <f t="shared" si="77"/>
        <v>122.09054055407</v>
      </c>
      <c r="T610" s="62">
        <f t="shared" si="78"/>
        <v>121.62118582534227</v>
      </c>
    </row>
    <row r="611" spans="16:20" x14ac:dyDescent="0.2">
      <c r="P611" s="61">
        <v>16.9000000000058</v>
      </c>
      <c r="Q611" s="61">
        <f t="shared" si="79"/>
        <v>35.746738012631489</v>
      </c>
      <c r="R611" s="61">
        <f t="shared" si="80"/>
        <v>34.793854991506166</v>
      </c>
      <c r="S611" s="62">
        <f t="shared" si="77"/>
        <v>122.1420890118262</v>
      </c>
      <c r="T611" s="62">
        <f t="shared" si="78"/>
        <v>121.67273428309846</v>
      </c>
    </row>
    <row r="612" spans="16:20" x14ac:dyDescent="0.2">
      <c r="P612" s="61">
        <v>17.000000000005802</v>
      </c>
      <c r="Q612" s="61">
        <f t="shared" si="79"/>
        <v>35.852341604630148</v>
      </c>
      <c r="R612" s="61">
        <f t="shared" si="80"/>
        <v>34.896643561061381</v>
      </c>
      <c r="S612" s="62">
        <f t="shared" si="77"/>
        <v>122.19333334711818</v>
      </c>
      <c r="T612" s="62">
        <f t="shared" si="78"/>
        <v>121.72397861839045</v>
      </c>
    </row>
    <row r="613" spans="16:20" x14ac:dyDescent="0.2">
      <c r="P613" s="61">
        <v>17.100000000005899</v>
      </c>
      <c r="Q613" s="61">
        <f t="shared" si="79"/>
        <v>35.957635051911872</v>
      </c>
      <c r="R613" s="61">
        <f t="shared" si="80"/>
        <v>34.999130253273172</v>
      </c>
      <c r="S613" s="62">
        <f t="shared" si="77"/>
        <v>122.24427712739582</v>
      </c>
      <c r="T613" s="62">
        <f t="shared" si="78"/>
        <v>121.77492239866808</v>
      </c>
    </row>
    <row r="614" spans="16:20" x14ac:dyDescent="0.2">
      <c r="P614" s="61">
        <v>17.200000000006</v>
      </c>
      <c r="Q614" s="61">
        <f t="shared" si="79"/>
        <v>36.062621071101709</v>
      </c>
      <c r="R614" s="61">
        <f t="shared" si="80"/>
        <v>35.101317712350863</v>
      </c>
      <c r="S614" s="62">
        <f t="shared" si="77"/>
        <v>122.29492385770375</v>
      </c>
      <c r="T614" s="62">
        <f t="shared" si="78"/>
        <v>121.82556912897601</v>
      </c>
    </row>
    <row r="615" spans="16:20" x14ac:dyDescent="0.2">
      <c r="P615" s="61">
        <v>17.300000000006101</v>
      </c>
      <c r="Q615" s="61">
        <f t="shared" si="79"/>
        <v>36.167302339395697</v>
      </c>
      <c r="R615" s="61">
        <f t="shared" si="80"/>
        <v>35.2032085441258</v>
      </c>
      <c r="S615" s="62">
        <f t="shared" si="77"/>
        <v>122.34527698212871</v>
      </c>
      <c r="T615" s="62">
        <f t="shared" si="78"/>
        <v>121.87592225340097</v>
      </c>
    </row>
    <row r="616" spans="16:20" x14ac:dyDescent="0.2">
      <c r="P616" s="61">
        <v>17.400000000006099</v>
      </c>
      <c r="Q616" s="61">
        <f t="shared" si="79"/>
        <v>36.271681495357193</v>
      </c>
      <c r="R616" s="61">
        <f t="shared" si="80"/>
        <v>35.304805316826481</v>
      </c>
      <c r="S616" s="62">
        <f t="shared" si="77"/>
        <v>122.39533988520478</v>
      </c>
      <c r="T616" s="62">
        <f t="shared" si="78"/>
        <v>121.92598515647705</v>
      </c>
    </row>
    <row r="617" spans="16:20" x14ac:dyDescent="0.2">
      <c r="P617" s="61">
        <v>17.5000000000061</v>
      </c>
      <c r="Q617" s="61">
        <f t="shared" si="79"/>
        <v>36.375761139693253</v>
      </c>
      <c r="R617" s="61">
        <f t="shared" si="80"/>
        <v>35.406110561834204</v>
      </c>
      <c r="S617" s="62">
        <f t="shared" si="77"/>
        <v>122.44511589327865</v>
      </c>
      <c r="T617" s="62">
        <f t="shared" si="78"/>
        <v>121.97576116455093</v>
      </c>
    </row>
    <row r="618" spans="16:20" x14ac:dyDescent="0.2">
      <c r="P618" s="61">
        <v>17.600000000006101</v>
      </c>
      <c r="Q618" s="61">
        <f t="shared" si="79"/>
        <v>36.479543836010315</v>
      </c>
      <c r="R618" s="61">
        <f t="shared" si="80"/>
        <v>35.507126774418616</v>
      </c>
      <c r="S618" s="62">
        <f t="shared" si="77"/>
        <v>122.49460827583576</v>
      </c>
      <c r="T618" s="62">
        <f t="shared" si="78"/>
        <v>122.02525354710802</v>
      </c>
    </row>
    <row r="619" spans="16:20" x14ac:dyDescent="0.2">
      <c r="P619" s="61">
        <v>17.700000000006199</v>
      </c>
      <c r="Q619" s="61">
        <f t="shared" si="79"/>
        <v>36.583032111551198</v>
      </c>
      <c r="R619" s="61">
        <f t="shared" si="80"/>
        <v>35.607856414455092</v>
      </c>
      <c r="S619" s="62">
        <f t="shared" si="77"/>
        <v>122.54382024678891</v>
      </c>
      <c r="T619" s="62">
        <f t="shared" si="78"/>
        <v>122.07446551806117</v>
      </c>
    </row>
    <row r="620" spans="16:20" x14ac:dyDescent="0.2">
      <c r="P620" s="61">
        <v>17.8000000000062</v>
      </c>
      <c r="Q620" s="61">
        <f t="shared" si="79"/>
        <v>36.68622845791274</v>
      </c>
      <c r="R620" s="61">
        <f t="shared" si="80"/>
        <v>35.7083019071232</v>
      </c>
      <c r="S620" s="62">
        <f t="shared" si="77"/>
        <v>122.59275496573065</v>
      </c>
      <c r="T620" s="62">
        <f t="shared" si="78"/>
        <v>122.12340023700291</v>
      </c>
    </row>
    <row r="621" spans="16:20" x14ac:dyDescent="0.2">
      <c r="P621" s="61">
        <v>17.900000000006401</v>
      </c>
      <c r="Q621" s="61">
        <f t="shared" si="79"/>
        <v>36.789135331746543</v>
      </c>
      <c r="R621" s="61">
        <f t="shared" si="80"/>
        <v>35.808465643588818</v>
      </c>
      <c r="S621" s="62">
        <f t="shared" si="77"/>
        <v>122.64141553915071</v>
      </c>
      <c r="T621" s="62">
        <f t="shared" si="78"/>
        <v>122.17206081042298</v>
      </c>
    </row>
    <row r="622" spans="16:20" x14ac:dyDescent="0.2">
      <c r="P622" s="61">
        <v>18.000000000006398</v>
      </c>
      <c r="Q622" s="61">
        <f t="shared" si="79"/>
        <v>36.891755155440109</v>
      </c>
      <c r="R622" s="61">
        <f t="shared" si="80"/>
        <v>35.908349981667058</v>
      </c>
      <c r="S622" s="62">
        <f t="shared" si="77"/>
        <v>122.68980502161895</v>
      </c>
      <c r="T622" s="62">
        <f t="shared" si="78"/>
        <v>122.22045029289123</v>
      </c>
    </row>
    <row r="623" spans="16:20" x14ac:dyDescent="0.2">
      <c r="P623" s="61">
        <v>18.1000000000064</v>
      </c>
      <c r="Q623" s="61">
        <f t="shared" si="79"/>
        <v>36.994090317783495</v>
      </c>
      <c r="R623" s="61">
        <f t="shared" si="80"/>
        <v>36.007957246471186</v>
      </c>
      <c r="S623" s="62">
        <f t="shared" si="77"/>
        <v>122.7379264169365</v>
      </c>
      <c r="T623" s="62">
        <f t="shared" si="78"/>
        <v>122.26857168820877</v>
      </c>
    </row>
    <row r="624" spans="16:20" x14ac:dyDescent="0.2">
      <c r="P624" s="61">
        <v>18.200000000006501</v>
      </c>
      <c r="Q624" s="61">
        <f t="shared" si="79"/>
        <v>37.096143174617367</v>
      </c>
      <c r="R624" s="61">
        <f t="shared" si="80"/>
        <v>36.107289731043394</v>
      </c>
      <c r="S624" s="62">
        <f t="shared" si="77"/>
        <v>122.78578267925434</v>
      </c>
      <c r="T624" s="62">
        <f t="shared" si="78"/>
        <v>122.3164279505266</v>
      </c>
    </row>
    <row r="625" spans="16:20" x14ac:dyDescent="0.2">
      <c r="P625" s="61">
        <v>18.300000000006499</v>
      </c>
      <c r="Q625" s="61">
        <f t="shared" si="79"/>
        <v>37.197916049465604</v>
      </c>
      <c r="R625" s="61">
        <f t="shared" si="80"/>
        <v>36.206349696970555</v>
      </c>
      <c r="S625" s="62">
        <f t="shared" si="77"/>
        <v>122.83337671416142</v>
      </c>
      <c r="T625" s="62">
        <f t="shared" si="78"/>
        <v>122.36402198543368</v>
      </c>
    </row>
    <row r="626" spans="16:20" x14ac:dyDescent="0.2">
      <c r="P626" s="61">
        <v>18.4000000000065</v>
      </c>
      <c r="Q626" s="61">
        <f t="shared" si="79"/>
        <v>37.299411234153162</v>
      </c>
      <c r="R626" s="61">
        <f t="shared" si="80"/>
        <v>36.305139374985572</v>
      </c>
      <c r="S626" s="62">
        <f t="shared" si="77"/>
        <v>122.88071137974353</v>
      </c>
      <c r="T626" s="62">
        <f t="shared" si="78"/>
        <v>122.41135665101581</v>
      </c>
    </row>
    <row r="627" spans="16:20" x14ac:dyDescent="0.2">
      <c r="P627" s="61">
        <v>18.5000000000067</v>
      </c>
      <c r="Q627" s="61">
        <f t="shared" si="79"/>
        <v>37.400630989408008</v>
      </c>
      <c r="R627" s="61">
        <f t="shared" si="80"/>
        <v>36.403660965553314</v>
      </c>
      <c r="S627" s="62">
        <f t="shared" si="77"/>
        <v>122.92778948761317</v>
      </c>
      <c r="T627" s="62">
        <f t="shared" si="78"/>
        <v>122.45843475888543</v>
      </c>
    </row>
    <row r="628" spans="16:20" x14ac:dyDescent="0.2">
      <c r="P628" s="61">
        <v>18.600000000006698</v>
      </c>
      <c r="Q628" s="61">
        <f t="shared" si="79"/>
        <v>37.501577545447958</v>
      </c>
      <c r="R628" s="61">
        <f t="shared" si="80"/>
        <v>36.501916639441795</v>
      </c>
      <c r="S628" s="62">
        <f t="shared" si="77"/>
        <v>122.9746138039112</v>
      </c>
      <c r="T628" s="62">
        <f t="shared" si="78"/>
        <v>122.50525907518346</v>
      </c>
    </row>
    <row r="629" spans="16:20" x14ac:dyDescent="0.2">
      <c r="P629" s="61">
        <v>18.7000000000067</v>
      </c>
      <c r="Q629" s="61">
        <f t="shared" si="79"/>
        <v>37.602253102555267</v>
      </c>
      <c r="R629" s="61">
        <f t="shared" si="80"/>
        <v>36.599908538281433</v>
      </c>
      <c r="S629" s="62">
        <f t="shared" si="77"/>
        <v>123.02118705028283</v>
      </c>
      <c r="T629" s="62">
        <f t="shared" si="78"/>
        <v>122.5518323215551</v>
      </c>
    </row>
    <row r="630" spans="16:20" x14ac:dyDescent="0.2">
      <c r="P630" s="61">
        <v>18.800000000006801</v>
      </c>
      <c r="Q630" s="61">
        <f t="shared" si="79"/>
        <v>37.702659831635422</v>
      </c>
      <c r="R630" s="61">
        <f t="shared" si="80"/>
        <v>36.697638775108963</v>
      </c>
      <c r="S630" s="62">
        <f t="shared" si="77"/>
        <v>123.06751190482649</v>
      </c>
      <c r="T630" s="62">
        <f t="shared" si="78"/>
        <v>122.59815717609875</v>
      </c>
    </row>
    <row r="631" spans="16:20" x14ac:dyDescent="0.2">
      <c r="P631" s="61">
        <v>18.900000000006798</v>
      </c>
      <c r="Q631" s="61">
        <f t="shared" si="79"/>
        <v>37.802799874763181</v>
      </c>
      <c r="R631" s="61">
        <f t="shared" si="80"/>
        <v>36.79510943489894</v>
      </c>
      <c r="S631" s="62">
        <f t="shared" si="77"/>
        <v>123.11359100301775</v>
      </c>
      <c r="T631" s="62">
        <f t="shared" si="78"/>
        <v>122.64423627429002</v>
      </c>
    </row>
    <row r="632" spans="16:20" x14ac:dyDescent="0.2">
      <c r="P632" s="61">
        <v>19.0000000000068</v>
      </c>
      <c r="Q632" s="61">
        <f t="shared" si="79"/>
        <v>37.902675345716368</v>
      </c>
      <c r="R632" s="61">
        <f t="shared" si="80"/>
        <v>36.892322575083249</v>
      </c>
      <c r="S632" s="62">
        <f t="shared" si="77"/>
        <v>123.15942693860943</v>
      </c>
      <c r="T632" s="62">
        <f t="shared" si="78"/>
        <v>122.69007220988169</v>
      </c>
    </row>
    <row r="633" spans="16:20" x14ac:dyDescent="0.2">
      <c r="P633" s="61">
        <v>19.100000000007</v>
      </c>
      <c r="Q633" s="61">
        <f t="shared" si="79"/>
        <v>38.002288330496242</v>
      </c>
      <c r="R633" s="61">
        <f t="shared" si="80"/>
        <v>36.989280226057645</v>
      </c>
      <c r="S633" s="62">
        <f t="shared" si="77"/>
        <v>123.20502226450748</v>
      </c>
      <c r="T633" s="62">
        <f t="shared" si="78"/>
        <v>122.73566753577974</v>
      </c>
    </row>
    <row r="634" spans="16:20" x14ac:dyDescent="0.2">
      <c r="P634" s="61">
        <v>19.200000000007002</v>
      </c>
      <c r="Q634" s="61">
        <f t="shared" si="79"/>
        <v>38.101640887835153</v>
      </c>
      <c r="R634" s="61">
        <f t="shared" si="80"/>
        <v>37.085984391675879</v>
      </c>
      <c r="S634" s="62">
        <f t="shared" si="77"/>
        <v>123.25037949362391</v>
      </c>
      <c r="T634" s="62">
        <f t="shared" si="78"/>
        <v>122.78102476489617</v>
      </c>
    </row>
    <row r="635" spans="16:20" x14ac:dyDescent="0.2">
      <c r="P635" s="61">
        <v>19.300000000007099</v>
      </c>
      <c r="Q635" s="61">
        <f t="shared" si="79"/>
        <v>38.200735049694259</v>
      </c>
      <c r="R635" s="61">
        <f t="shared" si="80"/>
        <v>37.182437049734141</v>
      </c>
      <c r="S635" s="62">
        <f t="shared" si="77"/>
        <v>123.29550109970842</v>
      </c>
      <c r="T635" s="62">
        <f t="shared" si="78"/>
        <v>122.82614637098068</v>
      </c>
    </row>
    <row r="636" spans="16:20" x14ac:dyDescent="0.2">
      <c r="P636" s="61">
        <v>19.4000000000071</v>
      </c>
      <c r="Q636" s="61">
        <f t="shared" si="79"/>
        <v>38.299572821747233</v>
      </c>
      <c r="R636" s="61">
        <f t="shared" si="80"/>
        <v>37.278640152441859</v>
      </c>
      <c r="S636" s="62">
        <f t="shared" si="77"/>
        <v>123.34038951815744</v>
      </c>
      <c r="T636" s="62">
        <f t="shared" si="78"/>
        <v>122.8710347894297</v>
      </c>
    </row>
    <row r="637" spans="16:20" x14ac:dyDescent="0.2">
      <c r="P637" s="61">
        <v>19.500000000007098</v>
      </c>
      <c r="Q637" s="61">
        <f t="shared" si="79"/>
        <v>38.398156183854709</v>
      </c>
      <c r="R637" s="61">
        <f t="shared" si="80"/>
        <v>37.374595626883483</v>
      </c>
      <c r="S637" s="62">
        <f t="shared" si="77"/>
        <v>123.38504714680326</v>
      </c>
      <c r="T637" s="62">
        <f t="shared" si="78"/>
        <v>122.91569241807554</v>
      </c>
    </row>
    <row r="638" spans="16:20" x14ac:dyDescent="0.2">
      <c r="P638" s="61">
        <v>19.6000000000071</v>
      </c>
      <c r="Q638" s="61">
        <f t="shared" si="79"/>
        <v>38.496487090526585</v>
      </c>
      <c r="R638" s="61">
        <f t="shared" si="80"/>
        <v>37.470305375468534</v>
      </c>
      <c r="S638" s="62">
        <f t="shared" si="77"/>
        <v>123.42947634668241</v>
      </c>
      <c r="T638" s="62">
        <f t="shared" si="78"/>
        <v>122.96012161795468</v>
      </c>
    </row>
    <row r="639" spans="16:20" x14ac:dyDescent="0.2">
      <c r="P639" s="61">
        <v>19.7000000000073</v>
      </c>
      <c r="Q639" s="61">
        <f t="shared" si="79"/>
        <v>38.594567471374461</v>
      </c>
      <c r="R639" s="61">
        <f t="shared" si="80"/>
        <v>37.565771276371905</v>
      </c>
      <c r="S639" s="62">
        <f t="shared" si="77"/>
        <v>123.47367944278483</v>
      </c>
      <c r="T639" s="62">
        <f t="shared" si="78"/>
        <v>123.00432471405709</v>
      </c>
    </row>
    <row r="640" spans="16:20" x14ac:dyDescent="0.2">
      <c r="P640" s="61">
        <v>19.800000000007302</v>
      </c>
      <c r="Q640" s="61">
        <f t="shared" si="79"/>
        <v>38.692399231552649</v>
      </c>
      <c r="R640" s="61">
        <f t="shared" si="80"/>
        <v>37.660995183963159</v>
      </c>
      <c r="S640" s="62">
        <f t="shared" si="77"/>
        <v>123.51765872478357</v>
      </c>
      <c r="T640" s="62">
        <f t="shared" si="78"/>
        <v>123.04830399605584</v>
      </c>
    </row>
    <row r="641" spans="16:20" x14ac:dyDescent="0.2">
      <c r="P641" s="61">
        <v>19.900000000007399</v>
      </c>
      <c r="Q641" s="61">
        <f t="shared" si="79"/>
        <v>38.789984252191232</v>
      </c>
      <c r="R641" s="61">
        <f t="shared" si="80"/>
        <v>37.755978929228029</v>
      </c>
      <c r="S641" s="62">
        <f t="shared" si="77"/>
        <v>123.56141644774711</v>
      </c>
      <c r="T641" s="62">
        <f t="shared" si="78"/>
        <v>123.09206171901937</v>
      </c>
    </row>
    <row r="642" spans="16:20" x14ac:dyDescent="0.2">
      <c r="P642" s="61">
        <v>20.0000000000074</v>
      </c>
      <c r="Q642" s="61">
        <f t="shared" si="79"/>
        <v>38.887324390816914</v>
      </c>
      <c r="R642" s="61">
        <f t="shared" si="80"/>
        <v>37.850724320178067</v>
      </c>
      <c r="S642" s="62">
        <f t="shared" si="77"/>
        <v>123.60495483283258</v>
      </c>
      <c r="T642" s="62">
        <f t="shared" si="78"/>
        <v>123.13560010410484</v>
      </c>
    </row>
    <row r="643" spans="16:20" x14ac:dyDescent="0.2">
      <c r="P643" s="61">
        <v>21</v>
      </c>
      <c r="Q643" s="61">
        <f t="shared" si="79"/>
        <v>39.847649845252704</v>
      </c>
      <c r="R643" s="61">
        <f t="shared" si="80"/>
        <v>38.785450856470248</v>
      </c>
      <c r="S643" s="62">
        <f t="shared" si="77"/>
        <v>124.02874081422813</v>
      </c>
      <c r="T643" s="62">
        <f t="shared" si="78"/>
        <v>123.55938608550039</v>
      </c>
    </row>
    <row r="644" spans="16:20" x14ac:dyDescent="0.2">
      <c r="P644" s="61">
        <v>22</v>
      </c>
      <c r="Q644" s="61">
        <f t="shared" si="79"/>
        <v>40.785369902744186</v>
      </c>
      <c r="R644" s="61">
        <f t="shared" si="80"/>
        <v>39.698174576644554</v>
      </c>
      <c r="S644" s="62">
        <f t="shared" si="77"/>
        <v>124.43280853599387</v>
      </c>
      <c r="T644" s="62">
        <f t="shared" si="78"/>
        <v>123.96345380726613</v>
      </c>
    </row>
    <row r="645" spans="16:20" x14ac:dyDescent="0.2">
      <c r="P645" s="61">
        <v>23</v>
      </c>
      <c r="Q645" s="61">
        <f t="shared" si="79"/>
        <v>41.702009520135526</v>
      </c>
      <c r="R645" s="61">
        <f t="shared" si="80"/>
        <v>40.590379787528811</v>
      </c>
      <c r="S645" s="62">
        <f t="shared" si="77"/>
        <v>124.8189116399016</v>
      </c>
      <c r="T645" s="62">
        <f t="shared" si="78"/>
        <v>124.34955691117386</v>
      </c>
    </row>
    <row r="646" spans="16:20" x14ac:dyDescent="0.2">
      <c r="P646" s="61">
        <v>24</v>
      </c>
      <c r="Q646" s="61">
        <f t="shared" si="79"/>
        <v>42.598929539734655</v>
      </c>
      <c r="R646" s="61">
        <f t="shared" si="80"/>
        <v>41.463391056134171</v>
      </c>
      <c r="S646" s="62">
        <f t="shared" si="77"/>
        <v>125.18857975378187</v>
      </c>
      <c r="T646" s="62">
        <f t="shared" si="78"/>
        <v>124.71922502505413</v>
      </c>
    </row>
    <row r="647" spans="16:20" x14ac:dyDescent="0.2">
      <c r="P647" s="61">
        <v>25</v>
      </c>
      <c r="Q647" s="61">
        <f t="shared" si="79"/>
        <v>43.477350400468069</v>
      </c>
      <c r="R647" s="61">
        <f t="shared" si="80"/>
        <v>42.318396288753505</v>
      </c>
      <c r="S647" s="62">
        <f t="shared" si="77"/>
        <v>125.5431550929905</v>
      </c>
      <c r="T647" s="62">
        <f t="shared" si="78"/>
        <v>125.07380036426275</v>
      </c>
    </row>
    <row r="648" spans="16:20" x14ac:dyDescent="0.2">
      <c r="P648" s="61">
        <v>25.999999999962998</v>
      </c>
      <c r="Q648" s="61">
        <f t="shared" si="79"/>
        <v>44.338371618228003</v>
      </c>
      <c r="R648" s="61">
        <f t="shared" si="80"/>
        <v>43.156465692030615</v>
      </c>
      <c r="S648" s="62">
        <f t="shared" si="77"/>
        <v>125.88382187895374</v>
      </c>
      <c r="T648" s="62">
        <f t="shared" si="78"/>
        <v>125.414467150226</v>
      </c>
    </row>
    <row r="649" spans="16:20" x14ac:dyDescent="0.2">
      <c r="P649" s="61">
        <v>26.999999999955602</v>
      </c>
      <c r="Q649" s="61">
        <f t="shared" ref="Q649:Q702" si="81">SQRT((4*3.14*P649)/0.166112957)</f>
        <v>45.182987923214313</v>
      </c>
      <c r="R649" s="61">
        <f t="shared" ref="R649:R702" si="82">SQRT((4*3.14*P649)/0.175336061)</f>
        <v>43.978567480137016</v>
      </c>
      <c r="S649" s="62">
        <f t="shared" ref="S649:S702" si="83">(20*LOG10(P649)+20*LOG10(1806/1000)+92.45)</f>
        <v>126.21163020271521</v>
      </c>
      <c r="T649" s="62">
        <f t="shared" ref="T649:T702" si="84">(20*LOG10(P649)+20*LOG10(1711/1000)+92.45)</f>
        <v>125.74227547398748</v>
      </c>
    </row>
    <row r="650" spans="16:20" x14ac:dyDescent="0.2">
      <c r="P650" s="61">
        <v>27.999999999948201</v>
      </c>
      <c r="Q650" s="61">
        <f t="shared" si="81"/>
        <v>46.012102729418636</v>
      </c>
      <c r="R650" s="61">
        <f t="shared" si="82"/>
        <v>44.785580985206771</v>
      </c>
      <c r="S650" s="62">
        <f t="shared" si="83"/>
        <v>126.52751554637805</v>
      </c>
      <c r="T650" s="62">
        <f t="shared" si="84"/>
        <v>126.05816081765033</v>
      </c>
    </row>
    <row r="651" spans="16:20" x14ac:dyDescent="0.2">
      <c r="P651" s="61">
        <v>28.999999999940801</v>
      </c>
      <c r="Q651" s="61">
        <f t="shared" si="81"/>
        <v>46.826539456763378</v>
      </c>
      <c r="R651" s="61">
        <f t="shared" si="82"/>
        <v>45.578307677666835</v>
      </c>
      <c r="S651" s="62">
        <f t="shared" si="83"/>
        <v>126.83231487751112</v>
      </c>
      <c r="T651" s="62">
        <f t="shared" si="84"/>
        <v>126.3629601487834</v>
      </c>
    </row>
    <row r="652" spans="16:20" x14ac:dyDescent="0.2">
      <c r="P652" s="61">
        <v>29.999999999933401</v>
      </c>
      <c r="Q652" s="61">
        <f t="shared" si="81"/>
        <v>47.627051109732392</v>
      </c>
      <c r="R652" s="61">
        <f t="shared" si="82"/>
        <v>46.357480489534943</v>
      </c>
      <c r="S652" s="62">
        <f t="shared" si="83"/>
        <v>127.12678001392371</v>
      </c>
      <c r="T652" s="62">
        <f t="shared" si="84"/>
        <v>126.65742528519597</v>
      </c>
    </row>
    <row r="653" spans="16:20" x14ac:dyDescent="0.2">
      <c r="P653" s="61">
        <v>30.999999999926001</v>
      </c>
      <c r="Q653" s="61">
        <f t="shared" si="81"/>
        <v>48.414328429942152</v>
      </c>
      <c r="R653" s="61">
        <f t="shared" si="82"/>
        <v>47.123771749671761</v>
      </c>
      <c r="S653" s="62">
        <f t="shared" si="83"/>
        <v>127.41158879621446</v>
      </c>
      <c r="T653" s="62">
        <f t="shared" si="84"/>
        <v>126.94223406748672</v>
      </c>
    </row>
    <row r="654" spans="16:20" x14ac:dyDescent="0.2">
      <c r="P654" s="61">
        <v>31.9999999999186</v>
      </c>
      <c r="Q654" s="61">
        <f t="shared" si="81"/>
        <v>49.18900687384884</v>
      </c>
      <c r="R654" s="61">
        <f t="shared" si="82"/>
        <v>47.877799975486674</v>
      </c>
      <c r="S654" s="62">
        <f t="shared" si="83"/>
        <v>127.68735448592577</v>
      </c>
      <c r="T654" s="62">
        <f t="shared" si="84"/>
        <v>127.21799975719803</v>
      </c>
    </row>
    <row r="655" spans="16:20" x14ac:dyDescent="0.2">
      <c r="P655" s="61">
        <v>32.999999999911203</v>
      </c>
      <c r="Q655" s="61">
        <f t="shared" si="81"/>
        <v>49.95167261612761</v>
      </c>
      <c r="R655" s="61">
        <f t="shared" si="82"/>
        <v>48.620135716287969</v>
      </c>
      <c r="S655" s="62">
        <f t="shared" si="83"/>
        <v>127.95463371708412</v>
      </c>
      <c r="T655" s="62">
        <f t="shared" si="84"/>
        <v>127.48527898835638</v>
      </c>
    </row>
    <row r="656" spans="16:20" x14ac:dyDescent="0.2">
      <c r="P656" s="61">
        <v>33.9999999999038</v>
      </c>
      <c r="Q656" s="61">
        <f t="shared" si="81"/>
        <v>50.702867740020743</v>
      </c>
      <c r="R656" s="61">
        <f t="shared" si="82"/>
        <v>49.351306605274502</v>
      </c>
      <c r="S656" s="62">
        <f t="shared" si="83"/>
        <v>128.21393326037025</v>
      </c>
      <c r="T656" s="62">
        <f t="shared" si="84"/>
        <v>127.74457853164253</v>
      </c>
    </row>
    <row r="657" spans="16:20" x14ac:dyDescent="0.2">
      <c r="P657" s="61">
        <v>34.999999999896403</v>
      </c>
      <c r="Q657" s="61">
        <f t="shared" si="81"/>
        <v>51.443094745313296</v>
      </c>
      <c r="R657" s="61">
        <f t="shared" si="82"/>
        <v>50.071801747344381</v>
      </c>
      <c r="S657" s="62">
        <f t="shared" si="83"/>
        <v>128.46571580652954</v>
      </c>
      <c r="T657" s="62">
        <f t="shared" si="84"/>
        <v>127.99636107780182</v>
      </c>
    </row>
    <row r="658" spans="16:20" x14ac:dyDescent="0.2">
      <c r="P658" s="61">
        <v>35.999999999888999</v>
      </c>
      <c r="Q658" s="61">
        <f t="shared" si="81"/>
        <v>52.172820480481242</v>
      </c>
      <c r="R658" s="61">
        <f t="shared" si="82"/>
        <v>50.782075546425915</v>
      </c>
      <c r="S658" s="62">
        <f t="shared" si="83"/>
        <v>128.71040493486871</v>
      </c>
      <c r="T658" s="62">
        <f t="shared" si="84"/>
        <v>128.24105020614098</v>
      </c>
    </row>
    <row r="659" spans="16:20" x14ac:dyDescent="0.2">
      <c r="P659" s="61">
        <v>36.999999999881602</v>
      </c>
      <c r="Q659" s="61">
        <f t="shared" si="81"/>
        <v>52.892479586438064</v>
      </c>
      <c r="R659" s="61">
        <f t="shared" si="82"/>
        <v>51.482551057425844</v>
      </c>
      <c r="S659" s="62">
        <f t="shared" si="83"/>
        <v>128.94838940086186</v>
      </c>
      <c r="T659" s="62">
        <f t="shared" si="84"/>
        <v>128.47903467213411</v>
      </c>
    </row>
    <row r="660" spans="16:20" x14ac:dyDescent="0.2">
      <c r="P660" s="61">
        <v>37.999999999874198</v>
      </c>
      <c r="Q660" s="61">
        <f t="shared" si="81"/>
        <v>53.602477524038108</v>
      </c>
      <c r="R660" s="61">
        <f t="shared" si="82"/>
        <v>52.173622933030131</v>
      </c>
      <c r="S660" s="62">
        <f t="shared" si="83"/>
        <v>129.18002685185718</v>
      </c>
      <c r="T660" s="62">
        <f t="shared" si="84"/>
        <v>128.71067212312946</v>
      </c>
    </row>
    <row r="661" spans="16:20" x14ac:dyDescent="0.2">
      <c r="P661" s="61">
        <v>38.999999999866802</v>
      </c>
      <c r="Q661" s="61">
        <f t="shared" si="81"/>
        <v>54.303193245225046</v>
      </c>
      <c r="R661" s="61">
        <f t="shared" si="82"/>
        <v>52.855660023648909</v>
      </c>
      <c r="S661" s="62">
        <f t="shared" si="83"/>
        <v>129.40564706005006</v>
      </c>
      <c r="T661" s="62">
        <f t="shared" si="84"/>
        <v>128.93629233132233</v>
      </c>
    </row>
    <row r="662" spans="16:20" x14ac:dyDescent="0.2">
      <c r="P662" s="61">
        <v>39.999999999859398</v>
      </c>
      <c r="Q662" s="61">
        <f t="shared" si="81"/>
        <v>54.994981557788513</v>
      </c>
      <c r="R662" s="61">
        <f t="shared" si="82"/>
        <v>53.529007679136988</v>
      </c>
      <c r="S662" s="62">
        <f t="shared" si="83"/>
        <v>129.62555474607845</v>
      </c>
      <c r="T662" s="62">
        <f t="shared" si="84"/>
        <v>129.15620001735073</v>
      </c>
    </row>
    <row r="663" spans="16:20" x14ac:dyDescent="0.2">
      <c r="P663" s="61">
        <v>40.999999999852001</v>
      </c>
      <c r="Q663" s="61">
        <f t="shared" si="81"/>
        <v>55.678175225619079</v>
      </c>
      <c r="R663" s="61">
        <f t="shared" si="82"/>
        <v>54.193989793063359</v>
      </c>
      <c r="S663" s="62">
        <f t="shared" si="83"/>
        <v>129.84003205391309</v>
      </c>
      <c r="T663" s="62">
        <f t="shared" si="84"/>
        <v>129.37067732518537</v>
      </c>
    </row>
    <row r="664" spans="16:20" x14ac:dyDescent="0.2">
      <c r="P664" s="61">
        <v>41.999999999844597</v>
      </c>
      <c r="Q664" s="61">
        <f t="shared" si="81"/>
        <v>56.353086839746283</v>
      </c>
      <c r="R664" s="61">
        <f t="shared" si="82"/>
        <v>54.850910623873929</v>
      </c>
      <c r="S664" s="62">
        <f t="shared" si="83"/>
        <v>130.04934072747562</v>
      </c>
      <c r="T664" s="62">
        <f t="shared" si="84"/>
        <v>129.57998599874787</v>
      </c>
    </row>
    <row r="665" spans="16:20" x14ac:dyDescent="0.2">
      <c r="P665" s="61">
        <v>42.9999999998372</v>
      </c>
      <c r="Q665" s="61">
        <f t="shared" si="81"/>
        <v>57.020010490013327</v>
      </c>
      <c r="R665" s="61">
        <f t="shared" si="82"/>
        <v>55.500056422005152</v>
      </c>
      <c r="S665" s="62">
        <f t="shared" si="83"/>
        <v>130.25372403110859</v>
      </c>
      <c r="T665" s="62">
        <f t="shared" si="84"/>
        <v>129.78436930238087</v>
      </c>
    </row>
    <row r="666" spans="16:20" x14ac:dyDescent="0.2">
      <c r="P666" s="61">
        <v>43.999999999829797</v>
      </c>
      <c r="Q666" s="61">
        <f t="shared" si="81"/>
        <v>57.679223262752707</v>
      </c>
      <c r="R666" s="61">
        <f t="shared" si="82"/>
        <v>56.141696887636947</v>
      </c>
      <c r="S666" s="62">
        <f t="shared" si="83"/>
        <v>130.45340844923987</v>
      </c>
      <c r="T666" s="62">
        <f t="shared" si="84"/>
        <v>129.98405372051215</v>
      </c>
    </row>
    <row r="667" spans="16:20" x14ac:dyDescent="0.2">
      <c r="P667" s="61">
        <v>44.9999999998224</v>
      </c>
      <c r="Q667" s="61">
        <f t="shared" si="81"/>
        <v>58.330986586099478</v>
      </c>
      <c r="R667" s="61">
        <f t="shared" si="82"/>
        <v>56.776086480144556</v>
      </c>
      <c r="S667" s="62">
        <f t="shared" si="83"/>
        <v>130.64860519502236</v>
      </c>
      <c r="T667" s="62">
        <f t="shared" si="84"/>
        <v>130.1792504662946</v>
      </c>
    </row>
    <row r="668" spans="16:20" x14ac:dyDescent="0.2">
      <c r="P668" s="61">
        <v>45.999999999815003</v>
      </c>
      <c r="Q668" s="61">
        <f t="shared" si="81"/>
        <v>58.975547441469004</v>
      </c>
      <c r="R668" s="61">
        <f t="shared" si="82"/>
        <v>57.403465597282569</v>
      </c>
      <c r="S668" s="62">
        <f t="shared" si="83"/>
        <v>130.83951155314628</v>
      </c>
      <c r="T668" s="62">
        <f t="shared" si="84"/>
        <v>130.37015682441856</v>
      </c>
    </row>
    <row r="669" spans="16:20" x14ac:dyDescent="0.2">
      <c r="P669" s="61">
        <v>46.999999999807599</v>
      </c>
      <c r="Q669" s="61">
        <f t="shared" si="81"/>
        <v>59.613139457121399</v>
      </c>
      <c r="R669" s="61">
        <f t="shared" si="82"/>
        <v>58.024061639598727</v>
      </c>
      <c r="S669" s="62">
        <f t="shared" si="83"/>
        <v>131.02631207822853</v>
      </c>
      <c r="T669" s="62">
        <f t="shared" si="84"/>
        <v>130.55695734950081</v>
      </c>
    </row>
    <row r="670" spans="16:20" x14ac:dyDescent="0.2">
      <c r="P670" s="61">
        <v>47.999999999800202</v>
      </c>
      <c r="Q670" s="61">
        <f t="shared" si="81"/>
        <v>60.243983897543231</v>
      </c>
      <c r="R670" s="61">
        <f t="shared" si="82"/>
        <v>58.638089973442192</v>
      </c>
      <c r="S670" s="62">
        <f t="shared" si="83"/>
        <v>131.20917966702535</v>
      </c>
      <c r="T670" s="62">
        <f t="shared" si="84"/>
        <v>130.7398249382976</v>
      </c>
    </row>
    <row r="671" spans="16:20" x14ac:dyDescent="0.2">
      <c r="P671" s="61">
        <v>48.999999999792799</v>
      </c>
      <c r="Q671" s="61">
        <f t="shared" si="81"/>
        <v>60.868290560526603</v>
      </c>
      <c r="R671" s="61">
        <f t="shared" si="82"/>
        <v>59.245754804129639</v>
      </c>
      <c r="S671" s="62">
        <f t="shared" si="83"/>
        <v>131.38827652008328</v>
      </c>
      <c r="T671" s="62">
        <f t="shared" si="84"/>
        <v>130.91892179135556</v>
      </c>
    </row>
    <row r="672" spans="16:20" x14ac:dyDescent="0.2">
      <c r="P672" s="61">
        <v>49.999999999785402</v>
      </c>
      <c r="Q672" s="61">
        <f t="shared" si="81"/>
        <v>61.486258592257307</v>
      </c>
      <c r="R672" s="61">
        <f t="shared" si="82"/>
        <v>59.847249969306034</v>
      </c>
      <c r="S672" s="62">
        <f t="shared" si="83"/>
        <v>131.56375500623284</v>
      </c>
      <c r="T672" s="62">
        <f t="shared" si="84"/>
        <v>131.09440027750512</v>
      </c>
    </row>
    <row r="673" spans="16:20" x14ac:dyDescent="0.2">
      <c r="P673" s="61">
        <v>50.999999999777998</v>
      </c>
      <c r="Q673" s="61">
        <f t="shared" si="81"/>
        <v>62.098077229389148</v>
      </c>
      <c r="R673" s="61">
        <f t="shared" si="82"/>
        <v>60.442759661237751</v>
      </c>
      <c r="S673" s="62">
        <f t="shared" si="83"/>
        <v>131.73575844147067</v>
      </c>
      <c r="T673" s="62">
        <f t="shared" si="84"/>
        <v>131.26640371274294</v>
      </c>
    </row>
    <row r="674" spans="16:20" x14ac:dyDescent="0.2">
      <c r="P674" s="61">
        <v>52</v>
      </c>
      <c r="Q674" s="61">
        <f t="shared" si="81"/>
        <v>62.703926476080966</v>
      </c>
      <c r="R674" s="61">
        <f t="shared" si="82"/>
        <v>61.032459085802302</v>
      </c>
      <c r="S674" s="62">
        <f t="shared" si="83"/>
        <v>131.90442179224573</v>
      </c>
      <c r="T674" s="62">
        <f t="shared" si="84"/>
        <v>131.43506706351798</v>
      </c>
    </row>
    <row r="675" spans="16:20" x14ac:dyDescent="0.2">
      <c r="P675" s="61">
        <v>52.999999999763197</v>
      </c>
      <c r="Q675" s="61">
        <f t="shared" si="81"/>
        <v>63.303977721890952</v>
      </c>
      <c r="R675" s="61">
        <f t="shared" si="82"/>
        <v>61.616515063911621</v>
      </c>
      <c r="S675" s="62">
        <f t="shared" si="83"/>
        <v>132.06987231152672</v>
      </c>
      <c r="T675" s="62">
        <f t="shared" si="84"/>
        <v>131.600517582799</v>
      </c>
    </row>
    <row r="676" spans="16:20" x14ac:dyDescent="0.2">
      <c r="P676" s="61">
        <v>53.999999999755801</v>
      </c>
      <c r="Q676" s="61">
        <f t="shared" si="81"/>
        <v>63.898394309457494</v>
      </c>
      <c r="R676" s="61">
        <f t="shared" si="82"/>
        <v>62.195086584060626</v>
      </c>
      <c r="S676" s="62">
        <f t="shared" si="83"/>
        <v>132.23223011596986</v>
      </c>
      <c r="T676" s="62">
        <f t="shared" si="84"/>
        <v>131.7628753872421</v>
      </c>
    </row>
    <row r="677" spans="16:20" x14ac:dyDescent="0.2">
      <c r="P677" s="61">
        <v>54.999999999748397</v>
      </c>
      <c r="Q677" s="61">
        <f t="shared" si="81"/>
        <v>64.487332052428357</v>
      </c>
      <c r="R677" s="61">
        <f t="shared" si="82"/>
        <v>62.768325306450123</v>
      </c>
      <c r="S677" s="62">
        <f t="shared" si="83"/>
        <v>132.39160870939489</v>
      </c>
      <c r="T677" s="62">
        <f t="shared" si="84"/>
        <v>131.92225398066716</v>
      </c>
    </row>
    <row r="678" spans="16:20" x14ac:dyDescent="0.2">
      <c r="P678" s="61">
        <v>55.999999999741</v>
      </c>
      <c r="Q678" s="61">
        <f t="shared" si="81"/>
        <v>65.070939713157657</v>
      </c>
      <c r="R678" s="61">
        <f t="shared" si="82"/>
        <v>63.336376027950131</v>
      </c>
      <c r="S678" s="62">
        <f t="shared" si="83"/>
        <v>132.54811545963358</v>
      </c>
      <c r="T678" s="62">
        <f t="shared" si="84"/>
        <v>132.07876073090586</v>
      </c>
    </row>
    <row r="679" spans="16:20" x14ac:dyDescent="0.2">
      <c r="P679" s="61">
        <v>56.999999999733603</v>
      </c>
      <c r="Q679" s="61">
        <f t="shared" si="81"/>
        <v>65.64935944140386</v>
      </c>
      <c r="R679" s="61">
        <f t="shared" si="82"/>
        <v>63.899377109103703</v>
      </c>
      <c r="S679" s="62">
        <f t="shared" si="83"/>
        <v>132.70185203295898</v>
      </c>
      <c r="T679" s="62">
        <f t="shared" si="84"/>
        <v>132.23249730423123</v>
      </c>
    </row>
    <row r="680" spans="16:20" x14ac:dyDescent="0.2">
      <c r="P680" s="61">
        <v>57.999999999726199</v>
      </c>
      <c r="Q680" s="61">
        <f t="shared" si="81"/>
        <v>66.222727178664911</v>
      </c>
      <c r="R680" s="61">
        <f t="shared" si="82"/>
        <v>64.457460867683849</v>
      </c>
      <c r="S680" s="62">
        <f t="shared" si="83"/>
        <v>132.8529147907675</v>
      </c>
      <c r="T680" s="62">
        <f t="shared" si="84"/>
        <v>132.38356006203975</v>
      </c>
    </row>
    <row r="681" spans="16:20" x14ac:dyDescent="0.2">
      <c r="P681" s="61">
        <v>58.999999999718803</v>
      </c>
      <c r="Q681" s="61">
        <f t="shared" si="81"/>
        <v>66.791173031270603</v>
      </c>
      <c r="R681" s="61">
        <f t="shared" si="82"/>
        <v>65.010753941840605</v>
      </c>
      <c r="S681" s="62">
        <f t="shared" si="83"/>
        <v>133.00139515235122</v>
      </c>
      <c r="T681" s="62">
        <f t="shared" si="84"/>
        <v>132.5320404236235</v>
      </c>
    </row>
    <row r="682" spans="16:20" x14ac:dyDescent="0.2">
      <c r="P682" s="61">
        <v>59.999999999711399</v>
      </c>
      <c r="Q682" s="61">
        <f t="shared" si="81"/>
        <v>67.354821615132892</v>
      </c>
      <c r="R682" s="61">
        <f t="shared" si="82"/>
        <v>65.559377625661568</v>
      </c>
      <c r="S682" s="62">
        <f t="shared" si="83"/>
        <v>133.14737992718085</v>
      </c>
      <c r="T682" s="62">
        <f t="shared" si="84"/>
        <v>132.6780251984531</v>
      </c>
    </row>
    <row r="683" spans="16:20" x14ac:dyDescent="0.2">
      <c r="P683" s="61">
        <v>60.999999999704002</v>
      </c>
      <c r="Q683" s="61">
        <f t="shared" si="81"/>
        <v>67.913792374742386</v>
      </c>
      <c r="R683" s="61">
        <f t="shared" si="82"/>
        <v>66.103448179664909</v>
      </c>
      <c r="S683" s="62">
        <f t="shared" si="83"/>
        <v>133.29095161972293</v>
      </c>
      <c r="T683" s="62">
        <f t="shared" si="84"/>
        <v>132.82159689099521</v>
      </c>
    </row>
    <row r="684" spans="16:20" x14ac:dyDescent="0.2">
      <c r="P684" s="61">
        <v>61.999999999696598</v>
      </c>
      <c r="Q684" s="61">
        <f t="shared" si="81"/>
        <v>68.468199878723695</v>
      </c>
      <c r="R684" s="61">
        <f t="shared" si="82"/>
        <v>66.643077118476398</v>
      </c>
      <c r="S684" s="62">
        <f t="shared" si="83"/>
        <v>133.43218870947231</v>
      </c>
      <c r="T684" s="62">
        <f t="shared" si="84"/>
        <v>132.96283398074459</v>
      </c>
    </row>
    <row r="685" spans="16:20" x14ac:dyDescent="0.2">
      <c r="P685" s="61">
        <v>62.999999999689301</v>
      </c>
      <c r="Q685" s="61">
        <f t="shared" si="81"/>
        <v>69.018154094021611</v>
      </c>
      <c r="R685" s="61">
        <f t="shared" si="82"/>
        <v>67.178371477706648</v>
      </c>
      <c r="S685" s="62">
        <f t="shared" si="83"/>
        <v>133.57116590857854</v>
      </c>
      <c r="T685" s="62">
        <f t="shared" si="84"/>
        <v>133.10181117985081</v>
      </c>
    </row>
    <row r="686" spans="16:20" x14ac:dyDescent="0.2">
      <c r="P686" s="61">
        <v>63.999999999681897</v>
      </c>
      <c r="Q686" s="61">
        <f t="shared" si="81"/>
        <v>69.563760640576021</v>
      </c>
      <c r="R686" s="61">
        <f t="shared" si="82"/>
        <v>67.709434061837342</v>
      </c>
      <c r="S686" s="62">
        <f t="shared" si="83"/>
        <v>133.7079543991843</v>
      </c>
      <c r="T686" s="62">
        <f t="shared" si="84"/>
        <v>133.23859967045658</v>
      </c>
    </row>
    <row r="687" spans="16:20" x14ac:dyDescent="0.2">
      <c r="P687" s="61">
        <v>64.9999999996745</v>
      </c>
      <c r="Q687" s="61">
        <f t="shared" si="81"/>
        <v>70.105121028157413</v>
      </c>
      <c r="R687" s="61">
        <f t="shared" si="82"/>
        <v>68.236363674743458</v>
      </c>
      <c r="S687" s="62">
        <f t="shared" si="83"/>
        <v>133.84262205236337</v>
      </c>
      <c r="T687" s="62">
        <f t="shared" si="84"/>
        <v>133.37326732363562</v>
      </c>
    </row>
    <row r="688" spans="16:20" x14ac:dyDescent="0.2">
      <c r="P688" s="61">
        <v>65.999999999667097</v>
      </c>
      <c r="Q688" s="61">
        <f t="shared" si="81"/>
        <v>70.642332876865282</v>
      </c>
      <c r="R688" s="61">
        <f t="shared" si="82"/>
        <v>68.759255334314062</v>
      </c>
      <c r="S688" s="62">
        <f t="shared" si="83"/>
        <v>133.9752336303433</v>
      </c>
      <c r="T688" s="62">
        <f t="shared" si="84"/>
        <v>133.50587890161557</v>
      </c>
    </row>
    <row r="689" spans="16:20" x14ac:dyDescent="0.2">
      <c r="P689" s="61">
        <v>66.999999999659707</v>
      </c>
      <c r="Q689" s="61">
        <f t="shared" si="81"/>
        <v>71.17549012264746</v>
      </c>
      <c r="R689" s="61">
        <f t="shared" si="82"/>
        <v>69.278200472493126</v>
      </c>
      <c r="S689" s="62">
        <f t="shared" si="83"/>
        <v>134.10585097352214</v>
      </c>
      <c r="T689" s="62">
        <f t="shared" si="84"/>
        <v>133.63649624479442</v>
      </c>
    </row>
    <row r="690" spans="16:20" x14ac:dyDescent="0.2">
      <c r="P690" s="61">
        <v>67.999999999652303</v>
      </c>
      <c r="Q690" s="61">
        <f t="shared" si="81"/>
        <v>71.70468320906474</v>
      </c>
      <c r="R690" s="61">
        <f t="shared" si="82"/>
        <v>69.793287121932408</v>
      </c>
      <c r="S690" s="62">
        <f t="shared" si="83"/>
        <v>134.23453317363004</v>
      </c>
      <c r="T690" s="62">
        <f t="shared" si="84"/>
        <v>133.76517844490232</v>
      </c>
    </row>
    <row r="691" spans="16:20" x14ac:dyDescent="0.2">
      <c r="P691" s="61">
        <v>68.999999999644899</v>
      </c>
      <c r="Q691" s="61">
        <f t="shared" si="81"/>
        <v>72.229999266409891</v>
      </c>
      <c r="R691" s="61">
        <f t="shared" si="82"/>
        <v>70.304600090335811</v>
      </c>
      <c r="S691" s="62">
        <f t="shared" si="83"/>
        <v>134.36133673425013</v>
      </c>
      <c r="T691" s="62">
        <f t="shared" si="84"/>
        <v>133.89198200552241</v>
      </c>
    </row>
    <row r="692" spans="16:20" x14ac:dyDescent="0.2">
      <c r="P692" s="61">
        <v>69.999999999637495</v>
      </c>
      <c r="Q692" s="61">
        <f t="shared" si="81"/>
        <v>72.751522279185451</v>
      </c>
      <c r="R692" s="61">
        <f t="shared" si="82"/>
        <v>70.81222112347271</v>
      </c>
      <c r="S692" s="62">
        <f t="shared" si="83"/>
        <v>134.4863157197899</v>
      </c>
      <c r="T692" s="62">
        <f t="shared" si="84"/>
        <v>134.01696099106215</v>
      </c>
    </row>
    <row r="693" spans="16:20" x14ac:dyDescent="0.2">
      <c r="P693" s="61">
        <v>70.999999999630106</v>
      </c>
      <c r="Q693" s="61">
        <f t="shared" si="81"/>
        <v>73.269333242851758</v>
      </c>
      <c r="R693" s="61">
        <f t="shared" si="82"/>
        <v>71.316229057747748</v>
      </c>
      <c r="S693" s="62">
        <f t="shared" si="83"/>
        <v>134.60952189388598</v>
      </c>
      <c r="T693" s="62">
        <f t="shared" si="84"/>
        <v>134.14016716515826</v>
      </c>
    </row>
    <row r="694" spans="16:20" x14ac:dyDescent="0.2">
      <c r="P694" s="61">
        <v>71.999999999622702</v>
      </c>
      <c r="Q694" s="61">
        <f t="shared" si="81"/>
        <v>73.78351031067379</v>
      </c>
      <c r="R694" s="61">
        <f t="shared" si="82"/>
        <v>71.816699963133175</v>
      </c>
      <c r="S694" s="62">
        <f t="shared" si="83"/>
        <v>134.7310048481296</v>
      </c>
      <c r="T694" s="62">
        <f t="shared" si="84"/>
        <v>134.26165011940185</v>
      </c>
    </row>
    <row r="695" spans="16:20" x14ac:dyDescent="0.2">
      <c r="P695" s="61">
        <v>72.999999999615298</v>
      </c>
      <c r="Q695" s="61">
        <f t="shared" si="81"/>
        <v>74.294128931420602</v>
      </c>
      <c r="R695" s="61">
        <f t="shared" si="82"/>
        <v>72.31370727719775</v>
      </c>
      <c r="S695" s="62">
        <f t="shared" si="83"/>
        <v>134.85081212191309</v>
      </c>
      <c r="T695" s="62">
        <f t="shared" si="84"/>
        <v>134.38145739318537</v>
      </c>
    </row>
    <row r="696" spans="16:20" x14ac:dyDescent="0.2">
      <c r="P696" s="61">
        <v>73.999999999607894</v>
      </c>
      <c r="Q696" s="61">
        <f t="shared" si="81"/>
        <v>74.801261978604288</v>
      </c>
      <c r="R696" s="61">
        <f t="shared" si="82"/>
        <v>72.807321930900542</v>
      </c>
      <c r="S696" s="62">
        <f t="shared" si="83"/>
        <v>134.96898931412323</v>
      </c>
      <c r="T696" s="62">
        <f t="shared" si="84"/>
        <v>134.49963458539551</v>
      </c>
    </row>
    <row r="697" spans="16:20" x14ac:dyDescent="0.2">
      <c r="P697" s="61">
        <v>74.999999999600504</v>
      </c>
      <c r="Q697" s="61">
        <f t="shared" si="81"/>
        <v>75.304979871885209</v>
      </c>
      <c r="R697" s="61">
        <f t="shared" si="82"/>
        <v>73.297612466760071</v>
      </c>
      <c r="S697" s="62">
        <f t="shared" si="83"/>
        <v>135.08558018733748</v>
      </c>
      <c r="T697" s="62">
        <f t="shared" si="84"/>
        <v>134.61622545860973</v>
      </c>
    </row>
    <row r="698" spans="16:20" x14ac:dyDescent="0.2">
      <c r="P698" s="61">
        <v>75.999999999593101</v>
      </c>
      <c r="Q698" s="61">
        <f t="shared" si="81"/>
        <v>75.805350691216248</v>
      </c>
      <c r="R698" s="61">
        <f t="shared" si="82"/>
        <v>73.784645149955765</v>
      </c>
      <c r="S698" s="62">
        <f t="shared" si="83"/>
        <v>135.20062676511907</v>
      </c>
      <c r="T698" s="62">
        <f t="shared" si="84"/>
        <v>134.73127203639132</v>
      </c>
    </row>
    <row r="699" spans="16:20" x14ac:dyDescent="0.2">
      <c r="P699" s="61">
        <v>76.999999999585697</v>
      </c>
      <c r="Q699" s="61">
        <f t="shared" si="81"/>
        <v>76.302440284249911</v>
      </c>
      <c r="R699" s="61">
        <f t="shared" si="82"/>
        <v>74.268484072871985</v>
      </c>
      <c r="S699" s="62">
        <f t="shared" si="83"/>
        <v>135.31416942295266</v>
      </c>
      <c r="T699" s="62">
        <f t="shared" si="84"/>
        <v>134.84481469422491</v>
      </c>
    </row>
    <row r="700" spans="16:20" x14ac:dyDescent="0.2">
      <c r="P700" s="61">
        <v>77.999999999578307</v>
      </c>
      <c r="Q700" s="61">
        <f t="shared" si="81"/>
        <v>76.796312367487843</v>
      </c>
      <c r="R700" s="61">
        <f t="shared" si="82"/>
        <v>74.749191253551302</v>
      </c>
      <c r="S700" s="62">
        <f t="shared" si="83"/>
        <v>135.4262469733124</v>
      </c>
      <c r="T700" s="62">
        <f t="shared" si="84"/>
        <v>134.95689224458465</v>
      </c>
    </row>
    <row r="701" spans="16:20" x14ac:dyDescent="0.2">
      <c r="P701" s="61">
        <v>78.999999999570903</v>
      </c>
      <c r="Q701" s="61">
        <f t="shared" si="81"/>
        <v>77.28702862161289</v>
      </c>
      <c r="R701" s="61">
        <f t="shared" si="82"/>
        <v>75.226826728485221</v>
      </c>
      <c r="S701" s="62">
        <f t="shared" si="83"/>
        <v>135.5368967453114</v>
      </c>
      <c r="T701" s="62">
        <f t="shared" si="84"/>
        <v>135.06754201658367</v>
      </c>
    </row>
    <row r="702" spans="16:20" x14ac:dyDescent="0.2">
      <c r="P702" s="61">
        <v>79.999999999563499</v>
      </c>
      <c r="Q702" s="61">
        <f t="shared" si="81"/>
        <v>77.774648781407265</v>
      </c>
      <c r="R702" s="61">
        <f t="shared" si="82"/>
        <v>75.701448640135595</v>
      </c>
      <c r="S702" s="62">
        <f t="shared" si="83"/>
        <v>135.64615465934122</v>
      </c>
      <c r="T702" s="62">
        <f t="shared" si="84"/>
        <v>135.17679993061347</v>
      </c>
    </row>
  </sheetData>
  <mergeCells count="14">
    <mergeCell ref="H9:I9"/>
    <mergeCell ref="H1:I1"/>
    <mergeCell ref="H5:I5"/>
    <mergeCell ref="H6:I6"/>
    <mergeCell ref="H7:I7"/>
    <mergeCell ref="H8:I8"/>
    <mergeCell ref="C59:D59"/>
    <mergeCell ref="A44:E44"/>
    <mergeCell ref="A56:E56"/>
    <mergeCell ref="A36:E36"/>
    <mergeCell ref="E1:E2"/>
    <mergeCell ref="B1:B2"/>
    <mergeCell ref="A1:A2"/>
    <mergeCell ref="C35:D3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zoomScale="55" zoomScaleNormal="55" zoomScalePageLayoutView="55" workbookViewId="0">
      <selection activeCell="A30" sqref="A30"/>
    </sheetView>
  </sheetViews>
  <sheetFormatPr baseColWidth="10" defaultColWidth="8.83203125" defaultRowHeight="16" x14ac:dyDescent="0.2"/>
  <sheetData>
    <row r="1" spans="1:2" x14ac:dyDescent="0.25">
      <c r="A1">
        <v>5.01</v>
      </c>
      <c r="B1">
        <v>27.008000000000386</v>
      </c>
    </row>
    <row r="2" spans="1:2" x14ac:dyDescent="0.25">
      <c r="A2">
        <v>5.0199999999999996</v>
      </c>
      <c r="B2">
        <v>27.018000000000388</v>
      </c>
    </row>
    <row r="3" spans="1:2" x14ac:dyDescent="0.25">
      <c r="A3">
        <v>5.03</v>
      </c>
      <c r="B3">
        <v>27.028000000000389</v>
      </c>
    </row>
    <row r="4" spans="1:2" x14ac:dyDescent="0.25">
      <c r="A4">
        <v>5.04</v>
      </c>
      <c r="B4">
        <v>27.038000000000391</v>
      </c>
    </row>
    <row r="5" spans="1:2" x14ac:dyDescent="0.25">
      <c r="A5">
        <v>5.05</v>
      </c>
      <c r="B5">
        <v>27.048000000000393</v>
      </c>
    </row>
    <row r="6" spans="1:2" x14ac:dyDescent="0.25">
      <c r="A6">
        <v>5.0599999999999996</v>
      </c>
      <c r="B6">
        <v>27.058000000000394</v>
      </c>
    </row>
    <row r="7" spans="1:2" x14ac:dyDescent="0.25">
      <c r="A7">
        <v>5.07</v>
      </c>
      <c r="B7">
        <v>27.068000000000396</v>
      </c>
    </row>
    <row r="8" spans="1:2" x14ac:dyDescent="0.25">
      <c r="A8">
        <v>5.08</v>
      </c>
      <c r="B8">
        <v>27.078000000000397</v>
      </c>
    </row>
    <row r="9" spans="1:2" x14ac:dyDescent="0.25">
      <c r="A9">
        <v>5.09</v>
      </c>
      <c r="B9">
        <v>27.088000000000399</v>
      </c>
    </row>
    <row r="10" spans="1:2" x14ac:dyDescent="0.25">
      <c r="A10">
        <v>5.0999999999999996</v>
      </c>
      <c r="B10">
        <v>27.0980000000004</v>
      </c>
    </row>
    <row r="11" spans="1:2" x14ac:dyDescent="0.25">
      <c r="A11">
        <v>5.1100000000000003</v>
      </c>
      <c r="B11">
        <v>27.108000000000402</v>
      </c>
    </row>
    <row r="12" spans="1:2" x14ac:dyDescent="0.25">
      <c r="A12">
        <v>5.12</v>
      </c>
      <c r="B12">
        <v>27.118000000000404</v>
      </c>
    </row>
    <row r="13" spans="1:2" x14ac:dyDescent="0.25">
      <c r="A13">
        <v>5.13</v>
      </c>
      <c r="B13">
        <v>27.128000000000405</v>
      </c>
    </row>
    <row r="14" spans="1:2" x14ac:dyDescent="0.25">
      <c r="A14">
        <v>5.14</v>
      </c>
      <c r="B14">
        <v>27.138000000000407</v>
      </c>
    </row>
    <row r="15" spans="1:2" x14ac:dyDescent="0.25">
      <c r="A15">
        <v>5.15</v>
      </c>
      <c r="B15">
        <v>27.148000000000408</v>
      </c>
    </row>
    <row r="16" spans="1:2" x14ac:dyDescent="0.25">
      <c r="A16">
        <v>5.16</v>
      </c>
      <c r="B16">
        <v>27.15800000000041</v>
      </c>
    </row>
    <row r="17" spans="1:2" x14ac:dyDescent="0.25">
      <c r="A17">
        <v>5.17</v>
      </c>
      <c r="B17">
        <v>27.168000000000411</v>
      </c>
    </row>
    <row r="18" spans="1:2" x14ac:dyDescent="0.25">
      <c r="A18">
        <v>5.18</v>
      </c>
      <c r="B18">
        <v>27.178000000000413</v>
      </c>
    </row>
    <row r="19" spans="1:2" x14ac:dyDescent="0.25">
      <c r="A19">
        <v>5.19</v>
      </c>
      <c r="B19">
        <v>27.188000000000415</v>
      </c>
    </row>
    <row r="20" spans="1:2" x14ac:dyDescent="0.25">
      <c r="A20">
        <v>5.2</v>
      </c>
      <c r="B20">
        <v>27.198000000000416</v>
      </c>
    </row>
    <row r="21" spans="1:2" x14ac:dyDescent="0.25">
      <c r="A21">
        <v>5.21</v>
      </c>
      <c r="B21">
        <v>27.208000000000418</v>
      </c>
    </row>
    <row r="22" spans="1:2" x14ac:dyDescent="0.25">
      <c r="A22">
        <v>5.22</v>
      </c>
      <c r="B22">
        <v>27.218000000000419</v>
      </c>
    </row>
    <row r="23" spans="1:2" x14ac:dyDescent="0.25">
      <c r="A23">
        <v>5.23</v>
      </c>
      <c r="B23">
        <v>27.228000000000421</v>
      </c>
    </row>
    <row r="24" spans="1:2" x14ac:dyDescent="0.25">
      <c r="A24">
        <v>5.24</v>
      </c>
      <c r="B24">
        <v>27.238000000000422</v>
      </c>
    </row>
    <row r="25" spans="1:2" x14ac:dyDescent="0.25">
      <c r="A25">
        <v>5.25</v>
      </c>
      <c r="B25">
        <v>27.248000000000424</v>
      </c>
    </row>
    <row r="26" spans="1:2" x14ac:dyDescent="0.25">
      <c r="A26">
        <v>5.26</v>
      </c>
      <c r="B26">
        <v>27.258000000000425</v>
      </c>
    </row>
    <row r="27" spans="1:2" x14ac:dyDescent="0.25">
      <c r="A27">
        <v>5.27</v>
      </c>
      <c r="B27">
        <v>27.268000000000427</v>
      </c>
    </row>
    <row r="28" spans="1:2" x14ac:dyDescent="0.25">
      <c r="A28">
        <v>5.28</v>
      </c>
      <c r="B28">
        <v>27.278000000000429</v>
      </c>
    </row>
    <row r="29" spans="1:2" x14ac:dyDescent="0.25">
      <c r="A29">
        <v>5.29</v>
      </c>
      <c r="B29">
        <v>27.28800000000043</v>
      </c>
    </row>
    <row r="30" spans="1:2" x14ac:dyDescent="0.25">
      <c r="A30">
        <v>5.3</v>
      </c>
      <c r="B30">
        <v>27.298000000000432</v>
      </c>
    </row>
    <row r="31" spans="1:2" x14ac:dyDescent="0.2">
      <c r="A31">
        <v>5.31</v>
      </c>
      <c r="B31">
        <v>27.308000000000433</v>
      </c>
    </row>
    <row r="32" spans="1:2" x14ac:dyDescent="0.2">
      <c r="A32">
        <v>5.32</v>
      </c>
      <c r="B32">
        <v>27.318000000000435</v>
      </c>
    </row>
    <row r="33" spans="1:2" x14ac:dyDescent="0.2">
      <c r="A33">
        <v>5.33</v>
      </c>
      <c r="B33">
        <v>27.328000000000436</v>
      </c>
    </row>
    <row r="34" spans="1:2" x14ac:dyDescent="0.2">
      <c r="A34">
        <v>5.34</v>
      </c>
      <c r="B34">
        <v>27.338000000000438</v>
      </c>
    </row>
    <row r="35" spans="1:2" x14ac:dyDescent="0.2">
      <c r="A35">
        <v>5.35</v>
      </c>
      <c r="B35">
        <v>27.34800000000044</v>
      </c>
    </row>
    <row r="36" spans="1:2" x14ac:dyDescent="0.2">
      <c r="A36">
        <v>5.36</v>
      </c>
      <c r="B36">
        <v>27.358000000000441</v>
      </c>
    </row>
    <row r="37" spans="1:2" x14ac:dyDescent="0.2">
      <c r="A37">
        <v>5.37</v>
      </c>
      <c r="B37">
        <v>27.368000000000443</v>
      </c>
    </row>
    <row r="38" spans="1:2" x14ac:dyDescent="0.2">
      <c r="A38">
        <v>5.38</v>
      </c>
      <c r="B38">
        <v>27.378000000000444</v>
      </c>
    </row>
    <row r="39" spans="1:2" x14ac:dyDescent="0.2">
      <c r="A39">
        <v>5.39</v>
      </c>
      <c r="B39">
        <v>27.388000000000446</v>
      </c>
    </row>
    <row r="40" spans="1:2" x14ac:dyDescent="0.2">
      <c r="A40">
        <v>5.4</v>
      </c>
      <c r="B40">
        <v>27.398000000000447</v>
      </c>
    </row>
    <row r="41" spans="1:2" x14ac:dyDescent="0.2">
      <c r="A41">
        <v>5.41</v>
      </c>
      <c r="B41">
        <v>27.408000000000449</v>
      </c>
    </row>
    <row r="42" spans="1:2" x14ac:dyDescent="0.2">
      <c r="A42">
        <v>5.42</v>
      </c>
      <c r="B42">
        <v>27.41800000000045</v>
      </c>
    </row>
    <row r="43" spans="1:2" x14ac:dyDescent="0.2">
      <c r="A43">
        <v>5.43</v>
      </c>
      <c r="B43">
        <v>27.428000000000452</v>
      </c>
    </row>
    <row r="44" spans="1:2" x14ac:dyDescent="0.2">
      <c r="A44">
        <v>5.44</v>
      </c>
      <c r="B44">
        <v>27.438000000000454</v>
      </c>
    </row>
    <row r="45" spans="1:2" x14ac:dyDescent="0.2">
      <c r="A45">
        <v>5.45</v>
      </c>
      <c r="B45">
        <v>27.448000000000455</v>
      </c>
    </row>
    <row r="46" spans="1:2" x14ac:dyDescent="0.2">
      <c r="A46">
        <v>5.46</v>
      </c>
      <c r="B46">
        <v>27.458000000000457</v>
      </c>
    </row>
    <row r="47" spans="1:2" x14ac:dyDescent="0.2">
      <c r="A47">
        <v>5.47</v>
      </c>
      <c r="B47">
        <v>27.468000000000458</v>
      </c>
    </row>
    <row r="48" spans="1:2" x14ac:dyDescent="0.2">
      <c r="A48">
        <v>5.48</v>
      </c>
      <c r="B48">
        <v>27.47800000000046</v>
      </c>
    </row>
    <row r="49" spans="1:2" x14ac:dyDescent="0.2">
      <c r="A49">
        <v>5.49</v>
      </c>
      <c r="B49">
        <v>27.488000000000461</v>
      </c>
    </row>
    <row r="50" spans="1:2" x14ac:dyDescent="0.2">
      <c r="A50">
        <v>5.5</v>
      </c>
      <c r="B50">
        <v>27.498000000000463</v>
      </c>
    </row>
    <row r="51" spans="1:2" x14ac:dyDescent="0.2">
      <c r="A51">
        <v>5.51</v>
      </c>
      <c r="B51">
        <v>27.508000000000465</v>
      </c>
    </row>
    <row r="52" spans="1:2" x14ac:dyDescent="0.2">
      <c r="A52">
        <v>5.52</v>
      </c>
      <c r="B52">
        <v>27.518000000000466</v>
      </c>
    </row>
    <row r="53" spans="1:2" x14ac:dyDescent="0.2">
      <c r="A53">
        <v>5.53</v>
      </c>
      <c r="B53">
        <v>27.528000000000468</v>
      </c>
    </row>
    <row r="54" spans="1:2" x14ac:dyDescent="0.2">
      <c r="A54">
        <v>5.54</v>
      </c>
      <c r="B54">
        <v>27.538000000000469</v>
      </c>
    </row>
    <row r="55" spans="1:2" x14ac:dyDescent="0.2">
      <c r="A55">
        <v>5.55</v>
      </c>
      <c r="B55">
        <v>27.548000000000471</v>
      </c>
    </row>
    <row r="56" spans="1:2" x14ac:dyDescent="0.2">
      <c r="A56">
        <v>5.56</v>
      </c>
      <c r="B56">
        <v>27.558000000000472</v>
      </c>
    </row>
    <row r="57" spans="1:2" x14ac:dyDescent="0.2">
      <c r="A57">
        <v>5.57</v>
      </c>
      <c r="B57">
        <v>27.568000000000474</v>
      </c>
    </row>
    <row r="58" spans="1:2" x14ac:dyDescent="0.2">
      <c r="A58">
        <v>5.58</v>
      </c>
      <c r="B58">
        <v>27.578000000000475</v>
      </c>
    </row>
    <row r="59" spans="1:2" x14ac:dyDescent="0.2">
      <c r="A59">
        <v>5.59</v>
      </c>
      <c r="B59">
        <v>27.588000000000477</v>
      </c>
    </row>
    <row r="60" spans="1:2" x14ac:dyDescent="0.2">
      <c r="A60">
        <v>5.6</v>
      </c>
      <c r="B60">
        <v>27.598000000000479</v>
      </c>
    </row>
    <row r="61" spans="1:2" x14ac:dyDescent="0.2">
      <c r="A61">
        <v>5.61</v>
      </c>
      <c r="B61">
        <v>27.60800000000048</v>
      </c>
    </row>
    <row r="62" spans="1:2" x14ac:dyDescent="0.2">
      <c r="A62">
        <v>5.62</v>
      </c>
      <c r="B62">
        <v>27.618000000000482</v>
      </c>
    </row>
    <row r="63" spans="1:2" x14ac:dyDescent="0.2">
      <c r="A63">
        <v>5.63</v>
      </c>
      <c r="B63">
        <v>27.628000000000483</v>
      </c>
    </row>
    <row r="64" spans="1:2" x14ac:dyDescent="0.2">
      <c r="A64">
        <v>5.64</v>
      </c>
      <c r="B64">
        <v>27.638000000000485</v>
      </c>
    </row>
    <row r="65" spans="1:2" x14ac:dyDescent="0.2">
      <c r="A65">
        <v>5.65</v>
      </c>
      <c r="B65">
        <v>27.648000000000486</v>
      </c>
    </row>
    <row r="66" spans="1:2" x14ac:dyDescent="0.2">
      <c r="A66">
        <v>5.66</v>
      </c>
      <c r="B66">
        <v>27.658000000000488</v>
      </c>
    </row>
    <row r="67" spans="1:2" x14ac:dyDescent="0.2">
      <c r="A67">
        <v>5.67</v>
      </c>
      <c r="B67">
        <v>27.66800000000049</v>
      </c>
    </row>
    <row r="68" spans="1:2" x14ac:dyDescent="0.2">
      <c r="A68">
        <v>5.68</v>
      </c>
      <c r="B68">
        <v>27.678000000000491</v>
      </c>
    </row>
    <row r="69" spans="1:2" x14ac:dyDescent="0.2">
      <c r="A69">
        <v>5.69</v>
      </c>
      <c r="B69">
        <v>27.688000000000493</v>
      </c>
    </row>
    <row r="70" spans="1:2" x14ac:dyDescent="0.2">
      <c r="A70">
        <v>5.7</v>
      </c>
      <c r="B70">
        <v>27.698000000000494</v>
      </c>
    </row>
    <row r="71" spans="1:2" x14ac:dyDescent="0.2">
      <c r="A71">
        <v>5.71</v>
      </c>
      <c r="B71">
        <v>27.708000000000496</v>
      </c>
    </row>
    <row r="72" spans="1:2" x14ac:dyDescent="0.2">
      <c r="A72">
        <v>5.72</v>
      </c>
      <c r="B72">
        <v>27.718000000000497</v>
      </c>
    </row>
    <row r="73" spans="1:2" x14ac:dyDescent="0.2">
      <c r="A73">
        <v>5.73</v>
      </c>
      <c r="B73">
        <v>27.728000000000499</v>
      </c>
    </row>
    <row r="74" spans="1:2" x14ac:dyDescent="0.2">
      <c r="A74">
        <v>5.74</v>
      </c>
      <c r="B74">
        <v>27.7380000000005</v>
      </c>
    </row>
    <row r="75" spans="1:2" x14ac:dyDescent="0.2">
      <c r="A75">
        <v>5.75</v>
      </c>
      <c r="B75">
        <v>27.748000000000502</v>
      </c>
    </row>
    <row r="76" spans="1:2" x14ac:dyDescent="0.2">
      <c r="A76">
        <v>5.76</v>
      </c>
      <c r="B76">
        <v>27.758000000000504</v>
      </c>
    </row>
    <row r="77" spans="1:2" x14ac:dyDescent="0.2">
      <c r="A77">
        <v>5.77</v>
      </c>
      <c r="B77">
        <v>27.768000000000505</v>
      </c>
    </row>
    <row r="78" spans="1:2" x14ac:dyDescent="0.2">
      <c r="A78">
        <v>5.78</v>
      </c>
      <c r="B78">
        <v>27.778000000000507</v>
      </c>
    </row>
    <row r="79" spans="1:2" x14ac:dyDescent="0.2">
      <c r="A79">
        <v>5.79</v>
      </c>
      <c r="B79">
        <v>27.788000000000508</v>
      </c>
    </row>
    <row r="80" spans="1:2" x14ac:dyDescent="0.2">
      <c r="A80">
        <v>5.8</v>
      </c>
      <c r="B80">
        <v>27.79800000000051</v>
      </c>
    </row>
    <row r="81" spans="1:2" x14ac:dyDescent="0.2">
      <c r="A81">
        <v>5.81</v>
      </c>
      <c r="B81">
        <v>27.808000000000511</v>
      </c>
    </row>
    <row r="82" spans="1:2" x14ac:dyDescent="0.2">
      <c r="A82">
        <v>5.82</v>
      </c>
      <c r="B82">
        <v>27.818000000000513</v>
      </c>
    </row>
    <row r="83" spans="1:2" x14ac:dyDescent="0.2">
      <c r="A83">
        <v>5.83</v>
      </c>
      <c r="B83">
        <v>27.828000000000515</v>
      </c>
    </row>
    <row r="84" spans="1:2" x14ac:dyDescent="0.2">
      <c r="A84">
        <v>5.84</v>
      </c>
      <c r="B84">
        <v>27.838000000000516</v>
      </c>
    </row>
    <row r="85" spans="1:2" x14ac:dyDescent="0.2">
      <c r="A85">
        <v>5.85</v>
      </c>
      <c r="B85">
        <v>27.848000000000518</v>
      </c>
    </row>
    <row r="86" spans="1:2" x14ac:dyDescent="0.2">
      <c r="A86">
        <v>5.86</v>
      </c>
      <c r="B86">
        <v>27.858000000000519</v>
      </c>
    </row>
    <row r="87" spans="1:2" x14ac:dyDescent="0.2">
      <c r="A87">
        <v>5.87</v>
      </c>
      <c r="B87">
        <v>27.868000000000521</v>
      </c>
    </row>
    <row r="88" spans="1:2" x14ac:dyDescent="0.2">
      <c r="A88">
        <v>5.88</v>
      </c>
      <c r="B88">
        <v>27.878000000000522</v>
      </c>
    </row>
    <row r="89" spans="1:2" x14ac:dyDescent="0.2">
      <c r="A89">
        <v>5.89</v>
      </c>
      <c r="B89">
        <v>27.888000000000524</v>
      </c>
    </row>
    <row r="90" spans="1:2" x14ac:dyDescent="0.2">
      <c r="A90">
        <v>5.9</v>
      </c>
      <c r="B90">
        <v>27.898000000000525</v>
      </c>
    </row>
    <row r="91" spans="1:2" x14ac:dyDescent="0.2">
      <c r="A91">
        <v>5.91</v>
      </c>
      <c r="B91">
        <v>27.908000000000527</v>
      </c>
    </row>
    <row r="92" spans="1:2" x14ac:dyDescent="0.2">
      <c r="A92">
        <v>5.92</v>
      </c>
      <c r="B92">
        <v>27.918000000000529</v>
      </c>
    </row>
    <row r="93" spans="1:2" x14ac:dyDescent="0.2">
      <c r="A93">
        <v>5.93</v>
      </c>
      <c r="B93">
        <v>27.92800000000053</v>
      </c>
    </row>
    <row r="94" spans="1:2" x14ac:dyDescent="0.2">
      <c r="A94">
        <v>5.94</v>
      </c>
      <c r="B94">
        <v>27.938000000000532</v>
      </c>
    </row>
    <row r="95" spans="1:2" x14ac:dyDescent="0.2">
      <c r="A95">
        <v>5.95</v>
      </c>
      <c r="B95">
        <v>27.948000000000533</v>
      </c>
    </row>
    <row r="96" spans="1:2" x14ac:dyDescent="0.2">
      <c r="A96">
        <v>5.96</v>
      </c>
      <c r="B96">
        <v>27.958000000000535</v>
      </c>
    </row>
    <row r="97" spans="1:2" x14ac:dyDescent="0.2">
      <c r="A97">
        <v>5.97</v>
      </c>
      <c r="B97">
        <v>27.968000000000536</v>
      </c>
    </row>
    <row r="98" spans="1:2" x14ac:dyDescent="0.2">
      <c r="A98">
        <v>5.98</v>
      </c>
      <c r="B98">
        <v>27.978000000000538</v>
      </c>
    </row>
    <row r="99" spans="1:2" x14ac:dyDescent="0.2">
      <c r="A99">
        <v>5.99</v>
      </c>
      <c r="B99">
        <v>27.98800000000054</v>
      </c>
    </row>
    <row r="100" spans="1:2" x14ac:dyDescent="0.2">
      <c r="A100">
        <v>6</v>
      </c>
      <c r="B100">
        <v>27.998000000000541</v>
      </c>
    </row>
    <row r="101" spans="1:2" x14ac:dyDescent="0.2">
      <c r="A101">
        <v>6.01</v>
      </c>
      <c r="B101">
        <v>28.00300000000054</v>
      </c>
    </row>
    <row r="102" spans="1:2" x14ac:dyDescent="0.2">
      <c r="A102">
        <v>6.02</v>
      </c>
      <c r="B102">
        <v>28.008000000000539</v>
      </c>
    </row>
    <row r="103" spans="1:2" x14ac:dyDescent="0.2">
      <c r="A103">
        <v>6.03</v>
      </c>
      <c r="B103">
        <v>28.013000000000538</v>
      </c>
    </row>
    <row r="104" spans="1:2" x14ac:dyDescent="0.2">
      <c r="A104">
        <v>6.04</v>
      </c>
      <c r="B104">
        <v>28.018000000000537</v>
      </c>
    </row>
    <row r="105" spans="1:2" x14ac:dyDescent="0.2">
      <c r="A105">
        <v>6.05</v>
      </c>
      <c r="B105">
        <v>28.023000000000536</v>
      </c>
    </row>
    <row r="106" spans="1:2" x14ac:dyDescent="0.2">
      <c r="A106">
        <v>6.06</v>
      </c>
      <c r="B106">
        <v>28.028000000000535</v>
      </c>
    </row>
    <row r="107" spans="1:2" x14ac:dyDescent="0.2">
      <c r="A107">
        <v>6.07</v>
      </c>
      <c r="B107">
        <v>28.033000000000534</v>
      </c>
    </row>
    <row r="108" spans="1:2" x14ac:dyDescent="0.2">
      <c r="A108">
        <v>6.08</v>
      </c>
      <c r="B108">
        <v>28.038000000000533</v>
      </c>
    </row>
    <row r="109" spans="1:2" x14ac:dyDescent="0.2">
      <c r="A109">
        <v>6.09</v>
      </c>
      <c r="B109">
        <v>28.043000000000532</v>
      </c>
    </row>
    <row r="110" spans="1:2" x14ac:dyDescent="0.2">
      <c r="A110">
        <v>6.1</v>
      </c>
      <c r="B110">
        <v>28.048000000000531</v>
      </c>
    </row>
    <row r="111" spans="1:2" x14ac:dyDescent="0.2">
      <c r="A111">
        <v>6.11</v>
      </c>
      <c r="B111">
        <v>28.05300000000053</v>
      </c>
    </row>
    <row r="112" spans="1:2" x14ac:dyDescent="0.2">
      <c r="A112">
        <v>6.12</v>
      </c>
      <c r="B112">
        <v>28.058000000000529</v>
      </c>
    </row>
    <row r="113" spans="1:2" x14ac:dyDescent="0.2">
      <c r="A113">
        <v>6.13</v>
      </c>
      <c r="B113">
        <v>28.063000000000528</v>
      </c>
    </row>
    <row r="114" spans="1:2" x14ac:dyDescent="0.2">
      <c r="A114">
        <v>6.14</v>
      </c>
      <c r="B114">
        <v>28.068000000000527</v>
      </c>
    </row>
    <row r="115" spans="1:2" x14ac:dyDescent="0.2">
      <c r="A115">
        <v>6.15</v>
      </c>
      <c r="B115">
        <v>28.073000000000526</v>
      </c>
    </row>
    <row r="116" spans="1:2" x14ac:dyDescent="0.2">
      <c r="A116">
        <v>6.16</v>
      </c>
      <c r="B116">
        <v>28.078000000000525</v>
      </c>
    </row>
    <row r="117" spans="1:2" x14ac:dyDescent="0.2">
      <c r="A117">
        <v>6.17</v>
      </c>
      <c r="B117">
        <v>28.083000000000524</v>
      </c>
    </row>
    <row r="118" spans="1:2" x14ac:dyDescent="0.2">
      <c r="A118">
        <v>6.18</v>
      </c>
      <c r="B118">
        <v>28.088000000000523</v>
      </c>
    </row>
    <row r="119" spans="1:2" x14ac:dyDescent="0.2">
      <c r="A119">
        <v>6.19</v>
      </c>
      <c r="B119">
        <v>28.093000000000522</v>
      </c>
    </row>
    <row r="120" spans="1:2" x14ac:dyDescent="0.2">
      <c r="A120">
        <v>6.2</v>
      </c>
      <c r="B120">
        <v>28.098000000000521</v>
      </c>
    </row>
    <row r="121" spans="1:2" x14ac:dyDescent="0.2">
      <c r="A121">
        <v>6.21</v>
      </c>
      <c r="B121">
        <v>28.10300000000052</v>
      </c>
    </row>
    <row r="122" spans="1:2" x14ac:dyDescent="0.2">
      <c r="A122">
        <v>6.22</v>
      </c>
      <c r="B122">
        <v>28.108000000000519</v>
      </c>
    </row>
    <row r="123" spans="1:2" x14ac:dyDescent="0.2">
      <c r="A123">
        <v>6.23</v>
      </c>
      <c r="B123">
        <v>28.113000000000518</v>
      </c>
    </row>
    <row r="124" spans="1:2" x14ac:dyDescent="0.2">
      <c r="A124">
        <v>6.2399999999999904</v>
      </c>
      <c r="B124">
        <v>28.118000000000517</v>
      </c>
    </row>
    <row r="125" spans="1:2" x14ac:dyDescent="0.2">
      <c r="A125">
        <v>6.2499999999999902</v>
      </c>
      <c r="B125">
        <v>28.123000000000516</v>
      </c>
    </row>
    <row r="126" spans="1:2" x14ac:dyDescent="0.2">
      <c r="A126">
        <v>6.25999999999999</v>
      </c>
      <c r="B126">
        <v>28.128000000000515</v>
      </c>
    </row>
    <row r="127" spans="1:2" x14ac:dyDescent="0.2">
      <c r="A127">
        <v>6.2699999999999898</v>
      </c>
      <c r="B127">
        <v>28.133000000000514</v>
      </c>
    </row>
    <row r="128" spans="1:2" x14ac:dyDescent="0.2">
      <c r="A128">
        <v>6.2799999999999896</v>
      </c>
      <c r="B128">
        <v>28.138000000000513</v>
      </c>
    </row>
    <row r="129" spans="1:2" x14ac:dyDescent="0.2">
      <c r="A129">
        <v>6.2899999999999903</v>
      </c>
      <c r="B129">
        <v>28.143000000000512</v>
      </c>
    </row>
    <row r="130" spans="1:2" x14ac:dyDescent="0.2">
      <c r="A130">
        <v>6.2999999999999901</v>
      </c>
      <c r="B130">
        <v>28.148000000000511</v>
      </c>
    </row>
    <row r="131" spans="1:2" x14ac:dyDescent="0.2">
      <c r="A131">
        <v>6.3099999999999898</v>
      </c>
      <c r="B131">
        <v>28.15300000000051</v>
      </c>
    </row>
    <row r="132" spans="1:2" x14ac:dyDescent="0.2">
      <c r="A132">
        <v>6.3199999999999896</v>
      </c>
      <c r="B132">
        <v>28.158000000000509</v>
      </c>
    </row>
    <row r="133" spans="1:2" x14ac:dyDescent="0.2">
      <c r="A133">
        <v>6.3299999999999903</v>
      </c>
      <c r="B133">
        <v>28.163000000000508</v>
      </c>
    </row>
    <row r="134" spans="1:2" x14ac:dyDescent="0.2">
      <c r="A134">
        <v>6.3399999999999901</v>
      </c>
      <c r="B134">
        <v>28.168000000000507</v>
      </c>
    </row>
    <row r="135" spans="1:2" x14ac:dyDescent="0.2">
      <c r="A135">
        <v>6.3499999999999899</v>
      </c>
      <c r="B135">
        <v>28.173000000000506</v>
      </c>
    </row>
    <row r="136" spans="1:2" x14ac:dyDescent="0.2">
      <c r="A136">
        <v>6.3599999999999897</v>
      </c>
      <c r="B136">
        <v>28.178000000000505</v>
      </c>
    </row>
    <row r="137" spans="1:2" x14ac:dyDescent="0.2">
      <c r="A137">
        <v>6.3699999999999903</v>
      </c>
      <c r="B137">
        <v>28.183000000000504</v>
      </c>
    </row>
    <row r="138" spans="1:2" x14ac:dyDescent="0.2">
      <c r="A138">
        <v>6.3799999999999901</v>
      </c>
      <c r="B138">
        <v>28.188000000000503</v>
      </c>
    </row>
    <row r="139" spans="1:2" x14ac:dyDescent="0.2">
      <c r="A139">
        <v>6.3899999999999899</v>
      </c>
      <c r="B139">
        <v>28.193000000000502</v>
      </c>
    </row>
    <row r="140" spans="1:2" x14ac:dyDescent="0.2">
      <c r="A140">
        <v>6.3999999999999897</v>
      </c>
      <c r="B140">
        <v>28.198000000000501</v>
      </c>
    </row>
    <row r="141" spans="1:2" x14ac:dyDescent="0.2">
      <c r="A141">
        <v>6.4099999999999904</v>
      </c>
      <c r="B141">
        <v>28.2030000000005</v>
      </c>
    </row>
    <row r="142" spans="1:2" x14ac:dyDescent="0.2">
      <c r="A142">
        <v>6.4199999999999902</v>
      </c>
      <c r="B142">
        <v>28.208000000000499</v>
      </c>
    </row>
    <row r="143" spans="1:2" x14ac:dyDescent="0.2">
      <c r="A143">
        <v>6.4299999999999899</v>
      </c>
      <c r="B143">
        <v>28.213000000000498</v>
      </c>
    </row>
    <row r="144" spans="1:2" x14ac:dyDescent="0.2">
      <c r="A144">
        <v>6.4399999999999897</v>
      </c>
      <c r="B144">
        <v>28.218000000000497</v>
      </c>
    </row>
    <row r="145" spans="1:2" x14ac:dyDescent="0.2">
      <c r="A145">
        <v>6.4499999999999904</v>
      </c>
      <c r="B145">
        <v>28.223000000000496</v>
      </c>
    </row>
    <row r="146" spans="1:2" x14ac:dyDescent="0.2">
      <c r="A146">
        <v>6.4599999999999902</v>
      </c>
      <c r="B146">
        <v>28.228000000000495</v>
      </c>
    </row>
    <row r="147" spans="1:2" x14ac:dyDescent="0.2">
      <c r="A147">
        <v>6.46999999999999</v>
      </c>
      <c r="B147">
        <v>28.233000000000494</v>
      </c>
    </row>
    <row r="148" spans="1:2" x14ac:dyDescent="0.2">
      <c r="A148">
        <v>6.4799999999999898</v>
      </c>
      <c r="B148">
        <v>28.238000000000493</v>
      </c>
    </row>
    <row r="149" spans="1:2" x14ac:dyDescent="0.2">
      <c r="A149">
        <v>6.4899999999999904</v>
      </c>
      <c r="B149">
        <v>28.243000000000492</v>
      </c>
    </row>
    <row r="150" spans="1:2" x14ac:dyDescent="0.2">
      <c r="A150">
        <v>6.4999999999999902</v>
      </c>
      <c r="B150">
        <v>28.248000000000491</v>
      </c>
    </row>
    <row r="151" spans="1:2" x14ac:dyDescent="0.2">
      <c r="A151">
        <v>6.50999999999999</v>
      </c>
      <c r="B151">
        <v>28.25300000000049</v>
      </c>
    </row>
    <row r="152" spans="1:2" x14ac:dyDescent="0.2">
      <c r="A152">
        <v>6.5199999999999898</v>
      </c>
      <c r="B152">
        <v>28.258000000000489</v>
      </c>
    </row>
    <row r="153" spans="1:2" x14ac:dyDescent="0.2">
      <c r="A153">
        <v>6.5299999999999896</v>
      </c>
      <c r="B153">
        <v>28.263000000000488</v>
      </c>
    </row>
    <row r="154" spans="1:2" x14ac:dyDescent="0.2">
      <c r="A154">
        <v>6.5399999999999903</v>
      </c>
      <c r="B154">
        <v>28.268000000000487</v>
      </c>
    </row>
    <row r="155" spans="1:2" x14ac:dyDescent="0.2">
      <c r="A155">
        <v>6.5499999999999901</v>
      </c>
      <c r="B155">
        <v>28.273000000000486</v>
      </c>
    </row>
    <row r="156" spans="1:2" x14ac:dyDescent="0.2">
      <c r="A156">
        <v>6.5599999999999898</v>
      </c>
      <c r="B156">
        <v>28.278000000000485</v>
      </c>
    </row>
    <row r="157" spans="1:2" x14ac:dyDescent="0.2">
      <c r="A157">
        <v>6.5699999999999896</v>
      </c>
      <c r="B157">
        <v>28.283000000000484</v>
      </c>
    </row>
    <row r="158" spans="1:2" x14ac:dyDescent="0.2">
      <c r="A158">
        <v>6.5799999999999903</v>
      </c>
      <c r="B158">
        <v>28.288000000000483</v>
      </c>
    </row>
    <row r="159" spans="1:2" x14ac:dyDescent="0.2">
      <c r="A159">
        <v>6.5899999999999901</v>
      </c>
      <c r="B159">
        <v>28.293000000000482</v>
      </c>
    </row>
    <row r="160" spans="1:2" x14ac:dyDescent="0.2">
      <c r="A160">
        <v>6.5999999999999899</v>
      </c>
      <c r="B160">
        <v>28.298000000000481</v>
      </c>
    </row>
    <row r="161" spans="1:2" x14ac:dyDescent="0.2">
      <c r="A161">
        <v>6.6099999999999897</v>
      </c>
      <c r="B161">
        <v>28.30300000000048</v>
      </c>
    </row>
    <row r="162" spans="1:2" x14ac:dyDescent="0.2">
      <c r="A162">
        <v>6.6199999999999903</v>
      </c>
      <c r="B162">
        <v>28.308000000000479</v>
      </c>
    </row>
    <row r="163" spans="1:2" x14ac:dyDescent="0.2">
      <c r="A163">
        <v>6.6299999999999901</v>
      </c>
      <c r="B163">
        <v>28.313000000000478</v>
      </c>
    </row>
    <row r="164" spans="1:2" x14ac:dyDescent="0.2">
      <c r="A164">
        <v>6.6399999999999899</v>
      </c>
      <c r="B164">
        <v>28.318000000000477</v>
      </c>
    </row>
    <row r="165" spans="1:2" x14ac:dyDescent="0.2">
      <c r="A165">
        <v>6.6499999999999897</v>
      </c>
      <c r="B165">
        <v>28.323000000000476</v>
      </c>
    </row>
    <row r="166" spans="1:2" x14ac:dyDescent="0.2">
      <c r="A166">
        <v>6.6599999999999904</v>
      </c>
      <c r="B166">
        <v>28.328000000000475</v>
      </c>
    </row>
    <row r="167" spans="1:2" x14ac:dyDescent="0.2">
      <c r="A167">
        <v>6.6699999999999902</v>
      </c>
      <c r="B167">
        <v>28.333000000000474</v>
      </c>
    </row>
    <row r="168" spans="1:2" x14ac:dyDescent="0.2">
      <c r="A168">
        <v>6.6799999999999899</v>
      </c>
      <c r="B168">
        <v>28.338000000000473</v>
      </c>
    </row>
    <row r="169" spans="1:2" x14ac:dyDescent="0.2">
      <c r="A169">
        <v>6.6899999999999897</v>
      </c>
      <c r="B169">
        <v>28.343000000000472</v>
      </c>
    </row>
    <row r="170" spans="1:2" x14ac:dyDescent="0.2">
      <c r="A170">
        <v>6.6999999999999904</v>
      </c>
      <c r="B170">
        <v>28.348000000000471</v>
      </c>
    </row>
    <row r="171" spans="1:2" x14ac:dyDescent="0.2">
      <c r="A171">
        <v>6.7099999999999804</v>
      </c>
      <c r="B171">
        <v>28.35300000000047</v>
      </c>
    </row>
    <row r="172" spans="1:2" x14ac:dyDescent="0.2">
      <c r="A172">
        <v>6.7199999999999802</v>
      </c>
      <c r="B172">
        <v>28.358000000000469</v>
      </c>
    </row>
    <row r="173" spans="1:2" x14ac:dyDescent="0.2">
      <c r="A173">
        <v>6.72999999999998</v>
      </c>
      <c r="B173">
        <v>28.363000000000469</v>
      </c>
    </row>
    <row r="174" spans="1:2" x14ac:dyDescent="0.2">
      <c r="A174">
        <v>6.7399999999999798</v>
      </c>
      <c r="B174">
        <v>28.368000000000468</v>
      </c>
    </row>
    <row r="175" spans="1:2" x14ac:dyDescent="0.2">
      <c r="A175">
        <v>6.7499999999999796</v>
      </c>
      <c r="B175">
        <v>28.373000000000467</v>
      </c>
    </row>
    <row r="176" spans="1:2" x14ac:dyDescent="0.2">
      <c r="A176">
        <v>6.7599999999999802</v>
      </c>
      <c r="B176">
        <v>28.378000000000466</v>
      </c>
    </row>
    <row r="177" spans="1:2" x14ac:dyDescent="0.2">
      <c r="A177">
        <v>6.76999999999998</v>
      </c>
      <c r="B177">
        <v>28.383000000000465</v>
      </c>
    </row>
    <row r="178" spans="1:2" x14ac:dyDescent="0.2">
      <c r="A178">
        <v>6.7799999999999798</v>
      </c>
      <c r="B178">
        <v>28.388000000000464</v>
      </c>
    </row>
    <row r="179" spans="1:2" x14ac:dyDescent="0.2">
      <c r="A179">
        <v>6.7899999999999796</v>
      </c>
      <c r="B179">
        <v>28.393000000000463</v>
      </c>
    </row>
    <row r="180" spans="1:2" x14ac:dyDescent="0.2">
      <c r="A180">
        <v>6.7999999999999803</v>
      </c>
      <c r="B180">
        <v>28.398000000000462</v>
      </c>
    </row>
    <row r="181" spans="1:2" x14ac:dyDescent="0.2">
      <c r="A181">
        <v>6.8099999999999801</v>
      </c>
      <c r="B181">
        <v>28.403000000000461</v>
      </c>
    </row>
    <row r="182" spans="1:2" x14ac:dyDescent="0.2">
      <c r="A182">
        <v>6.8199999999999799</v>
      </c>
      <c r="B182">
        <v>28.40800000000046</v>
      </c>
    </row>
    <row r="183" spans="1:2" x14ac:dyDescent="0.2">
      <c r="A183">
        <v>6.8299999999999796</v>
      </c>
      <c r="B183">
        <v>28.413000000000459</v>
      </c>
    </row>
    <row r="184" spans="1:2" x14ac:dyDescent="0.2">
      <c r="A184">
        <v>6.8399999999999803</v>
      </c>
      <c r="B184">
        <v>28.418000000000458</v>
      </c>
    </row>
    <row r="185" spans="1:2" x14ac:dyDescent="0.2">
      <c r="A185">
        <v>6.8499999999999801</v>
      </c>
      <c r="B185">
        <v>28.423000000000457</v>
      </c>
    </row>
    <row r="186" spans="1:2" x14ac:dyDescent="0.2">
      <c r="A186">
        <v>6.8599999999999799</v>
      </c>
      <c r="B186">
        <v>28.428000000000456</v>
      </c>
    </row>
    <row r="187" spans="1:2" x14ac:dyDescent="0.2">
      <c r="A187">
        <v>6.8699999999999797</v>
      </c>
      <c r="B187">
        <v>28.433000000000455</v>
      </c>
    </row>
    <row r="188" spans="1:2" x14ac:dyDescent="0.2">
      <c r="A188">
        <v>6.8799999999999804</v>
      </c>
      <c r="B188">
        <v>28.438000000000454</v>
      </c>
    </row>
    <row r="189" spans="1:2" x14ac:dyDescent="0.2">
      <c r="A189">
        <v>6.8899999999999801</v>
      </c>
      <c r="B189">
        <v>28.443000000000453</v>
      </c>
    </row>
    <row r="190" spans="1:2" x14ac:dyDescent="0.2">
      <c r="A190">
        <v>6.8999999999999799</v>
      </c>
      <c r="B190">
        <v>28.448000000000452</v>
      </c>
    </row>
    <row r="191" spans="1:2" x14ac:dyDescent="0.2">
      <c r="A191">
        <v>6.9099999999999797</v>
      </c>
      <c r="B191">
        <v>28.453000000000451</v>
      </c>
    </row>
    <row r="192" spans="1:2" x14ac:dyDescent="0.2">
      <c r="A192">
        <v>6.9199999999999804</v>
      </c>
      <c r="B192">
        <v>28.45800000000045</v>
      </c>
    </row>
    <row r="193" spans="1:2" x14ac:dyDescent="0.2">
      <c r="A193">
        <v>6.9299999999999802</v>
      </c>
      <c r="B193">
        <v>28.463000000000449</v>
      </c>
    </row>
    <row r="194" spans="1:2" x14ac:dyDescent="0.2">
      <c r="A194">
        <v>6.93999999999998</v>
      </c>
      <c r="B194">
        <v>28.468000000000448</v>
      </c>
    </row>
    <row r="195" spans="1:2" x14ac:dyDescent="0.2">
      <c r="A195">
        <v>6.9499999999999797</v>
      </c>
      <c r="B195">
        <v>28.473000000000447</v>
      </c>
    </row>
    <row r="196" spans="1:2" x14ac:dyDescent="0.2">
      <c r="A196">
        <v>6.9599999999999804</v>
      </c>
      <c r="B196">
        <v>28.478000000000446</v>
      </c>
    </row>
    <row r="197" spans="1:2" x14ac:dyDescent="0.2">
      <c r="A197">
        <v>6.9699999999999802</v>
      </c>
      <c r="B197">
        <v>28.483000000000445</v>
      </c>
    </row>
    <row r="198" spans="1:2" x14ac:dyDescent="0.2">
      <c r="A198">
        <v>6.97999999999998</v>
      </c>
      <c r="B198">
        <v>28.488000000000444</v>
      </c>
    </row>
    <row r="199" spans="1:2" x14ac:dyDescent="0.2">
      <c r="A199">
        <v>6.9899999999999798</v>
      </c>
      <c r="B199">
        <v>28.493000000000443</v>
      </c>
    </row>
    <row r="200" spans="1:2" x14ac:dyDescent="0.2">
      <c r="A200">
        <v>6.9999999999999796</v>
      </c>
      <c r="B200">
        <v>28.498000000000442</v>
      </c>
    </row>
    <row r="201" spans="1:2" x14ac:dyDescent="0.2">
      <c r="A201">
        <v>7.0099999999999802</v>
      </c>
      <c r="B201">
        <v>28.503000000000441</v>
      </c>
    </row>
    <row r="202" spans="1:2" x14ac:dyDescent="0.2">
      <c r="A202">
        <v>7.01999999999998</v>
      </c>
      <c r="B202">
        <v>28.50800000000044</v>
      </c>
    </row>
    <row r="203" spans="1:2" x14ac:dyDescent="0.2">
      <c r="A203">
        <v>7.0299999999999798</v>
      </c>
      <c r="B203">
        <v>28.513000000000439</v>
      </c>
    </row>
    <row r="204" spans="1:2" x14ac:dyDescent="0.2">
      <c r="A204">
        <v>7.0399999999999796</v>
      </c>
      <c r="B204">
        <v>28.518000000000438</v>
      </c>
    </row>
    <row r="205" spans="1:2" x14ac:dyDescent="0.2">
      <c r="A205">
        <v>7.0499999999999803</v>
      </c>
      <c r="B205">
        <v>28.523000000000437</v>
      </c>
    </row>
    <row r="206" spans="1:2" x14ac:dyDescent="0.2">
      <c r="A206">
        <v>7.0599999999999801</v>
      </c>
      <c r="B206">
        <v>28.528000000000436</v>
      </c>
    </row>
    <row r="207" spans="1:2" x14ac:dyDescent="0.2">
      <c r="A207">
        <v>7.0699999999999799</v>
      </c>
      <c r="B207">
        <v>28.533000000000435</v>
      </c>
    </row>
    <row r="208" spans="1:2" x14ac:dyDescent="0.2">
      <c r="A208">
        <v>7.0799999999999796</v>
      </c>
      <c r="B208">
        <v>28.538000000000434</v>
      </c>
    </row>
    <row r="209" spans="1:2" x14ac:dyDescent="0.2">
      <c r="A209">
        <v>7.0899999999999803</v>
      </c>
      <c r="B209">
        <v>28.543000000000433</v>
      </c>
    </row>
    <row r="210" spans="1:2" x14ac:dyDescent="0.2">
      <c r="A210">
        <v>7.0999999999999801</v>
      </c>
      <c r="B210">
        <v>28.548000000000432</v>
      </c>
    </row>
    <row r="211" spans="1:2" x14ac:dyDescent="0.2">
      <c r="A211">
        <v>7.1099999999999799</v>
      </c>
      <c r="B211">
        <v>28.553000000000431</v>
      </c>
    </row>
    <row r="212" spans="1:2" x14ac:dyDescent="0.2">
      <c r="A212">
        <v>7.1199999999999797</v>
      </c>
      <c r="B212">
        <v>28.55800000000043</v>
      </c>
    </row>
    <row r="213" spans="1:2" x14ac:dyDescent="0.2">
      <c r="A213">
        <v>7.1299999999999804</v>
      </c>
      <c r="B213">
        <v>28.563000000000429</v>
      </c>
    </row>
    <row r="214" spans="1:2" x14ac:dyDescent="0.2">
      <c r="A214">
        <v>7.1399999999999801</v>
      </c>
      <c r="B214">
        <v>28.568000000000428</v>
      </c>
    </row>
    <row r="215" spans="1:2" x14ac:dyDescent="0.2">
      <c r="A215">
        <v>7.1499999999999799</v>
      </c>
      <c r="B215">
        <v>28.573000000000427</v>
      </c>
    </row>
    <row r="216" spans="1:2" x14ac:dyDescent="0.2">
      <c r="A216">
        <v>7.1599999999999797</v>
      </c>
      <c r="B216">
        <v>28.578000000000426</v>
      </c>
    </row>
    <row r="217" spans="1:2" x14ac:dyDescent="0.2">
      <c r="A217">
        <v>7.1699999999999697</v>
      </c>
      <c r="B217">
        <v>28.583000000000425</v>
      </c>
    </row>
    <row r="218" spans="1:2" x14ac:dyDescent="0.2">
      <c r="A218">
        <v>7.1799999999999704</v>
      </c>
      <c r="B218">
        <v>28.588000000000424</v>
      </c>
    </row>
    <row r="219" spans="1:2" x14ac:dyDescent="0.2">
      <c r="A219">
        <v>7.1899999999999702</v>
      </c>
      <c r="B219">
        <v>28.593000000000423</v>
      </c>
    </row>
    <row r="220" spans="1:2" x14ac:dyDescent="0.2">
      <c r="A220">
        <v>7.19999999999997</v>
      </c>
      <c r="B220">
        <v>28.598000000000422</v>
      </c>
    </row>
    <row r="221" spans="1:2" x14ac:dyDescent="0.2">
      <c r="A221">
        <v>7.2099999999999698</v>
      </c>
      <c r="B221">
        <v>28.603000000000421</v>
      </c>
    </row>
    <row r="222" spans="1:2" x14ac:dyDescent="0.2">
      <c r="A222">
        <v>7.2199999999999704</v>
      </c>
      <c r="B222">
        <v>28.60800000000042</v>
      </c>
    </row>
    <row r="223" spans="1:2" x14ac:dyDescent="0.2">
      <c r="A223">
        <v>7.2299999999999702</v>
      </c>
      <c r="B223">
        <v>28.613000000000419</v>
      </c>
    </row>
    <row r="224" spans="1:2" x14ac:dyDescent="0.2">
      <c r="A224">
        <v>7.23999999999997</v>
      </c>
      <c r="B224">
        <v>28.618000000000418</v>
      </c>
    </row>
    <row r="225" spans="1:2" x14ac:dyDescent="0.2">
      <c r="A225">
        <v>7.2499999999999698</v>
      </c>
      <c r="B225">
        <v>28.623000000000417</v>
      </c>
    </row>
    <row r="226" spans="1:2" x14ac:dyDescent="0.2">
      <c r="A226">
        <v>7.2599999999999696</v>
      </c>
      <c r="B226">
        <v>28.628000000000416</v>
      </c>
    </row>
    <row r="227" spans="1:2" x14ac:dyDescent="0.2">
      <c r="A227">
        <v>7.2699999999999703</v>
      </c>
      <c r="B227">
        <v>28.633000000000415</v>
      </c>
    </row>
    <row r="228" spans="1:2" x14ac:dyDescent="0.2">
      <c r="A228">
        <v>7.2799999999999701</v>
      </c>
      <c r="B228">
        <v>28.638000000000414</v>
      </c>
    </row>
    <row r="229" spans="1:2" x14ac:dyDescent="0.2">
      <c r="A229">
        <v>7.2899999999999698</v>
      </c>
      <c r="B229">
        <v>28.643000000000413</v>
      </c>
    </row>
    <row r="230" spans="1:2" x14ac:dyDescent="0.2">
      <c r="A230">
        <v>7.2999999999999696</v>
      </c>
      <c r="B230">
        <v>28.648000000000412</v>
      </c>
    </row>
    <row r="231" spans="1:2" x14ac:dyDescent="0.2">
      <c r="A231">
        <v>7.3099999999999703</v>
      </c>
      <c r="B231">
        <v>28.653000000000411</v>
      </c>
    </row>
    <row r="232" spans="1:2" x14ac:dyDescent="0.2">
      <c r="A232">
        <v>7.3199999999999701</v>
      </c>
      <c r="B232">
        <v>28.65800000000041</v>
      </c>
    </row>
    <row r="233" spans="1:2" x14ac:dyDescent="0.2">
      <c r="A233">
        <v>7.3299999999999699</v>
      </c>
      <c r="B233">
        <v>28.663000000000409</v>
      </c>
    </row>
    <row r="234" spans="1:2" x14ac:dyDescent="0.2">
      <c r="A234">
        <v>7.3399999999999697</v>
      </c>
      <c r="B234">
        <v>28.668000000000408</v>
      </c>
    </row>
    <row r="235" spans="1:2" x14ac:dyDescent="0.2">
      <c r="A235">
        <v>7.3499999999999703</v>
      </c>
      <c r="B235">
        <v>28.673000000000407</v>
      </c>
    </row>
    <row r="236" spans="1:2" x14ac:dyDescent="0.2">
      <c r="A236">
        <v>7.3599999999999701</v>
      </c>
      <c r="B236">
        <v>28.678000000000406</v>
      </c>
    </row>
    <row r="237" spans="1:2" x14ac:dyDescent="0.2">
      <c r="A237">
        <v>7.3699999999999699</v>
      </c>
      <c r="B237">
        <v>28.683000000000405</v>
      </c>
    </row>
    <row r="238" spans="1:2" x14ac:dyDescent="0.2">
      <c r="A238">
        <v>7.3799999999999697</v>
      </c>
      <c r="B238">
        <v>28.688000000000404</v>
      </c>
    </row>
    <row r="239" spans="1:2" x14ac:dyDescent="0.2">
      <c r="A239">
        <v>7.3899999999999704</v>
      </c>
      <c r="B239">
        <v>28.693000000000403</v>
      </c>
    </row>
    <row r="240" spans="1:2" x14ac:dyDescent="0.2">
      <c r="A240">
        <v>7.3999999999999702</v>
      </c>
      <c r="B240">
        <v>28.698000000000402</v>
      </c>
    </row>
    <row r="241" spans="1:2" x14ac:dyDescent="0.2">
      <c r="A241">
        <v>7.4099999999999699</v>
      </c>
      <c r="B241">
        <v>28.703000000000401</v>
      </c>
    </row>
    <row r="242" spans="1:2" x14ac:dyDescent="0.2">
      <c r="A242">
        <v>7.4199999999999697</v>
      </c>
      <c r="B242">
        <v>28.7080000000004</v>
      </c>
    </row>
    <row r="243" spans="1:2" x14ac:dyDescent="0.2">
      <c r="A243">
        <v>7.4299999999999704</v>
      </c>
      <c r="B243">
        <v>28.713000000000399</v>
      </c>
    </row>
    <row r="244" spans="1:2" x14ac:dyDescent="0.2">
      <c r="A244">
        <v>7.4399999999999702</v>
      </c>
      <c r="B244">
        <v>28.718000000000398</v>
      </c>
    </row>
    <row r="245" spans="1:2" x14ac:dyDescent="0.2">
      <c r="A245">
        <v>7.44999999999997</v>
      </c>
      <c r="B245">
        <v>28.723000000000397</v>
      </c>
    </row>
    <row r="246" spans="1:2" x14ac:dyDescent="0.2">
      <c r="A246">
        <v>7.4599999999999698</v>
      </c>
      <c r="B246">
        <v>28.728000000000396</v>
      </c>
    </row>
    <row r="247" spans="1:2" x14ac:dyDescent="0.2">
      <c r="A247">
        <v>7.4699999999999704</v>
      </c>
      <c r="B247">
        <v>28.733000000000395</v>
      </c>
    </row>
    <row r="248" spans="1:2" x14ac:dyDescent="0.2">
      <c r="A248">
        <v>7.4799999999999702</v>
      </c>
      <c r="B248">
        <v>28.738000000000394</v>
      </c>
    </row>
    <row r="249" spans="1:2" x14ac:dyDescent="0.2">
      <c r="A249">
        <v>7.48999999999997</v>
      </c>
      <c r="B249">
        <v>28.743000000000393</v>
      </c>
    </row>
    <row r="250" spans="1:2" x14ac:dyDescent="0.2">
      <c r="A250">
        <v>7.4999999999999698</v>
      </c>
      <c r="B250">
        <v>28.748000000000392</v>
      </c>
    </row>
    <row r="251" spans="1:2" x14ac:dyDescent="0.2">
      <c r="A251">
        <v>7.5099999999999696</v>
      </c>
      <c r="B251">
        <v>28.753000000000391</v>
      </c>
    </row>
    <row r="252" spans="1:2" x14ac:dyDescent="0.2">
      <c r="A252">
        <v>7.5199999999999703</v>
      </c>
      <c r="B252">
        <v>28.75800000000039</v>
      </c>
    </row>
    <row r="253" spans="1:2" x14ac:dyDescent="0.2">
      <c r="A253">
        <v>7.5299999999999701</v>
      </c>
      <c r="B253">
        <v>28.763000000000389</v>
      </c>
    </row>
    <row r="254" spans="1:2" x14ac:dyDescent="0.2">
      <c r="A254">
        <v>7.5399999999999698</v>
      </c>
      <c r="B254">
        <v>28.768000000000388</v>
      </c>
    </row>
    <row r="255" spans="1:2" x14ac:dyDescent="0.2">
      <c r="A255">
        <v>7.5499999999999696</v>
      </c>
      <c r="B255">
        <v>28.773000000000387</v>
      </c>
    </row>
    <row r="256" spans="1:2" x14ac:dyDescent="0.2">
      <c r="A256">
        <v>7.5599999999999703</v>
      </c>
      <c r="B256">
        <v>28.778000000000386</v>
      </c>
    </row>
    <row r="257" spans="1:2" x14ac:dyDescent="0.2">
      <c r="A257">
        <v>7.5699999999999701</v>
      </c>
      <c r="B257">
        <v>28.783000000000385</v>
      </c>
    </row>
    <row r="258" spans="1:2" x14ac:dyDescent="0.2">
      <c r="A258">
        <v>7.5799999999999699</v>
      </c>
      <c r="B258">
        <v>28.788000000000384</v>
      </c>
    </row>
    <row r="259" spans="1:2" x14ac:dyDescent="0.2">
      <c r="A259">
        <v>7.5899999999999697</v>
      </c>
      <c r="B259">
        <v>28.793000000000383</v>
      </c>
    </row>
    <row r="260" spans="1:2" x14ac:dyDescent="0.2">
      <c r="A260">
        <v>7.5999999999999703</v>
      </c>
      <c r="B260">
        <v>28.798000000000382</v>
      </c>
    </row>
    <row r="261" spans="1:2" x14ac:dyDescent="0.2">
      <c r="A261">
        <v>7.6099999999999701</v>
      </c>
      <c r="B261">
        <v>28.803000000000381</v>
      </c>
    </row>
    <row r="262" spans="1:2" x14ac:dyDescent="0.2">
      <c r="A262">
        <v>7.6199999999999699</v>
      </c>
      <c r="B262">
        <v>28.80800000000038</v>
      </c>
    </row>
    <row r="263" spans="1:2" x14ac:dyDescent="0.2">
      <c r="A263">
        <v>7.6299999999999697</v>
      </c>
      <c r="B263">
        <v>28.813000000000379</v>
      </c>
    </row>
    <row r="264" spans="1:2" x14ac:dyDescent="0.2">
      <c r="A264">
        <v>7.6399999999999597</v>
      </c>
      <c r="B264">
        <v>28.818000000000378</v>
      </c>
    </row>
    <row r="265" spans="1:2" x14ac:dyDescent="0.2">
      <c r="A265">
        <v>7.6499999999999604</v>
      </c>
      <c r="B265">
        <v>28.823000000000377</v>
      </c>
    </row>
    <row r="266" spans="1:2" x14ac:dyDescent="0.2">
      <c r="A266">
        <v>7.6599999999999602</v>
      </c>
      <c r="B266">
        <v>28.828000000000376</v>
      </c>
    </row>
    <row r="267" spans="1:2" x14ac:dyDescent="0.2">
      <c r="A267">
        <v>7.66999999999996</v>
      </c>
      <c r="B267">
        <v>28.833000000000375</v>
      </c>
    </row>
    <row r="268" spans="1:2" x14ac:dyDescent="0.2">
      <c r="A268">
        <v>7.6799999999999597</v>
      </c>
      <c r="B268">
        <v>28.838000000000374</v>
      </c>
    </row>
    <row r="269" spans="1:2" x14ac:dyDescent="0.2">
      <c r="A269">
        <v>7.6899999999999604</v>
      </c>
      <c r="B269">
        <v>28.843000000000373</v>
      </c>
    </row>
    <row r="270" spans="1:2" x14ac:dyDescent="0.2">
      <c r="A270">
        <v>7.6999999999999602</v>
      </c>
      <c r="B270">
        <v>28.848000000000372</v>
      </c>
    </row>
    <row r="271" spans="1:2" x14ac:dyDescent="0.2">
      <c r="A271">
        <v>7.70999999999996</v>
      </c>
      <c r="B271">
        <v>28.853000000000371</v>
      </c>
    </row>
    <row r="272" spans="1:2" x14ac:dyDescent="0.2">
      <c r="A272">
        <v>7.7199999999999598</v>
      </c>
      <c r="B272">
        <v>28.85800000000037</v>
      </c>
    </row>
    <row r="273" spans="1:2" x14ac:dyDescent="0.2">
      <c r="A273">
        <v>7.7299999999999596</v>
      </c>
      <c r="B273">
        <v>28.863000000000369</v>
      </c>
    </row>
    <row r="274" spans="1:2" x14ac:dyDescent="0.2">
      <c r="A274">
        <v>7.7399999999999602</v>
      </c>
      <c r="B274">
        <v>28.868000000000368</v>
      </c>
    </row>
    <row r="275" spans="1:2" x14ac:dyDescent="0.2">
      <c r="A275">
        <v>7.74999999999996</v>
      </c>
      <c r="B275">
        <v>28.873000000000367</v>
      </c>
    </row>
    <row r="276" spans="1:2" x14ac:dyDescent="0.2">
      <c r="A276">
        <v>7.7599999999999598</v>
      </c>
      <c r="B276">
        <v>28.878000000000366</v>
      </c>
    </row>
    <row r="277" spans="1:2" x14ac:dyDescent="0.2">
      <c r="A277">
        <v>7.7699999999999596</v>
      </c>
      <c r="B277">
        <v>28.883000000000365</v>
      </c>
    </row>
    <row r="278" spans="1:2" x14ac:dyDescent="0.2">
      <c r="A278">
        <v>7.7799999999999603</v>
      </c>
      <c r="B278">
        <v>28.888000000000364</v>
      </c>
    </row>
    <row r="279" spans="1:2" x14ac:dyDescent="0.2">
      <c r="A279">
        <v>7.7899999999999601</v>
      </c>
      <c r="B279">
        <v>28.893000000000363</v>
      </c>
    </row>
    <row r="280" spans="1:2" x14ac:dyDescent="0.2">
      <c r="A280">
        <v>7.7999999999999599</v>
      </c>
      <c r="B280">
        <v>28.898000000000362</v>
      </c>
    </row>
    <row r="281" spans="1:2" x14ac:dyDescent="0.2">
      <c r="A281">
        <v>7.8099999999999596</v>
      </c>
      <c r="B281">
        <v>28.903000000000361</v>
      </c>
    </row>
    <row r="282" spans="1:2" x14ac:dyDescent="0.2">
      <c r="A282">
        <v>7.8199999999999603</v>
      </c>
      <c r="B282">
        <v>28.90800000000036</v>
      </c>
    </row>
    <row r="283" spans="1:2" x14ac:dyDescent="0.2">
      <c r="A283">
        <v>7.8299999999999601</v>
      </c>
      <c r="B283">
        <v>28.913000000000359</v>
      </c>
    </row>
    <row r="284" spans="1:2" x14ac:dyDescent="0.2">
      <c r="A284">
        <v>7.8399999999999599</v>
      </c>
      <c r="B284">
        <v>28.918000000000358</v>
      </c>
    </row>
    <row r="285" spans="1:2" x14ac:dyDescent="0.2">
      <c r="A285">
        <v>7.8499999999999597</v>
      </c>
      <c r="B285">
        <v>28.923000000000357</v>
      </c>
    </row>
    <row r="286" spans="1:2" x14ac:dyDescent="0.2">
      <c r="A286">
        <v>7.8599999999999604</v>
      </c>
      <c r="B286">
        <v>28.928000000000356</v>
      </c>
    </row>
    <row r="287" spans="1:2" x14ac:dyDescent="0.2">
      <c r="A287">
        <v>7.8699999999999601</v>
      </c>
      <c r="B287">
        <v>28.933000000000355</v>
      </c>
    </row>
    <row r="288" spans="1:2" x14ac:dyDescent="0.2">
      <c r="A288">
        <v>7.8799999999999599</v>
      </c>
      <c r="B288">
        <v>28.938000000000354</v>
      </c>
    </row>
    <row r="289" spans="1:2" x14ac:dyDescent="0.2">
      <c r="A289">
        <v>7.8899999999999597</v>
      </c>
      <c r="B289">
        <v>28.943000000000353</v>
      </c>
    </row>
    <row r="290" spans="1:2" x14ac:dyDescent="0.2">
      <c r="A290">
        <v>7.8999999999999604</v>
      </c>
      <c r="B290">
        <v>28.948000000000352</v>
      </c>
    </row>
    <row r="291" spans="1:2" x14ac:dyDescent="0.2">
      <c r="A291">
        <v>7.9099999999999602</v>
      </c>
      <c r="B291">
        <v>28.953000000000351</v>
      </c>
    </row>
    <row r="292" spans="1:2" x14ac:dyDescent="0.2">
      <c r="A292">
        <v>7.91999999999996</v>
      </c>
      <c r="B292">
        <v>28.95800000000035</v>
      </c>
    </row>
    <row r="293" spans="1:2" x14ac:dyDescent="0.2">
      <c r="A293">
        <v>7.9299999999999597</v>
      </c>
      <c r="B293">
        <v>28.963000000000349</v>
      </c>
    </row>
    <row r="294" spans="1:2" x14ac:dyDescent="0.2">
      <c r="A294">
        <v>7.9399999999999604</v>
      </c>
      <c r="B294">
        <v>28.968000000000348</v>
      </c>
    </row>
    <row r="295" spans="1:2" x14ac:dyDescent="0.2">
      <c r="A295">
        <v>7.9499999999999602</v>
      </c>
      <c r="B295">
        <v>28.973000000000347</v>
      </c>
    </row>
    <row r="296" spans="1:2" x14ac:dyDescent="0.2">
      <c r="A296">
        <v>7.95999999999996</v>
      </c>
      <c r="B296">
        <v>28.978000000000346</v>
      </c>
    </row>
    <row r="297" spans="1:2" x14ac:dyDescent="0.2">
      <c r="A297">
        <v>7.9699999999999598</v>
      </c>
      <c r="B297">
        <v>28.983000000000345</v>
      </c>
    </row>
    <row r="298" spans="1:2" x14ac:dyDescent="0.2">
      <c r="A298">
        <v>7.9799999999999596</v>
      </c>
      <c r="B298">
        <v>28.988000000000344</v>
      </c>
    </row>
    <row r="299" spans="1:2" x14ac:dyDescent="0.2">
      <c r="A299">
        <v>7.9899999999999602</v>
      </c>
      <c r="B299">
        <v>28.993000000000343</v>
      </c>
    </row>
    <row r="300" spans="1:2" x14ac:dyDescent="0.2">
      <c r="A300">
        <v>7.99999999999996</v>
      </c>
      <c r="B300">
        <v>28.998000000000342</v>
      </c>
    </row>
    <row r="301" spans="1:2" x14ac:dyDescent="0.2">
      <c r="A301">
        <v>8.0099999999999607</v>
      </c>
      <c r="B301">
        <v>29.003000000000341</v>
      </c>
    </row>
    <row r="302" spans="1:2" x14ac:dyDescent="0.2">
      <c r="A302">
        <v>8.0199999999999605</v>
      </c>
      <c r="B302">
        <v>29.00800000000034</v>
      </c>
    </row>
    <row r="303" spans="1:2" x14ac:dyDescent="0.2">
      <c r="A303">
        <v>8.0299999999999603</v>
      </c>
      <c r="B303">
        <v>29.013000000000339</v>
      </c>
    </row>
    <row r="304" spans="1:2" x14ac:dyDescent="0.2">
      <c r="A304">
        <v>8.0399999999999601</v>
      </c>
      <c r="B304">
        <v>29.018000000000338</v>
      </c>
    </row>
    <row r="305" spans="1:2" x14ac:dyDescent="0.2">
      <c r="A305">
        <v>8.0499999999999599</v>
      </c>
      <c r="B305">
        <v>29.023000000000337</v>
      </c>
    </row>
    <row r="306" spans="1:2" x14ac:dyDescent="0.2">
      <c r="A306">
        <v>8.0599999999999596</v>
      </c>
      <c r="B306">
        <v>29.028000000000336</v>
      </c>
    </row>
    <row r="307" spans="1:2" x14ac:dyDescent="0.2">
      <c r="A307">
        <v>8.0699999999999594</v>
      </c>
      <c r="B307">
        <v>29.033000000000335</v>
      </c>
    </row>
    <row r="308" spans="1:2" x14ac:dyDescent="0.2">
      <c r="A308">
        <v>8.0799999999999592</v>
      </c>
      <c r="B308">
        <v>29.038000000000334</v>
      </c>
    </row>
    <row r="309" spans="1:2" x14ac:dyDescent="0.2">
      <c r="A309">
        <v>8.0899999999999608</v>
      </c>
      <c r="B309">
        <v>29.043000000000333</v>
      </c>
    </row>
    <row r="310" spans="1:2" x14ac:dyDescent="0.2">
      <c r="A310">
        <v>8.0999999999999606</v>
      </c>
      <c r="B310">
        <v>29.048000000000332</v>
      </c>
    </row>
    <row r="311" spans="1:2" x14ac:dyDescent="0.2">
      <c r="A311">
        <v>8.1099999999999497</v>
      </c>
      <c r="B311">
        <v>29.053000000000331</v>
      </c>
    </row>
    <row r="312" spans="1:2" x14ac:dyDescent="0.2">
      <c r="A312">
        <v>8.1199999999999495</v>
      </c>
      <c r="B312">
        <v>29.05800000000033</v>
      </c>
    </row>
    <row r="313" spans="1:2" x14ac:dyDescent="0.2">
      <c r="A313">
        <v>8.1299999999999493</v>
      </c>
      <c r="B313">
        <v>29.063000000000329</v>
      </c>
    </row>
    <row r="314" spans="1:2" x14ac:dyDescent="0.2">
      <c r="A314">
        <v>8.1399999999999508</v>
      </c>
      <c r="B314">
        <v>29.068000000000328</v>
      </c>
    </row>
    <row r="315" spans="1:2" x14ac:dyDescent="0.2">
      <c r="A315">
        <v>8.1499999999999506</v>
      </c>
      <c r="B315">
        <v>29.073000000000327</v>
      </c>
    </row>
    <row r="316" spans="1:2" x14ac:dyDescent="0.2">
      <c r="A316">
        <v>8.1599999999999504</v>
      </c>
      <c r="B316">
        <v>29.078000000000326</v>
      </c>
    </row>
    <row r="317" spans="1:2" x14ac:dyDescent="0.2">
      <c r="A317">
        <v>8.1699999999999502</v>
      </c>
      <c r="B317">
        <v>29.083000000000325</v>
      </c>
    </row>
    <row r="318" spans="1:2" x14ac:dyDescent="0.2">
      <c r="A318">
        <v>8.17999999999995</v>
      </c>
      <c r="B318">
        <v>29.088000000000324</v>
      </c>
    </row>
    <row r="319" spans="1:2" x14ac:dyDescent="0.2">
      <c r="A319">
        <v>8.1899999999999498</v>
      </c>
      <c r="B319">
        <v>29.093000000000323</v>
      </c>
    </row>
    <row r="320" spans="1:2" x14ac:dyDescent="0.2">
      <c r="A320">
        <v>8.1999999999999496</v>
      </c>
      <c r="B320">
        <v>29.098000000000322</v>
      </c>
    </row>
    <row r="321" spans="1:2" x14ac:dyDescent="0.2">
      <c r="A321">
        <v>8.2099999999999493</v>
      </c>
      <c r="B321">
        <v>29.103000000000321</v>
      </c>
    </row>
    <row r="322" spans="1:2" x14ac:dyDescent="0.2">
      <c r="A322">
        <v>8.2199999999999491</v>
      </c>
      <c r="B322">
        <v>29.10800000000032</v>
      </c>
    </row>
    <row r="323" spans="1:2" x14ac:dyDescent="0.2">
      <c r="A323">
        <v>8.2299999999999507</v>
      </c>
      <c r="B323">
        <v>29.113000000000319</v>
      </c>
    </row>
    <row r="324" spans="1:2" x14ac:dyDescent="0.2">
      <c r="A324">
        <v>8.2399999999999505</v>
      </c>
      <c r="B324">
        <v>29.118000000000318</v>
      </c>
    </row>
    <row r="325" spans="1:2" x14ac:dyDescent="0.2">
      <c r="A325">
        <v>8.2499999999999503</v>
      </c>
      <c r="B325">
        <v>29.123000000000317</v>
      </c>
    </row>
    <row r="326" spans="1:2" x14ac:dyDescent="0.2">
      <c r="A326">
        <v>8.25999999999995</v>
      </c>
      <c r="B326">
        <v>29.128000000000316</v>
      </c>
    </row>
    <row r="327" spans="1:2" x14ac:dyDescent="0.2">
      <c r="A327">
        <v>8.2699999999999498</v>
      </c>
      <c r="B327">
        <v>29.133000000000315</v>
      </c>
    </row>
    <row r="328" spans="1:2" x14ac:dyDescent="0.2">
      <c r="A328">
        <v>8.2799999999999496</v>
      </c>
      <c r="B328">
        <v>29.138000000000314</v>
      </c>
    </row>
    <row r="329" spans="1:2" x14ac:dyDescent="0.2">
      <c r="A329">
        <v>8.2899999999999494</v>
      </c>
      <c r="B329">
        <v>29.143000000000313</v>
      </c>
    </row>
    <row r="330" spans="1:2" x14ac:dyDescent="0.2">
      <c r="A330">
        <v>8.2999999999999492</v>
      </c>
      <c r="B330">
        <v>29.148000000000312</v>
      </c>
    </row>
    <row r="331" spans="1:2" x14ac:dyDescent="0.2">
      <c r="A331">
        <v>8.3099999999999508</v>
      </c>
      <c r="B331">
        <v>29.153000000000311</v>
      </c>
    </row>
    <row r="332" spans="1:2" x14ac:dyDescent="0.2">
      <c r="A332">
        <v>8.3199999999999505</v>
      </c>
      <c r="B332">
        <v>29.15800000000031</v>
      </c>
    </row>
    <row r="333" spans="1:2" x14ac:dyDescent="0.2">
      <c r="A333">
        <v>8.3299999999999503</v>
      </c>
      <c r="B333">
        <v>29.163000000000309</v>
      </c>
    </row>
    <row r="334" spans="1:2" x14ac:dyDescent="0.2">
      <c r="A334">
        <v>8.3399999999999501</v>
      </c>
      <c r="B334">
        <v>29.168000000000308</v>
      </c>
    </row>
    <row r="335" spans="1:2" x14ac:dyDescent="0.2">
      <c r="A335">
        <v>8.3499999999999499</v>
      </c>
      <c r="B335">
        <v>29.173000000000307</v>
      </c>
    </row>
    <row r="336" spans="1:2" x14ac:dyDescent="0.2">
      <c r="A336">
        <v>8.3599999999999497</v>
      </c>
      <c r="B336">
        <v>29.178000000000306</v>
      </c>
    </row>
    <row r="337" spans="1:2" x14ac:dyDescent="0.2">
      <c r="A337">
        <v>8.3699999999999495</v>
      </c>
      <c r="B337">
        <v>29.183000000000305</v>
      </c>
    </row>
    <row r="338" spans="1:2" x14ac:dyDescent="0.2">
      <c r="A338">
        <v>8.3799999999999493</v>
      </c>
      <c r="B338">
        <v>29.188000000000304</v>
      </c>
    </row>
    <row r="339" spans="1:2" x14ac:dyDescent="0.2">
      <c r="A339">
        <v>8.3899999999999508</v>
      </c>
      <c r="B339">
        <v>29.193000000000303</v>
      </c>
    </row>
    <row r="340" spans="1:2" x14ac:dyDescent="0.2">
      <c r="A340">
        <v>8.3999999999999506</v>
      </c>
      <c r="B340">
        <v>29.198000000000302</v>
      </c>
    </row>
    <row r="341" spans="1:2" x14ac:dyDescent="0.2">
      <c r="A341">
        <v>8.4099999999999504</v>
      </c>
      <c r="B341">
        <v>29.203000000000301</v>
      </c>
    </row>
    <row r="342" spans="1:2" x14ac:dyDescent="0.2">
      <c r="A342">
        <v>8.4199999999999502</v>
      </c>
      <c r="B342">
        <v>29.2080000000003</v>
      </c>
    </row>
    <row r="343" spans="1:2" x14ac:dyDescent="0.2">
      <c r="A343">
        <v>8.42999999999995</v>
      </c>
      <c r="B343">
        <v>29.213000000000299</v>
      </c>
    </row>
    <row r="344" spans="1:2" x14ac:dyDescent="0.2">
      <c r="A344">
        <v>8.4399999999999498</v>
      </c>
      <c r="B344">
        <v>29.218000000000298</v>
      </c>
    </row>
    <row r="345" spans="1:2" x14ac:dyDescent="0.2">
      <c r="A345">
        <v>8.4499999999999496</v>
      </c>
      <c r="B345">
        <v>29.223000000000297</v>
      </c>
    </row>
    <row r="346" spans="1:2" x14ac:dyDescent="0.2">
      <c r="A346">
        <v>8.4599999999999493</v>
      </c>
      <c r="B346">
        <v>29.228000000000296</v>
      </c>
    </row>
    <row r="347" spans="1:2" x14ac:dyDescent="0.2">
      <c r="A347">
        <v>8.4699999999999491</v>
      </c>
      <c r="B347">
        <v>29.233000000000295</v>
      </c>
    </row>
    <row r="348" spans="1:2" x14ac:dyDescent="0.2">
      <c r="A348">
        <v>8.4799999999999507</v>
      </c>
      <c r="B348">
        <v>29.238000000000294</v>
      </c>
    </row>
    <row r="349" spans="1:2" x14ac:dyDescent="0.2">
      <c r="A349">
        <v>8.4899999999999505</v>
      </c>
      <c r="B349">
        <v>29.243000000000293</v>
      </c>
    </row>
    <row r="350" spans="1:2" x14ac:dyDescent="0.2">
      <c r="A350">
        <v>8.4999999999999503</v>
      </c>
      <c r="B350">
        <v>29.248000000000292</v>
      </c>
    </row>
    <row r="351" spans="1:2" x14ac:dyDescent="0.2">
      <c r="A351">
        <v>8.50999999999995</v>
      </c>
      <c r="B351">
        <v>29.253000000000291</v>
      </c>
    </row>
    <row r="352" spans="1:2" x14ac:dyDescent="0.2">
      <c r="A352">
        <v>8.5199999999999498</v>
      </c>
      <c r="B352">
        <v>29.25800000000029</v>
      </c>
    </row>
    <row r="353" spans="1:2" x14ac:dyDescent="0.2">
      <c r="A353">
        <v>8.5299999999999496</v>
      </c>
      <c r="B353">
        <v>29.263000000000289</v>
      </c>
    </row>
    <row r="354" spans="1:2" x14ac:dyDescent="0.2">
      <c r="A354">
        <v>8.5399999999999494</v>
      </c>
      <c r="B354">
        <v>29.268000000000288</v>
      </c>
    </row>
    <row r="355" spans="1:2" x14ac:dyDescent="0.2">
      <c r="A355">
        <v>8.5499999999999492</v>
      </c>
      <c r="B355">
        <v>29.273000000000287</v>
      </c>
    </row>
    <row r="356" spans="1:2" x14ac:dyDescent="0.2">
      <c r="A356">
        <v>8.5599999999999508</v>
      </c>
      <c r="B356">
        <v>29.278000000000286</v>
      </c>
    </row>
    <row r="357" spans="1:2" x14ac:dyDescent="0.2">
      <c r="A357">
        <v>8.5699999999999505</v>
      </c>
      <c r="B357">
        <v>29.283000000000285</v>
      </c>
    </row>
    <row r="358" spans="1:2" x14ac:dyDescent="0.2">
      <c r="A358">
        <v>8.5799999999999397</v>
      </c>
      <c r="B358">
        <v>29.288000000000284</v>
      </c>
    </row>
    <row r="359" spans="1:2" x14ac:dyDescent="0.2">
      <c r="A359">
        <v>8.5899999999999395</v>
      </c>
      <c r="B359">
        <v>29.293000000000283</v>
      </c>
    </row>
    <row r="360" spans="1:2" x14ac:dyDescent="0.2">
      <c r="A360">
        <v>8.5999999999999392</v>
      </c>
      <c r="B360">
        <v>29.298000000000282</v>
      </c>
    </row>
    <row r="361" spans="1:2" x14ac:dyDescent="0.2">
      <c r="A361">
        <v>8.6099999999999408</v>
      </c>
      <c r="B361">
        <v>29.303000000000281</v>
      </c>
    </row>
    <row r="362" spans="1:2" x14ac:dyDescent="0.2">
      <c r="A362">
        <v>8.6199999999999406</v>
      </c>
      <c r="B362">
        <v>29.30800000000028</v>
      </c>
    </row>
    <row r="363" spans="1:2" x14ac:dyDescent="0.2">
      <c r="A363">
        <v>8.6299999999999404</v>
      </c>
      <c r="B363">
        <v>29.313000000000279</v>
      </c>
    </row>
    <row r="364" spans="1:2" x14ac:dyDescent="0.2">
      <c r="A364">
        <v>8.6399999999999508</v>
      </c>
      <c r="B364">
        <v>29.318000000000279</v>
      </c>
    </row>
    <row r="365" spans="1:2" x14ac:dyDescent="0.2">
      <c r="A365">
        <v>8.6499999999999506</v>
      </c>
      <c r="B365">
        <v>29.323000000000278</v>
      </c>
    </row>
    <row r="366" spans="1:2" x14ac:dyDescent="0.2">
      <c r="A366">
        <v>8.6599999999999504</v>
      </c>
      <c r="B366">
        <v>29.328000000000277</v>
      </c>
    </row>
    <row r="367" spans="1:2" x14ac:dyDescent="0.2">
      <c r="A367">
        <v>8.6699999999999502</v>
      </c>
      <c r="B367">
        <v>29.333000000000276</v>
      </c>
    </row>
    <row r="368" spans="1:2" x14ac:dyDescent="0.2">
      <c r="A368">
        <v>8.67999999999995</v>
      </c>
      <c r="B368">
        <v>29.338000000000275</v>
      </c>
    </row>
    <row r="369" spans="1:2" x14ac:dyDescent="0.2">
      <c r="A369">
        <v>8.6899999999999498</v>
      </c>
      <c r="B369">
        <v>29.343000000000274</v>
      </c>
    </row>
    <row r="370" spans="1:2" x14ac:dyDescent="0.2">
      <c r="A370">
        <v>8.6999999999999496</v>
      </c>
      <c r="B370">
        <v>29.348000000000273</v>
      </c>
    </row>
    <row r="371" spans="1:2" x14ac:dyDescent="0.2">
      <c r="A371">
        <v>8.70999999999996</v>
      </c>
      <c r="B371">
        <v>29.353000000000272</v>
      </c>
    </row>
    <row r="372" spans="1:2" x14ac:dyDescent="0.2">
      <c r="A372">
        <v>8.7199999999999598</v>
      </c>
      <c r="B372">
        <v>29.358000000000271</v>
      </c>
    </row>
    <row r="373" spans="1:2" x14ac:dyDescent="0.2">
      <c r="A373">
        <v>8.7299999999999596</v>
      </c>
      <c r="B373">
        <v>29.36300000000027</v>
      </c>
    </row>
    <row r="374" spans="1:2" x14ac:dyDescent="0.2">
      <c r="A374">
        <v>8.7399999999999594</v>
      </c>
      <c r="B374">
        <v>29.368000000000269</v>
      </c>
    </row>
    <row r="375" spans="1:2" x14ac:dyDescent="0.2">
      <c r="A375">
        <v>8.7499999999999591</v>
      </c>
      <c r="B375">
        <v>29.373000000000268</v>
      </c>
    </row>
    <row r="376" spans="1:2" x14ac:dyDescent="0.2">
      <c r="A376">
        <v>8.7599999999999607</v>
      </c>
      <c r="B376">
        <v>29.378000000000267</v>
      </c>
    </row>
    <row r="377" spans="1:2" x14ac:dyDescent="0.2">
      <c r="A377">
        <v>8.7699999999999694</v>
      </c>
      <c r="B377">
        <v>29.383000000000266</v>
      </c>
    </row>
    <row r="378" spans="1:2" x14ac:dyDescent="0.2">
      <c r="A378">
        <v>8.7799999999999692</v>
      </c>
      <c r="B378">
        <v>29.388000000000265</v>
      </c>
    </row>
    <row r="379" spans="1:2" x14ac:dyDescent="0.2">
      <c r="A379">
        <v>8.7899999999999707</v>
      </c>
      <c r="B379">
        <v>29.393000000000264</v>
      </c>
    </row>
    <row r="380" spans="1:2" x14ac:dyDescent="0.2">
      <c r="A380">
        <v>8.7999999999999705</v>
      </c>
      <c r="B380">
        <v>29.398000000000263</v>
      </c>
    </row>
    <row r="381" spans="1:2" x14ac:dyDescent="0.2">
      <c r="A381">
        <v>8.8099999999999703</v>
      </c>
      <c r="B381">
        <v>29.403000000000262</v>
      </c>
    </row>
    <row r="382" spans="1:2" x14ac:dyDescent="0.2">
      <c r="A382">
        <v>8.8199999999999701</v>
      </c>
      <c r="B382">
        <v>29.408000000000261</v>
      </c>
    </row>
    <row r="383" spans="1:2" x14ac:dyDescent="0.2">
      <c r="A383">
        <v>8.8299999999999805</v>
      </c>
      <c r="B383">
        <v>29.41300000000026</v>
      </c>
    </row>
    <row r="384" spans="1:2" x14ac:dyDescent="0.2">
      <c r="A384">
        <v>8.8399999999999803</v>
      </c>
      <c r="B384">
        <v>29.418000000000259</v>
      </c>
    </row>
    <row r="385" spans="1:2" x14ac:dyDescent="0.2">
      <c r="A385">
        <v>8.8499999999999801</v>
      </c>
      <c r="B385">
        <v>29.423000000000258</v>
      </c>
    </row>
    <row r="386" spans="1:2" x14ac:dyDescent="0.2">
      <c r="A386">
        <v>8.8599999999999799</v>
      </c>
      <c r="B386">
        <v>29.428000000000257</v>
      </c>
    </row>
    <row r="387" spans="1:2" x14ac:dyDescent="0.2">
      <c r="A387">
        <v>8.8699999999999797</v>
      </c>
      <c r="B387">
        <v>29.433000000000256</v>
      </c>
    </row>
    <row r="388" spans="1:2" x14ac:dyDescent="0.2">
      <c r="A388">
        <v>8.8799999999999795</v>
      </c>
      <c r="B388">
        <v>29.438000000000255</v>
      </c>
    </row>
    <row r="389" spans="1:2" x14ac:dyDescent="0.2">
      <c r="A389">
        <v>8.8899999999999793</v>
      </c>
      <c r="B389">
        <v>29.443000000000254</v>
      </c>
    </row>
    <row r="390" spans="1:2" x14ac:dyDescent="0.2">
      <c r="A390">
        <v>8.8999999999999897</v>
      </c>
      <c r="B390">
        <v>29.448000000000253</v>
      </c>
    </row>
    <row r="391" spans="1:2" x14ac:dyDescent="0.2">
      <c r="A391">
        <v>8.9099999999999895</v>
      </c>
      <c r="B391">
        <v>29.453000000000252</v>
      </c>
    </row>
    <row r="392" spans="1:2" x14ac:dyDescent="0.2">
      <c r="A392">
        <v>8.9199999999999893</v>
      </c>
      <c r="B392">
        <v>29.458000000000251</v>
      </c>
    </row>
    <row r="393" spans="1:2" x14ac:dyDescent="0.2">
      <c r="A393">
        <v>8.9299999999999908</v>
      </c>
      <c r="B393">
        <v>29.46300000000025</v>
      </c>
    </row>
    <row r="394" spans="1:2" x14ac:dyDescent="0.2">
      <c r="A394">
        <v>8.9399999999999906</v>
      </c>
      <c r="B394">
        <v>29.468000000000249</v>
      </c>
    </row>
    <row r="395" spans="1:2" x14ac:dyDescent="0.2">
      <c r="A395">
        <v>8.9499999999999904</v>
      </c>
      <c r="B395">
        <v>29.473000000000248</v>
      </c>
    </row>
    <row r="396" spans="1:2" x14ac:dyDescent="0.2">
      <c r="A396">
        <v>8.9600000000000009</v>
      </c>
      <c r="B396">
        <v>29.478000000000247</v>
      </c>
    </row>
    <row r="397" spans="1:2" x14ac:dyDescent="0.2">
      <c r="A397">
        <v>8.9700000000000006</v>
      </c>
      <c r="B397">
        <v>29.483000000000246</v>
      </c>
    </row>
    <row r="398" spans="1:2" x14ac:dyDescent="0.2">
      <c r="A398">
        <v>8.98</v>
      </c>
      <c r="B398">
        <v>29.488000000000245</v>
      </c>
    </row>
    <row r="399" spans="1:2" x14ac:dyDescent="0.2">
      <c r="A399">
        <v>8.99</v>
      </c>
      <c r="B399">
        <v>29.493000000000244</v>
      </c>
    </row>
    <row r="400" spans="1:2" x14ac:dyDescent="0.2">
      <c r="A400">
        <v>9</v>
      </c>
      <c r="B400">
        <v>29.498000000000243</v>
      </c>
    </row>
    <row r="401" spans="1:2" x14ac:dyDescent="0.2">
      <c r="A401">
        <v>9.01</v>
      </c>
      <c r="B401">
        <v>29.503000000000242</v>
      </c>
    </row>
    <row r="402" spans="1:2" x14ac:dyDescent="0.2">
      <c r="A402">
        <v>9.02</v>
      </c>
      <c r="B402">
        <v>29.508000000000241</v>
      </c>
    </row>
    <row r="403" spans="1:2" x14ac:dyDescent="0.2">
      <c r="A403">
        <v>9.03000000000001</v>
      </c>
      <c r="B403">
        <v>29.51300000000024</v>
      </c>
    </row>
    <row r="404" spans="1:2" x14ac:dyDescent="0.2">
      <c r="A404">
        <v>9.0400000000000098</v>
      </c>
      <c r="B404">
        <v>29.518000000000239</v>
      </c>
    </row>
    <row r="405" spans="1:2" x14ac:dyDescent="0.2">
      <c r="A405">
        <v>9.0500000000000096</v>
      </c>
      <c r="B405">
        <v>29.523000000000238</v>
      </c>
    </row>
    <row r="406" spans="1:2" x14ac:dyDescent="0.2">
      <c r="A406">
        <v>9.0600000000000094</v>
      </c>
      <c r="B406">
        <v>29.528000000000237</v>
      </c>
    </row>
    <row r="407" spans="1:2" x14ac:dyDescent="0.2">
      <c r="A407">
        <v>9.0700000000000092</v>
      </c>
      <c r="B407">
        <v>29.533000000000236</v>
      </c>
    </row>
    <row r="408" spans="1:2" x14ac:dyDescent="0.2">
      <c r="A408">
        <v>9.0800000000000107</v>
      </c>
      <c r="B408">
        <v>29.538000000000235</v>
      </c>
    </row>
    <row r="409" spans="1:2" x14ac:dyDescent="0.2">
      <c r="A409">
        <v>9.0900000000000194</v>
      </c>
      <c r="B409">
        <v>29.543000000000234</v>
      </c>
    </row>
    <row r="410" spans="1:2" x14ac:dyDescent="0.2">
      <c r="A410">
        <v>9.1000000000000192</v>
      </c>
      <c r="B410">
        <v>29.548000000000233</v>
      </c>
    </row>
    <row r="411" spans="1:2" x14ac:dyDescent="0.2">
      <c r="A411">
        <v>9.1100000000000207</v>
      </c>
      <c r="B411">
        <v>29.553000000000232</v>
      </c>
    </row>
    <row r="412" spans="1:2" x14ac:dyDescent="0.2">
      <c r="A412">
        <v>9.1200000000000205</v>
      </c>
      <c r="B412">
        <v>29.558000000000231</v>
      </c>
    </row>
    <row r="413" spans="1:2" x14ac:dyDescent="0.2">
      <c r="A413">
        <v>9.1300000000000203</v>
      </c>
      <c r="B413">
        <v>29.56300000000023</v>
      </c>
    </row>
    <row r="414" spans="1:2" x14ac:dyDescent="0.2">
      <c r="A414">
        <v>9.1400000000000201</v>
      </c>
      <c r="B414">
        <v>29.568000000000229</v>
      </c>
    </row>
    <row r="415" spans="1:2" x14ac:dyDescent="0.2">
      <c r="A415">
        <v>9.1500000000000306</v>
      </c>
      <c r="B415">
        <v>29.573000000000228</v>
      </c>
    </row>
    <row r="416" spans="1:2" x14ac:dyDescent="0.2">
      <c r="A416">
        <v>9.1600000000000303</v>
      </c>
      <c r="B416">
        <v>29.578000000000227</v>
      </c>
    </row>
    <row r="417" spans="1:2" x14ac:dyDescent="0.2">
      <c r="A417">
        <v>9.1700000000000301</v>
      </c>
      <c r="B417">
        <v>29.583000000000226</v>
      </c>
    </row>
    <row r="418" spans="1:2" x14ac:dyDescent="0.2">
      <c r="A418">
        <v>9.1800000000000299</v>
      </c>
      <c r="B418">
        <v>29.588000000000225</v>
      </c>
    </row>
    <row r="419" spans="1:2" x14ac:dyDescent="0.2">
      <c r="A419">
        <v>9.1900000000000297</v>
      </c>
      <c r="B419">
        <v>29.593000000000224</v>
      </c>
    </row>
    <row r="420" spans="1:2" x14ac:dyDescent="0.2">
      <c r="A420">
        <v>9.2000000000000295</v>
      </c>
      <c r="B420">
        <v>29.598000000000223</v>
      </c>
    </row>
    <row r="421" spans="1:2" x14ac:dyDescent="0.2">
      <c r="A421">
        <v>9.2100000000000293</v>
      </c>
      <c r="B421">
        <v>29.603000000000222</v>
      </c>
    </row>
    <row r="422" spans="1:2" x14ac:dyDescent="0.2">
      <c r="A422">
        <v>9.2200000000000397</v>
      </c>
      <c r="B422">
        <v>29.608000000000221</v>
      </c>
    </row>
    <row r="423" spans="1:2" x14ac:dyDescent="0.2">
      <c r="A423">
        <v>9.2300000000000395</v>
      </c>
      <c r="B423">
        <v>29.61300000000022</v>
      </c>
    </row>
    <row r="424" spans="1:2" x14ac:dyDescent="0.2">
      <c r="A424">
        <v>9.2400000000000393</v>
      </c>
      <c r="B424">
        <v>29.618000000000219</v>
      </c>
    </row>
    <row r="425" spans="1:2" x14ac:dyDescent="0.2">
      <c r="A425">
        <v>9.2500000000000409</v>
      </c>
      <c r="B425">
        <v>29.623000000000218</v>
      </c>
    </row>
    <row r="426" spans="1:2" x14ac:dyDescent="0.2">
      <c r="A426">
        <v>9.2600000000000406</v>
      </c>
      <c r="B426">
        <v>29.628000000000217</v>
      </c>
    </row>
    <row r="427" spans="1:2" x14ac:dyDescent="0.2">
      <c r="A427">
        <v>9.2700000000000404</v>
      </c>
      <c r="B427">
        <v>29.633000000000216</v>
      </c>
    </row>
    <row r="428" spans="1:2" x14ac:dyDescent="0.2">
      <c r="A428">
        <v>9.2800000000000509</v>
      </c>
      <c r="B428">
        <v>29.638000000000215</v>
      </c>
    </row>
    <row r="429" spans="1:2" x14ac:dyDescent="0.2">
      <c r="A429">
        <v>9.2900000000000507</v>
      </c>
      <c r="B429">
        <v>29.643000000000214</v>
      </c>
    </row>
    <row r="430" spans="1:2" x14ac:dyDescent="0.2">
      <c r="A430">
        <v>9.3000000000000504</v>
      </c>
      <c r="B430">
        <v>29.648000000000213</v>
      </c>
    </row>
    <row r="431" spans="1:2" x14ac:dyDescent="0.2">
      <c r="A431">
        <v>9.3100000000000502</v>
      </c>
      <c r="B431">
        <v>29.653000000000212</v>
      </c>
    </row>
    <row r="432" spans="1:2" x14ac:dyDescent="0.2">
      <c r="A432">
        <v>9.32000000000005</v>
      </c>
      <c r="B432">
        <v>29.658000000000211</v>
      </c>
    </row>
    <row r="433" spans="1:2" x14ac:dyDescent="0.2">
      <c r="A433">
        <v>9.3300000000000498</v>
      </c>
      <c r="B433">
        <v>29.66300000000021</v>
      </c>
    </row>
    <row r="434" spans="1:2" x14ac:dyDescent="0.2">
      <c r="A434">
        <v>9.3400000000000496</v>
      </c>
      <c r="B434">
        <v>29.668000000000209</v>
      </c>
    </row>
    <row r="435" spans="1:2" x14ac:dyDescent="0.2">
      <c r="A435">
        <v>9.35000000000006</v>
      </c>
      <c r="B435">
        <v>29.673000000000208</v>
      </c>
    </row>
    <row r="436" spans="1:2" x14ac:dyDescent="0.2">
      <c r="A436">
        <v>9.3600000000000598</v>
      </c>
      <c r="B436">
        <v>29.678000000000207</v>
      </c>
    </row>
    <row r="437" spans="1:2" x14ac:dyDescent="0.2">
      <c r="A437">
        <v>9.3700000000000596</v>
      </c>
      <c r="B437">
        <v>29.683000000000206</v>
      </c>
    </row>
    <row r="438" spans="1:2" x14ac:dyDescent="0.2">
      <c r="A438">
        <v>9.3800000000000594</v>
      </c>
      <c r="B438">
        <v>29.688000000000205</v>
      </c>
    </row>
    <row r="439" spans="1:2" x14ac:dyDescent="0.2">
      <c r="A439">
        <v>9.3900000000000592</v>
      </c>
      <c r="B439">
        <v>29.693000000000204</v>
      </c>
    </row>
    <row r="440" spans="1:2" x14ac:dyDescent="0.2">
      <c r="A440">
        <v>9.4000000000000608</v>
      </c>
      <c r="B440">
        <v>29.698000000000203</v>
      </c>
    </row>
    <row r="441" spans="1:2" x14ac:dyDescent="0.2">
      <c r="A441">
        <v>9.4100000000000694</v>
      </c>
      <c r="B441">
        <v>29.703000000000202</v>
      </c>
    </row>
    <row r="442" spans="1:2" x14ac:dyDescent="0.2">
      <c r="A442">
        <v>9.4200000000000692</v>
      </c>
      <c r="B442">
        <v>29.708000000000201</v>
      </c>
    </row>
    <row r="443" spans="1:2" x14ac:dyDescent="0.2">
      <c r="A443">
        <v>9.4300000000000708</v>
      </c>
      <c r="B443">
        <v>29.7130000000002</v>
      </c>
    </row>
    <row r="444" spans="1:2" x14ac:dyDescent="0.2">
      <c r="A444">
        <v>9.4400000000000706</v>
      </c>
      <c r="B444">
        <v>29.718000000000199</v>
      </c>
    </row>
    <row r="445" spans="1:2" x14ac:dyDescent="0.2">
      <c r="A445">
        <v>9.4500000000000703</v>
      </c>
      <c r="B445">
        <v>29.723000000000198</v>
      </c>
    </row>
    <row r="446" spans="1:2" x14ac:dyDescent="0.2">
      <c r="A446">
        <v>9.4600000000000701</v>
      </c>
      <c r="B446">
        <v>29.728000000000197</v>
      </c>
    </row>
    <row r="447" spans="1:2" x14ac:dyDescent="0.2">
      <c r="A447">
        <v>9.4700000000000806</v>
      </c>
      <c r="B447">
        <v>29.733000000000196</v>
      </c>
    </row>
    <row r="448" spans="1:2" x14ac:dyDescent="0.2">
      <c r="A448">
        <v>9.4800000000000804</v>
      </c>
      <c r="B448">
        <v>29.738000000000195</v>
      </c>
    </row>
    <row r="449" spans="1:2" x14ac:dyDescent="0.2">
      <c r="A449">
        <v>9.4900000000000801</v>
      </c>
      <c r="B449">
        <v>29.743000000000194</v>
      </c>
    </row>
    <row r="450" spans="1:2" x14ac:dyDescent="0.2">
      <c r="A450">
        <v>9.5000000000000799</v>
      </c>
      <c r="B450">
        <v>29.748000000000193</v>
      </c>
    </row>
    <row r="451" spans="1:2" x14ac:dyDescent="0.2">
      <c r="A451">
        <v>9.5100000000000797</v>
      </c>
      <c r="B451">
        <v>29.753000000000192</v>
      </c>
    </row>
    <row r="452" spans="1:2" x14ac:dyDescent="0.2">
      <c r="A452">
        <v>9.5200000000000795</v>
      </c>
      <c r="B452">
        <v>29.758000000000191</v>
      </c>
    </row>
    <row r="453" spans="1:2" x14ac:dyDescent="0.2">
      <c r="A453">
        <v>9.5300000000000793</v>
      </c>
      <c r="B453">
        <v>29.76300000000019</v>
      </c>
    </row>
    <row r="454" spans="1:2" x14ac:dyDescent="0.2">
      <c r="A454">
        <v>9.5400000000000897</v>
      </c>
      <c r="B454">
        <v>29.768000000000189</v>
      </c>
    </row>
    <row r="455" spans="1:2" x14ac:dyDescent="0.2">
      <c r="A455">
        <v>9.5500000000000895</v>
      </c>
      <c r="B455">
        <v>29.773000000000188</v>
      </c>
    </row>
    <row r="456" spans="1:2" x14ac:dyDescent="0.2">
      <c r="A456">
        <v>9.5600000000000893</v>
      </c>
      <c r="B456">
        <v>29.778000000000187</v>
      </c>
    </row>
    <row r="457" spans="1:2" x14ac:dyDescent="0.2">
      <c r="A457">
        <v>9.5700000000000909</v>
      </c>
      <c r="B457">
        <v>29.783000000000186</v>
      </c>
    </row>
    <row r="458" spans="1:2" x14ac:dyDescent="0.2">
      <c r="A458">
        <v>9.5800000000000907</v>
      </c>
      <c r="B458">
        <v>29.788000000000185</v>
      </c>
    </row>
    <row r="459" spans="1:2" x14ac:dyDescent="0.2">
      <c r="A459">
        <v>9.5900000000000905</v>
      </c>
      <c r="B459">
        <v>29.793000000000184</v>
      </c>
    </row>
    <row r="460" spans="1:2" x14ac:dyDescent="0.2">
      <c r="A460">
        <v>9.6000000000000991</v>
      </c>
      <c r="B460">
        <v>29.798000000000183</v>
      </c>
    </row>
    <row r="461" spans="1:2" x14ac:dyDescent="0.2">
      <c r="A461">
        <v>9.6100000000001007</v>
      </c>
      <c r="B461">
        <v>29.803000000000182</v>
      </c>
    </row>
    <row r="462" spans="1:2" x14ac:dyDescent="0.2">
      <c r="A462">
        <v>9.6200000000001005</v>
      </c>
      <c r="B462">
        <v>29.808000000000181</v>
      </c>
    </row>
    <row r="463" spans="1:2" x14ac:dyDescent="0.2">
      <c r="A463">
        <v>9.6300000000001003</v>
      </c>
      <c r="B463">
        <v>29.81300000000018</v>
      </c>
    </row>
    <row r="464" spans="1:2" x14ac:dyDescent="0.2">
      <c r="A464">
        <v>9.6400000000001</v>
      </c>
      <c r="B464">
        <v>29.818000000000179</v>
      </c>
    </row>
    <row r="465" spans="1:2" x14ac:dyDescent="0.2">
      <c r="A465">
        <v>9.6500000000000998</v>
      </c>
      <c r="B465">
        <v>29.823000000000178</v>
      </c>
    </row>
    <row r="466" spans="1:2" x14ac:dyDescent="0.2">
      <c r="A466">
        <v>9.6600000000001103</v>
      </c>
      <c r="B466">
        <v>29.828000000000177</v>
      </c>
    </row>
    <row r="467" spans="1:2" x14ac:dyDescent="0.2">
      <c r="A467">
        <v>9.6700000000001101</v>
      </c>
      <c r="B467">
        <v>29.833000000000176</v>
      </c>
    </row>
    <row r="468" spans="1:2" x14ac:dyDescent="0.2">
      <c r="A468">
        <v>9.6800000000001098</v>
      </c>
      <c r="B468">
        <v>29.838000000000175</v>
      </c>
    </row>
    <row r="469" spans="1:2" x14ac:dyDescent="0.2">
      <c r="A469">
        <v>9.6900000000001096</v>
      </c>
      <c r="B469">
        <v>29.843000000000174</v>
      </c>
    </row>
    <row r="470" spans="1:2" x14ac:dyDescent="0.2">
      <c r="A470">
        <v>9.7000000000001094</v>
      </c>
      <c r="B470">
        <v>29.848000000000173</v>
      </c>
    </row>
    <row r="471" spans="1:2" x14ac:dyDescent="0.2">
      <c r="A471">
        <v>9.7100000000001092</v>
      </c>
      <c r="B471">
        <v>29.853000000000172</v>
      </c>
    </row>
    <row r="472" spans="1:2" x14ac:dyDescent="0.2">
      <c r="A472">
        <v>9.7200000000001197</v>
      </c>
      <c r="B472">
        <v>29.858000000000171</v>
      </c>
    </row>
    <row r="473" spans="1:2" x14ac:dyDescent="0.2">
      <c r="A473">
        <v>9.7300000000001194</v>
      </c>
      <c r="B473">
        <v>29.86300000000017</v>
      </c>
    </row>
    <row r="474" spans="1:2" x14ac:dyDescent="0.2">
      <c r="A474">
        <v>9.7400000000001192</v>
      </c>
      <c r="B474">
        <v>29.868000000000169</v>
      </c>
    </row>
    <row r="475" spans="1:2" x14ac:dyDescent="0.2">
      <c r="A475">
        <v>9.7500000000001208</v>
      </c>
      <c r="B475">
        <v>29.873000000000168</v>
      </c>
    </row>
    <row r="476" spans="1:2" x14ac:dyDescent="0.2">
      <c r="A476">
        <v>9.7600000000001206</v>
      </c>
      <c r="B476">
        <v>29.878000000000167</v>
      </c>
    </row>
    <row r="477" spans="1:2" x14ac:dyDescent="0.2">
      <c r="A477">
        <v>9.7700000000001204</v>
      </c>
      <c r="B477">
        <v>29.883000000000166</v>
      </c>
    </row>
    <row r="478" spans="1:2" x14ac:dyDescent="0.2">
      <c r="A478">
        <v>9.7800000000001202</v>
      </c>
      <c r="B478">
        <v>29.888000000000165</v>
      </c>
    </row>
    <row r="479" spans="1:2" x14ac:dyDescent="0.2">
      <c r="A479">
        <v>9.7900000000001306</v>
      </c>
      <c r="B479">
        <v>29.893000000000164</v>
      </c>
    </row>
    <row r="480" spans="1:2" x14ac:dyDescent="0.2">
      <c r="A480">
        <v>9.8000000000001304</v>
      </c>
      <c r="B480">
        <v>29.898000000000163</v>
      </c>
    </row>
    <row r="481" spans="1:2" x14ac:dyDescent="0.2">
      <c r="A481">
        <v>9.8100000000001302</v>
      </c>
      <c r="B481">
        <v>29.903000000000162</v>
      </c>
    </row>
    <row r="482" spans="1:2" x14ac:dyDescent="0.2">
      <c r="A482">
        <v>9.82000000000013</v>
      </c>
      <c r="B482">
        <v>29.908000000000161</v>
      </c>
    </row>
    <row r="483" spans="1:2" x14ac:dyDescent="0.2">
      <c r="A483">
        <v>9.8300000000001297</v>
      </c>
      <c r="B483">
        <v>29.91300000000016</v>
      </c>
    </row>
    <row r="484" spans="1:2" x14ac:dyDescent="0.2">
      <c r="A484">
        <v>9.8400000000001295</v>
      </c>
      <c r="B484">
        <v>29.918000000000159</v>
      </c>
    </row>
    <row r="485" spans="1:2" x14ac:dyDescent="0.2">
      <c r="A485">
        <v>9.85000000000014</v>
      </c>
      <c r="B485">
        <v>29.923000000000158</v>
      </c>
    </row>
    <row r="486" spans="1:2" x14ac:dyDescent="0.2">
      <c r="A486">
        <v>9.8600000000001398</v>
      </c>
      <c r="B486">
        <v>29.928000000000157</v>
      </c>
    </row>
    <row r="487" spans="1:2" x14ac:dyDescent="0.2">
      <c r="A487">
        <v>9.8700000000001396</v>
      </c>
      <c r="B487">
        <v>29.933000000000156</v>
      </c>
    </row>
    <row r="488" spans="1:2" x14ac:dyDescent="0.2">
      <c r="A488">
        <v>9.8800000000001393</v>
      </c>
      <c r="B488">
        <v>29.938000000000155</v>
      </c>
    </row>
    <row r="489" spans="1:2" x14ac:dyDescent="0.2">
      <c r="A489">
        <v>9.8900000000001391</v>
      </c>
      <c r="B489">
        <v>29.943000000000154</v>
      </c>
    </row>
    <row r="490" spans="1:2" x14ac:dyDescent="0.2">
      <c r="A490">
        <v>9.9000000000001407</v>
      </c>
      <c r="B490">
        <v>29.948000000000153</v>
      </c>
    </row>
    <row r="491" spans="1:2" x14ac:dyDescent="0.2">
      <c r="A491">
        <v>9.9100000000001405</v>
      </c>
      <c r="B491">
        <v>29.953000000000152</v>
      </c>
    </row>
    <row r="492" spans="1:2" x14ac:dyDescent="0.2">
      <c r="A492">
        <v>9.9200000000001491</v>
      </c>
      <c r="B492">
        <v>29.958000000000151</v>
      </c>
    </row>
    <row r="493" spans="1:2" x14ac:dyDescent="0.2">
      <c r="A493">
        <v>9.9300000000001507</v>
      </c>
      <c r="B493">
        <v>29.96300000000015</v>
      </c>
    </row>
    <row r="494" spans="1:2" x14ac:dyDescent="0.2">
      <c r="A494">
        <v>9.9400000000001505</v>
      </c>
      <c r="B494">
        <v>29.968000000000149</v>
      </c>
    </row>
    <row r="495" spans="1:2" x14ac:dyDescent="0.2">
      <c r="A495">
        <v>9.9500000000001503</v>
      </c>
      <c r="B495">
        <v>29.973000000000148</v>
      </c>
    </row>
    <row r="496" spans="1:2" x14ac:dyDescent="0.2">
      <c r="A496">
        <v>9.9600000000001501</v>
      </c>
      <c r="B496">
        <v>29.978000000000147</v>
      </c>
    </row>
    <row r="497" spans="1:2" x14ac:dyDescent="0.2">
      <c r="A497">
        <v>9.9700000000001499</v>
      </c>
      <c r="B497">
        <v>29.983000000000146</v>
      </c>
    </row>
    <row r="498" spans="1:2" x14ac:dyDescent="0.2">
      <c r="A498">
        <v>9.9800000000001603</v>
      </c>
      <c r="B498">
        <v>29.988000000000145</v>
      </c>
    </row>
    <row r="499" spans="1:2" x14ac:dyDescent="0.2">
      <c r="A499">
        <v>9.9900000000001601</v>
      </c>
      <c r="B499">
        <v>29.993000000000144</v>
      </c>
    </row>
    <row r="500" spans="1:2" x14ac:dyDescent="0.2">
      <c r="A500">
        <v>10.000000000000201</v>
      </c>
      <c r="B500">
        <v>29.998000000000143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Dane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2016-12-05T20:27:08Z</dcterms:created>
  <dcterms:modified xsi:type="dcterms:W3CDTF">2017-01-11T07:26:21Z</dcterms:modified>
</cp:coreProperties>
</file>