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autoCompressPictures="0" defaultThemeVersion="166925"/>
  <mc:AlternateContent xmlns:mc="http://schemas.openxmlformats.org/markup-compatibility/2006">
    <mc:Choice Requires="x15">
      <x15ac:absPath xmlns:x15ac="http://schemas.microsoft.com/office/spreadsheetml/2010/11/ac" url="C:\Users\kendr\Dropbox\SUN Nut Info Systems\MEAL Advisory Group\MEAL Indicators\MEAL Dashboard Updates\MEAL Dashboards Sep2019\"/>
    </mc:Choice>
  </mc:AlternateContent>
  <xr:revisionPtr revIDLastSave="0" documentId="13_ncr:1_{B8F7B12C-B075-4965-B0B4-5926D00458D6}" xr6:coauthVersionLast="45" xr6:coauthVersionMax="45" xr10:uidLastSave="{00000000-0000-0000-0000-000000000000}"/>
  <bookViews>
    <workbookView xWindow="60" yWindow="7335" windowWidth="28740" windowHeight="8115" activeTab="1" xr2:uid="{00000000-000D-0000-FFFF-FFFF00000000}"/>
  </bookViews>
  <sheets>
    <sheet name="Introduction" sheetId="2" r:id="rId1"/>
    <sheet name="Global List of MEAL Indicators" sheetId="1" r:id="rId2"/>
  </sheets>
  <externalReferences>
    <externalReference r:id="rId3"/>
  </externalReferences>
  <definedNames>
    <definedName name="XLChartData">'Global List of MEAL Indicators'!$DB$3:$DB$66</definedName>
    <definedName name="XLDataRow">[1]Chart!$B$3</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W10" i="1" l="1"/>
  <c r="CS30" i="1"/>
  <c r="CR30" i="1"/>
  <c r="CQ30" i="1"/>
  <c r="CP30" i="1"/>
  <c r="CJ30" i="1"/>
  <c r="CK30" i="1"/>
  <c r="CL30" i="1"/>
  <c r="CM30" i="1"/>
  <c r="CN30" i="1"/>
  <c r="DB5" i="1"/>
  <c r="DB6" i="1"/>
  <c r="DB7" i="1"/>
  <c r="DB8" i="1"/>
  <c r="DB9"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60" i="1"/>
  <c r="DB61" i="1"/>
  <c r="DB59" i="1"/>
  <c r="DB62" i="1"/>
  <c r="DB63" i="1"/>
  <c r="DB64" i="1"/>
  <c r="DB65" i="1"/>
  <c r="DB67" i="1"/>
  <c r="DA5" i="1"/>
  <c r="DA6" i="1"/>
  <c r="DA7" i="1"/>
  <c r="DA8" i="1"/>
  <c r="DA9" i="1"/>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60" i="1"/>
  <c r="DA61" i="1"/>
  <c r="DA59" i="1"/>
  <c r="DA62" i="1"/>
  <c r="DA63" i="1"/>
  <c r="DA64" i="1"/>
  <c r="DA65" i="1"/>
  <c r="DA67" i="1"/>
  <c r="CZ5" i="1"/>
  <c r="CZ6" i="1"/>
  <c r="CZ7" i="1"/>
  <c r="CZ8" i="1"/>
  <c r="CZ9" i="1"/>
  <c r="CZ10" i="1"/>
  <c r="CZ11" i="1"/>
  <c r="CZ12" i="1"/>
  <c r="CZ13" i="1"/>
  <c r="CZ14" i="1"/>
  <c r="CZ15" i="1"/>
  <c r="CZ16" i="1"/>
  <c r="CZ17" i="1"/>
  <c r="CZ18" i="1"/>
  <c r="CZ19" i="1"/>
  <c r="CZ20"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60" i="1"/>
  <c r="CZ61" i="1"/>
  <c r="CZ59" i="1"/>
  <c r="CZ62" i="1"/>
  <c r="CZ63" i="1"/>
  <c r="CZ64" i="1"/>
  <c r="CZ65" i="1"/>
  <c r="CZ67"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60" i="1"/>
  <c r="CY61" i="1"/>
  <c r="CY59" i="1"/>
  <c r="CY62" i="1"/>
  <c r="CY63" i="1"/>
  <c r="CY64" i="1"/>
  <c r="CY65" i="1"/>
  <c r="CY67"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60" i="1"/>
  <c r="CX61" i="1"/>
  <c r="CX59" i="1"/>
  <c r="CX62" i="1"/>
  <c r="CX63" i="1"/>
  <c r="CX64" i="1"/>
  <c r="CX65" i="1"/>
  <c r="CX67" i="1"/>
  <c r="CW6" i="1"/>
  <c r="CW7" i="1"/>
  <c r="CW8" i="1"/>
  <c r="CW9" i="1"/>
  <c r="CW11" i="1"/>
  <c r="CW12" i="1"/>
  <c r="CW13" i="1"/>
  <c r="CW14" i="1"/>
  <c r="CW15" i="1"/>
  <c r="CW16" i="1"/>
  <c r="CW17" i="1"/>
  <c r="CW18" i="1"/>
  <c r="CW19" i="1"/>
  <c r="CW22" i="1"/>
  <c r="CW23" i="1"/>
  <c r="CW24" i="1"/>
  <c r="CW25" i="1"/>
  <c r="CW26" i="1"/>
  <c r="CW27" i="1"/>
  <c r="CW28" i="1"/>
  <c r="CW29" i="1"/>
  <c r="CW30" i="1"/>
  <c r="CW31" i="1"/>
  <c r="CW32" i="1"/>
  <c r="CW34" i="1"/>
  <c r="CW36" i="1"/>
  <c r="CW37" i="1"/>
  <c r="CW38" i="1"/>
  <c r="CW39" i="1"/>
  <c r="CW40" i="1"/>
  <c r="CW41" i="1"/>
  <c r="CW42" i="1"/>
  <c r="CW43" i="1"/>
  <c r="CW44" i="1"/>
  <c r="CW45" i="1"/>
  <c r="CW46" i="1"/>
  <c r="CW47" i="1"/>
  <c r="CW48" i="1"/>
  <c r="CW49" i="1"/>
  <c r="CW50" i="1"/>
  <c r="CW51" i="1"/>
  <c r="CW52" i="1"/>
  <c r="CW53" i="1"/>
  <c r="CW54" i="1"/>
  <c r="CW55" i="1"/>
  <c r="CW57" i="1"/>
  <c r="CW60" i="1"/>
  <c r="CW61" i="1"/>
  <c r="CW59" i="1"/>
  <c r="CW62" i="1"/>
  <c r="CW63" i="1"/>
  <c r="CW64" i="1"/>
  <c r="CW65" i="1"/>
  <c r="CW67" i="1"/>
  <c r="CV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60" i="1"/>
  <c r="CV61" i="1"/>
  <c r="CV59" i="1"/>
  <c r="CV62" i="1"/>
  <c r="CV63" i="1"/>
  <c r="CV64" i="1"/>
  <c r="CV65" i="1"/>
  <c r="CV67"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60" i="1"/>
  <c r="CU61" i="1"/>
  <c r="CU59" i="1"/>
  <c r="CU62" i="1"/>
  <c r="CU63" i="1"/>
  <c r="CU64" i="1"/>
  <c r="CU65" i="1"/>
  <c r="CU67" i="1"/>
  <c r="BU69" i="1"/>
  <c r="BU68" i="1"/>
  <c r="BU71" i="1"/>
  <c r="BU70" i="1"/>
  <c r="CI71" i="1"/>
  <c r="CH71" i="1"/>
  <c r="CG71" i="1"/>
  <c r="CF71" i="1"/>
  <c r="CE71" i="1"/>
  <c r="CI70" i="1"/>
  <c r="CH70" i="1"/>
  <c r="CG70" i="1"/>
  <c r="CF70" i="1"/>
  <c r="CE70" i="1"/>
  <c r="CI69" i="1"/>
  <c r="CH69" i="1"/>
  <c r="CG69" i="1"/>
  <c r="CF69" i="1"/>
  <c r="CE69" i="1"/>
  <c r="CI68" i="1"/>
  <c r="CH68" i="1"/>
  <c r="CG68" i="1"/>
  <c r="CF68" i="1"/>
  <c r="CE68"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F69"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K68" i="1"/>
  <c r="J68" i="1"/>
  <c r="I68" i="1"/>
  <c r="H68" i="1"/>
  <c r="G68" i="1"/>
  <c r="F68" i="1"/>
  <c r="BW71" i="1"/>
  <c r="BW70" i="1"/>
  <c r="BW69" i="1"/>
  <c r="BW68" i="1"/>
  <c r="CD71" i="1"/>
  <c r="CD70" i="1"/>
  <c r="CD69" i="1"/>
  <c r="CD68" i="1"/>
  <c r="CC71" i="1"/>
  <c r="CC70" i="1"/>
  <c r="CC69" i="1"/>
  <c r="CC68" i="1"/>
  <c r="CB71" i="1"/>
  <c r="CB70" i="1"/>
  <c r="CB69" i="1"/>
  <c r="CB68" i="1"/>
  <c r="CA71" i="1"/>
  <c r="CA70" i="1"/>
  <c r="CA69" i="1"/>
  <c r="CA68" i="1"/>
  <c r="BZ71" i="1"/>
  <c r="BZ70" i="1"/>
  <c r="BZ69" i="1"/>
  <c r="BZ68" i="1"/>
  <c r="BT71" i="1"/>
  <c r="BT70" i="1"/>
  <c r="BT69" i="1"/>
  <c r="BT68" i="1"/>
  <c r="BV71" i="1"/>
  <c r="BV70" i="1"/>
  <c r="BV69" i="1"/>
  <c r="BV68" i="1"/>
  <c r="BY71" i="1"/>
  <c r="BY70" i="1"/>
  <c r="BY69" i="1"/>
  <c r="BY68" i="1"/>
  <c r="BX71" i="1"/>
  <c r="BX70" i="1"/>
  <c r="BX69" i="1"/>
  <c r="BX68" i="1"/>
  <c r="CS65" i="1"/>
  <c r="CR65" i="1"/>
  <c r="CQ65" i="1"/>
  <c r="CP65" i="1"/>
  <c r="CS64" i="1"/>
  <c r="CR64" i="1"/>
  <c r="CQ64" i="1"/>
  <c r="CP64" i="1"/>
  <c r="CS63" i="1"/>
  <c r="CR63" i="1"/>
  <c r="CQ63" i="1"/>
  <c r="CP63" i="1"/>
  <c r="CS62" i="1"/>
  <c r="CR62" i="1"/>
  <c r="CQ62" i="1"/>
  <c r="CP62" i="1"/>
  <c r="CS59" i="1"/>
  <c r="CR59" i="1"/>
  <c r="CQ59" i="1"/>
  <c r="CP59" i="1"/>
  <c r="CS61" i="1"/>
  <c r="CR61" i="1"/>
  <c r="CQ61" i="1"/>
  <c r="CP61" i="1"/>
  <c r="CS60" i="1"/>
  <c r="CR60" i="1"/>
  <c r="CQ60" i="1"/>
  <c r="CP60" i="1"/>
  <c r="CS58" i="1"/>
  <c r="CR58" i="1"/>
  <c r="CQ58" i="1"/>
  <c r="CP58" i="1"/>
  <c r="CS21" i="1"/>
  <c r="CR21" i="1"/>
  <c r="CQ21" i="1"/>
  <c r="CP21" i="1"/>
  <c r="CS57" i="1"/>
  <c r="CR57" i="1"/>
  <c r="CQ57" i="1"/>
  <c r="CP57" i="1"/>
  <c r="CS56" i="1"/>
  <c r="CR56" i="1"/>
  <c r="CQ56" i="1"/>
  <c r="CP56" i="1"/>
  <c r="CS55" i="1"/>
  <c r="CR55" i="1"/>
  <c r="CQ55" i="1"/>
  <c r="CP55" i="1"/>
  <c r="CS54" i="1"/>
  <c r="CR54" i="1"/>
  <c r="CQ54" i="1"/>
  <c r="CP54" i="1"/>
  <c r="CS53" i="1"/>
  <c r="CR53" i="1"/>
  <c r="CQ53" i="1"/>
  <c r="CP53" i="1"/>
  <c r="CS52" i="1"/>
  <c r="CR52" i="1"/>
  <c r="CQ52" i="1"/>
  <c r="CP52" i="1"/>
  <c r="CS51" i="1"/>
  <c r="CR51" i="1"/>
  <c r="CQ51" i="1"/>
  <c r="CP51" i="1"/>
  <c r="CS50" i="1"/>
  <c r="CR50" i="1"/>
  <c r="CQ50" i="1"/>
  <c r="CP50" i="1"/>
  <c r="CS49" i="1"/>
  <c r="CR49" i="1"/>
  <c r="CQ49" i="1"/>
  <c r="CP49" i="1"/>
  <c r="CS48" i="1"/>
  <c r="CR48" i="1"/>
  <c r="CQ48" i="1"/>
  <c r="CP48" i="1"/>
  <c r="CS47" i="1"/>
  <c r="CR47" i="1"/>
  <c r="CQ47" i="1"/>
  <c r="CP47" i="1"/>
  <c r="CS46" i="1"/>
  <c r="CR46" i="1"/>
  <c r="CQ46" i="1"/>
  <c r="CP46" i="1"/>
  <c r="CS45" i="1"/>
  <c r="CR45" i="1"/>
  <c r="CQ45" i="1"/>
  <c r="CP45" i="1"/>
  <c r="CS44" i="1"/>
  <c r="CR44" i="1"/>
  <c r="CQ44" i="1"/>
  <c r="CP44" i="1"/>
  <c r="CS43" i="1"/>
  <c r="CR43" i="1"/>
  <c r="CQ43" i="1"/>
  <c r="CP43" i="1"/>
  <c r="CS42" i="1"/>
  <c r="CR42" i="1"/>
  <c r="CQ42" i="1"/>
  <c r="CP42" i="1"/>
  <c r="CS41" i="1"/>
  <c r="CR41" i="1"/>
  <c r="CQ41" i="1"/>
  <c r="CP41" i="1"/>
  <c r="CS40" i="1"/>
  <c r="CR40" i="1"/>
  <c r="CQ40" i="1"/>
  <c r="CP40" i="1"/>
  <c r="CS39" i="1"/>
  <c r="CR39" i="1"/>
  <c r="CQ39" i="1"/>
  <c r="CP39" i="1"/>
  <c r="CS38" i="1"/>
  <c r="CR38" i="1"/>
  <c r="CQ38" i="1"/>
  <c r="CP38" i="1"/>
  <c r="CS37" i="1"/>
  <c r="CR37" i="1"/>
  <c r="CQ37" i="1"/>
  <c r="CP37" i="1"/>
  <c r="CS36" i="1"/>
  <c r="CR36" i="1"/>
  <c r="CQ36" i="1"/>
  <c r="CP36" i="1"/>
  <c r="CS35" i="1"/>
  <c r="CR35" i="1"/>
  <c r="CQ35" i="1"/>
  <c r="CP35" i="1"/>
  <c r="CS34" i="1"/>
  <c r="CR34" i="1"/>
  <c r="CQ34" i="1"/>
  <c r="CP34" i="1"/>
  <c r="CS33" i="1"/>
  <c r="CR33" i="1"/>
  <c r="CQ33" i="1"/>
  <c r="CP33" i="1"/>
  <c r="CS32" i="1"/>
  <c r="CR32" i="1"/>
  <c r="CQ32" i="1"/>
  <c r="CP32" i="1"/>
  <c r="CS31" i="1"/>
  <c r="CR31" i="1"/>
  <c r="CQ31" i="1"/>
  <c r="CP31" i="1"/>
  <c r="CS29" i="1"/>
  <c r="CR29" i="1"/>
  <c r="CQ29" i="1"/>
  <c r="CP29" i="1"/>
  <c r="CS28" i="1"/>
  <c r="CR28" i="1"/>
  <c r="CQ28" i="1"/>
  <c r="CP28" i="1"/>
  <c r="CS27" i="1"/>
  <c r="CR27" i="1"/>
  <c r="CQ27" i="1"/>
  <c r="CP27" i="1"/>
  <c r="CS26" i="1"/>
  <c r="CR26" i="1"/>
  <c r="CQ26" i="1"/>
  <c r="CP26" i="1"/>
  <c r="CS25" i="1"/>
  <c r="CR25" i="1"/>
  <c r="CQ25" i="1"/>
  <c r="CP25" i="1"/>
  <c r="CS24" i="1"/>
  <c r="CR24" i="1"/>
  <c r="CQ24" i="1"/>
  <c r="CP24" i="1"/>
  <c r="CS23" i="1"/>
  <c r="CR23" i="1"/>
  <c r="CQ23" i="1"/>
  <c r="CP23" i="1"/>
  <c r="CS22" i="1"/>
  <c r="CR22" i="1"/>
  <c r="CQ22" i="1"/>
  <c r="CP22" i="1"/>
  <c r="CS20" i="1"/>
  <c r="CR20" i="1"/>
  <c r="CQ20" i="1"/>
  <c r="CP20" i="1"/>
  <c r="CS19" i="1"/>
  <c r="CR19" i="1"/>
  <c r="CQ19" i="1"/>
  <c r="CP19" i="1"/>
  <c r="CS18" i="1"/>
  <c r="CR18" i="1"/>
  <c r="CQ18" i="1"/>
  <c r="CP18" i="1"/>
  <c r="CS17" i="1"/>
  <c r="CR17" i="1"/>
  <c r="CQ17" i="1"/>
  <c r="CP17" i="1"/>
  <c r="CS16" i="1"/>
  <c r="CR16" i="1"/>
  <c r="CQ16" i="1"/>
  <c r="CP16" i="1"/>
  <c r="CS15" i="1"/>
  <c r="CR15" i="1"/>
  <c r="CQ15" i="1"/>
  <c r="CP15" i="1"/>
  <c r="CS14" i="1"/>
  <c r="CR14" i="1"/>
  <c r="CQ14" i="1"/>
  <c r="CP14" i="1"/>
  <c r="CS13" i="1"/>
  <c r="CR13" i="1"/>
  <c r="CQ13" i="1"/>
  <c r="CP13" i="1"/>
  <c r="CS12" i="1"/>
  <c r="CR12" i="1"/>
  <c r="CQ12" i="1"/>
  <c r="CP12" i="1"/>
  <c r="CS11" i="1"/>
  <c r="CR11" i="1"/>
  <c r="CQ11" i="1"/>
  <c r="CP11" i="1"/>
  <c r="CS10" i="1"/>
  <c r="CR10" i="1"/>
  <c r="CQ10" i="1"/>
  <c r="CP10" i="1"/>
  <c r="CS9" i="1"/>
  <c r="CR9" i="1"/>
  <c r="CQ9" i="1"/>
  <c r="CP9" i="1"/>
  <c r="CS8" i="1"/>
  <c r="CR8" i="1"/>
  <c r="CQ8" i="1"/>
  <c r="CP8" i="1"/>
  <c r="CS7" i="1"/>
  <c r="CR7" i="1"/>
  <c r="CQ7" i="1"/>
  <c r="CP7" i="1"/>
  <c r="CS6" i="1"/>
  <c r="CR6" i="1"/>
  <c r="CQ6" i="1"/>
  <c r="CP6" i="1"/>
  <c r="CS5" i="1"/>
  <c r="CR5" i="1"/>
  <c r="CQ5" i="1"/>
  <c r="CP5" i="1"/>
  <c r="CJ65" i="1"/>
  <c r="CK65" i="1"/>
  <c r="CL65" i="1"/>
  <c r="CJ64" i="1"/>
  <c r="CK64" i="1"/>
  <c r="CL64" i="1"/>
  <c r="CJ63" i="1"/>
  <c r="CK63" i="1"/>
  <c r="CL63" i="1"/>
  <c r="CJ62" i="1"/>
  <c r="CK62" i="1"/>
  <c r="CL62" i="1"/>
  <c r="CJ59" i="1"/>
  <c r="CK59" i="1"/>
  <c r="CL59" i="1"/>
  <c r="CJ61" i="1"/>
  <c r="CK61" i="1"/>
  <c r="CL61" i="1"/>
  <c r="CJ60" i="1"/>
  <c r="CK60" i="1"/>
  <c r="CL60" i="1"/>
  <c r="CJ58" i="1"/>
  <c r="CK58" i="1"/>
  <c r="CL58" i="1"/>
  <c r="CM58" i="1"/>
  <c r="CJ21" i="1"/>
  <c r="CK21" i="1"/>
  <c r="CL21" i="1"/>
  <c r="CJ57" i="1"/>
  <c r="CK57" i="1"/>
  <c r="CL57" i="1"/>
  <c r="CJ56" i="1"/>
  <c r="CK56" i="1"/>
  <c r="CL56" i="1"/>
  <c r="CJ55" i="1"/>
  <c r="CK55" i="1"/>
  <c r="CL55" i="1"/>
  <c r="CJ54" i="1"/>
  <c r="CK54" i="1"/>
  <c r="CL54" i="1"/>
  <c r="CJ53" i="1"/>
  <c r="CK53" i="1"/>
  <c r="CL53" i="1"/>
  <c r="CJ52" i="1"/>
  <c r="CK52" i="1"/>
  <c r="CL52" i="1"/>
  <c r="CJ51" i="1"/>
  <c r="CK51" i="1"/>
  <c r="CL51" i="1"/>
  <c r="CJ50" i="1"/>
  <c r="CK50" i="1"/>
  <c r="CL50" i="1"/>
  <c r="CJ49" i="1"/>
  <c r="CK49" i="1"/>
  <c r="CL49" i="1"/>
  <c r="CJ48" i="1"/>
  <c r="CK48" i="1"/>
  <c r="CL48" i="1"/>
  <c r="CJ47" i="1"/>
  <c r="CK47" i="1"/>
  <c r="CL47" i="1"/>
  <c r="CJ46" i="1"/>
  <c r="CK46" i="1"/>
  <c r="CL46" i="1"/>
  <c r="CJ45" i="1"/>
  <c r="CK45" i="1"/>
  <c r="CL45" i="1"/>
  <c r="CJ44" i="1"/>
  <c r="CK44" i="1"/>
  <c r="CL44" i="1"/>
  <c r="CJ43" i="1"/>
  <c r="CK43" i="1"/>
  <c r="CL43" i="1"/>
  <c r="CJ42" i="1"/>
  <c r="CK42" i="1"/>
  <c r="CL42" i="1"/>
  <c r="CJ41" i="1"/>
  <c r="CK41" i="1"/>
  <c r="CL41" i="1"/>
  <c r="CJ40" i="1"/>
  <c r="CK40" i="1"/>
  <c r="CL40" i="1"/>
  <c r="CJ39" i="1"/>
  <c r="CK39" i="1"/>
  <c r="CL39" i="1"/>
  <c r="CJ38" i="1"/>
  <c r="CK38" i="1"/>
  <c r="CL38" i="1"/>
  <c r="CJ37" i="1"/>
  <c r="CK37" i="1"/>
  <c r="CL37" i="1"/>
  <c r="CJ36" i="1"/>
  <c r="CK36" i="1"/>
  <c r="CL36" i="1"/>
  <c r="CJ35" i="1"/>
  <c r="CK35" i="1"/>
  <c r="CL35" i="1"/>
  <c r="CJ34" i="1"/>
  <c r="CK34" i="1"/>
  <c r="CL34" i="1"/>
  <c r="CJ33" i="1"/>
  <c r="CK33" i="1"/>
  <c r="CL33" i="1"/>
  <c r="CJ32" i="1"/>
  <c r="CK32" i="1"/>
  <c r="CL32" i="1"/>
  <c r="CJ31" i="1"/>
  <c r="CK31" i="1"/>
  <c r="CL31" i="1"/>
  <c r="CJ29" i="1"/>
  <c r="CK29" i="1"/>
  <c r="CL29" i="1"/>
  <c r="CJ28" i="1"/>
  <c r="CK28" i="1"/>
  <c r="CL28" i="1"/>
  <c r="CJ27" i="1"/>
  <c r="CK27" i="1"/>
  <c r="CL27" i="1"/>
  <c r="CJ26" i="1"/>
  <c r="CK26" i="1"/>
  <c r="CL26" i="1"/>
  <c r="CJ25" i="1"/>
  <c r="CK25" i="1"/>
  <c r="CL25" i="1"/>
  <c r="CJ24" i="1"/>
  <c r="CK24" i="1"/>
  <c r="CL24" i="1"/>
  <c r="CJ23" i="1"/>
  <c r="CK23" i="1"/>
  <c r="CL23" i="1"/>
  <c r="CJ22" i="1"/>
  <c r="CK22" i="1"/>
  <c r="CL22" i="1"/>
  <c r="CJ20" i="1"/>
  <c r="CK20" i="1"/>
  <c r="CL20" i="1"/>
  <c r="CJ19" i="1"/>
  <c r="CK19" i="1"/>
  <c r="CL19" i="1"/>
  <c r="CJ18" i="1"/>
  <c r="CK18" i="1"/>
  <c r="CL18" i="1"/>
  <c r="CJ17" i="1"/>
  <c r="CK17" i="1"/>
  <c r="CL17" i="1"/>
  <c r="CJ16" i="1"/>
  <c r="CK16" i="1"/>
  <c r="CL16" i="1"/>
  <c r="CJ15" i="1"/>
  <c r="CK15" i="1"/>
  <c r="CL15" i="1"/>
  <c r="CJ14" i="1"/>
  <c r="CK14" i="1"/>
  <c r="CL14" i="1"/>
  <c r="CJ13" i="1"/>
  <c r="CK13" i="1"/>
  <c r="CL13" i="1"/>
  <c r="CJ12" i="1"/>
  <c r="CK12" i="1"/>
  <c r="CL12" i="1"/>
  <c r="CJ11" i="1"/>
  <c r="CK11" i="1"/>
  <c r="CL11" i="1"/>
  <c r="CJ10" i="1"/>
  <c r="CK10" i="1"/>
  <c r="CL10" i="1"/>
  <c r="CJ9" i="1"/>
  <c r="CK9" i="1"/>
  <c r="CL9" i="1"/>
  <c r="CJ8" i="1"/>
  <c r="CK8" i="1"/>
  <c r="CL8" i="1"/>
  <c r="CJ7" i="1"/>
  <c r="CK7" i="1"/>
  <c r="CL7" i="1"/>
  <c r="CJ6" i="1"/>
  <c r="CK6" i="1"/>
  <c r="CL6" i="1"/>
  <c r="CJ5" i="1"/>
  <c r="CK5" i="1"/>
  <c r="CL5" i="1"/>
  <c r="CL67" i="1"/>
  <c r="CJ67" i="1"/>
  <c r="CK67" i="1"/>
  <c r="CN6" i="1"/>
  <c r="CM6" i="1"/>
  <c r="CN14" i="1"/>
  <c r="CM14" i="1"/>
  <c r="CN23" i="1"/>
  <c r="CM23" i="1"/>
  <c r="CN32" i="1"/>
  <c r="CM32" i="1"/>
  <c r="CN40" i="1"/>
  <c r="CM40" i="1"/>
  <c r="CM17" i="1"/>
  <c r="CN17" i="1"/>
  <c r="CM35" i="1"/>
  <c r="CN35" i="1"/>
  <c r="CM55" i="1"/>
  <c r="CN55" i="1"/>
  <c r="CM5" i="1"/>
  <c r="CN5" i="1"/>
  <c r="CN13" i="1"/>
  <c r="CM13" i="1"/>
  <c r="CM22" i="1"/>
  <c r="CN22" i="1"/>
  <c r="CN31" i="1"/>
  <c r="CM31" i="1"/>
  <c r="CM39" i="1"/>
  <c r="CN39" i="1"/>
  <c r="CN47" i="1"/>
  <c r="CM47" i="1"/>
  <c r="CM51" i="1"/>
  <c r="CN51" i="1"/>
  <c r="CN62" i="1"/>
  <c r="CM62" i="1"/>
  <c r="CM9" i="1"/>
  <c r="CN9" i="1"/>
  <c r="CM26" i="1"/>
  <c r="CN26" i="1"/>
  <c r="CM43" i="1"/>
  <c r="CN43" i="1"/>
  <c r="CN7" i="1"/>
  <c r="CM7" i="1"/>
  <c r="CN15" i="1"/>
  <c r="CM15" i="1"/>
  <c r="CN24" i="1"/>
  <c r="CM24" i="1"/>
  <c r="CN33" i="1"/>
  <c r="CM33" i="1"/>
  <c r="CN41" i="1"/>
  <c r="CM41" i="1"/>
  <c r="CN49" i="1"/>
  <c r="CM49" i="1"/>
  <c r="CN57" i="1"/>
  <c r="CM57" i="1"/>
  <c r="CN64" i="1"/>
  <c r="CM64" i="1"/>
  <c r="CN12" i="1"/>
  <c r="CM12" i="1"/>
  <c r="CN20" i="1"/>
  <c r="CM20" i="1"/>
  <c r="CN29" i="1"/>
  <c r="CM29" i="1"/>
  <c r="CN38" i="1"/>
  <c r="CM38" i="1"/>
  <c r="CN46" i="1"/>
  <c r="CM46" i="1"/>
  <c r="CN54" i="1"/>
  <c r="CM54" i="1"/>
  <c r="CN59" i="1"/>
  <c r="CM59" i="1"/>
  <c r="CM10" i="1"/>
  <c r="CN10" i="1"/>
  <c r="CM27" i="1"/>
  <c r="CN27" i="1"/>
  <c r="CM44" i="1"/>
  <c r="CN44" i="1"/>
  <c r="CN58" i="1"/>
  <c r="CN11" i="1"/>
  <c r="CM11" i="1"/>
  <c r="CN19" i="1"/>
  <c r="CM19" i="1"/>
  <c r="CN28" i="1"/>
  <c r="CM28" i="1"/>
  <c r="CN37" i="1"/>
  <c r="CM37" i="1"/>
  <c r="CN45" i="1"/>
  <c r="CM45" i="1"/>
  <c r="CN53" i="1"/>
  <c r="CM53" i="1"/>
  <c r="CN61" i="1"/>
  <c r="CM61" i="1"/>
  <c r="CN8" i="1"/>
  <c r="CM8" i="1"/>
  <c r="CN16" i="1"/>
  <c r="CM16" i="1"/>
  <c r="CN25" i="1"/>
  <c r="CM25" i="1"/>
  <c r="CN34" i="1"/>
  <c r="CM34" i="1"/>
  <c r="CN42" i="1"/>
  <c r="CM42" i="1"/>
  <c r="CN50" i="1"/>
  <c r="CM50" i="1"/>
  <c r="CN21" i="1"/>
  <c r="CM21" i="1"/>
  <c r="CN65" i="1"/>
  <c r="CM65" i="1"/>
  <c r="CM18" i="1"/>
  <c r="CN18" i="1"/>
  <c r="CM36" i="1"/>
  <c r="CN36" i="1"/>
  <c r="CN48" i="1"/>
  <c r="CM48" i="1"/>
  <c r="CM52" i="1"/>
  <c r="CN52" i="1"/>
  <c r="CN56" i="1"/>
  <c r="CM56" i="1"/>
  <c r="CN60" i="1"/>
  <c r="CM60" i="1"/>
  <c r="CN63" i="1"/>
  <c r="CM63" i="1"/>
</calcChain>
</file>

<file path=xl/sharedStrings.xml><?xml version="1.0" encoding="utf-8"?>
<sst xmlns="http://schemas.openxmlformats.org/spreadsheetml/2006/main" count="403" uniqueCount="287">
  <si>
    <t>High</t>
  </si>
  <si>
    <t>ZWE</t>
  </si>
  <si>
    <t>Zimbabwe</t>
  </si>
  <si>
    <t>Medium</t>
  </si>
  <si>
    <t>ZMB</t>
  </si>
  <si>
    <t>Zambia</t>
  </si>
  <si>
    <t>Very High</t>
  </si>
  <si>
    <t>YEM</t>
  </si>
  <si>
    <t>Yemen</t>
  </si>
  <si>
    <t>VNM</t>
  </si>
  <si>
    <t>Viet Nam</t>
  </si>
  <si>
    <t>TZA</t>
  </si>
  <si>
    <t>Tanzania</t>
  </si>
  <si>
    <t>UGA</t>
  </si>
  <si>
    <t>Uganda</t>
  </si>
  <si>
    <t>TGO</t>
  </si>
  <si>
    <t>Togo</t>
  </si>
  <si>
    <t>TJK</t>
  </si>
  <si>
    <t>Tajikistan</t>
  </si>
  <si>
    <t>Low</t>
  </si>
  <si>
    <t>SWZ</t>
  </si>
  <si>
    <t>Eswatini</t>
  </si>
  <si>
    <t>SDN</t>
  </si>
  <si>
    <t>Sudan</t>
  </si>
  <si>
    <t>LKA</t>
  </si>
  <si>
    <t>Sri Lanka</t>
  </si>
  <si>
    <t>SSD</t>
  </si>
  <si>
    <t>South Sudan</t>
  </si>
  <si>
    <t>SOM</t>
  </si>
  <si>
    <t>Somalia</t>
  </si>
  <si>
    <t>SLE</t>
  </si>
  <si>
    <t>Sierra Leone</t>
  </si>
  <si>
    <t>SEN</t>
  </si>
  <si>
    <t>Senegal</t>
  </si>
  <si>
    <t>RWA</t>
  </si>
  <si>
    <t>Rwanda</t>
  </si>
  <si>
    <t>PHL</t>
  </si>
  <si>
    <t>Philippines</t>
  </si>
  <si>
    <t>PER</t>
  </si>
  <si>
    <t>Peru</t>
  </si>
  <si>
    <t>PNG</t>
  </si>
  <si>
    <t>Papua New Guinea</t>
  </si>
  <si>
    <t>PAK</t>
  </si>
  <si>
    <t>Pakistan</t>
  </si>
  <si>
    <t>NGA</t>
  </si>
  <si>
    <t>Nigeria</t>
  </si>
  <si>
    <t>NER</t>
  </si>
  <si>
    <t>Niger</t>
  </si>
  <si>
    <t>NPL</t>
  </si>
  <si>
    <t>Nepal</t>
  </si>
  <si>
    <t>NAM</t>
  </si>
  <si>
    <t>Namibia</t>
  </si>
  <si>
    <t>MMR</t>
  </si>
  <si>
    <t>Myanmar</t>
  </si>
  <si>
    <t>MOZ</t>
  </si>
  <si>
    <t>Mozambique</t>
  </si>
  <si>
    <t>MRT</t>
  </si>
  <si>
    <t>Mauritania</t>
  </si>
  <si>
    <t>MLI</t>
  </si>
  <si>
    <t>Mali</t>
  </si>
  <si>
    <t>MWI</t>
  </si>
  <si>
    <t>Malawi</t>
  </si>
  <si>
    <t>MDG</t>
  </si>
  <si>
    <t>Madagascar</t>
  </si>
  <si>
    <t>LBR</t>
  </si>
  <si>
    <t>Liberia</t>
  </si>
  <si>
    <t>LSO</t>
  </si>
  <si>
    <t>Lesotho</t>
  </si>
  <si>
    <t>LAO</t>
  </si>
  <si>
    <t>Lao PDR</t>
  </si>
  <si>
    <t>KGZ</t>
  </si>
  <si>
    <t>Kyrgyzstan</t>
  </si>
  <si>
    <t>KEN</t>
  </si>
  <si>
    <t>Kenya</t>
  </si>
  <si>
    <t>IDN</t>
  </si>
  <si>
    <t>Indonesia</t>
  </si>
  <si>
    <t>HTI</t>
  </si>
  <si>
    <t>Haiti</t>
  </si>
  <si>
    <t>GNB</t>
  </si>
  <si>
    <t>Guinea-Bissau</t>
  </si>
  <si>
    <t>GIN</t>
  </si>
  <si>
    <t>Guinea</t>
  </si>
  <si>
    <t>GTM</t>
  </si>
  <si>
    <t>Guatemala</t>
  </si>
  <si>
    <t>GHA</t>
  </si>
  <si>
    <t>Ghana</t>
  </si>
  <si>
    <t>GMB</t>
  </si>
  <si>
    <t>Gambia</t>
  </si>
  <si>
    <t>GAB</t>
  </si>
  <si>
    <t>Gabon</t>
  </si>
  <si>
    <t>ETH</t>
  </si>
  <si>
    <t>Ethiopia</t>
  </si>
  <si>
    <t>SLV</t>
  </si>
  <si>
    <t>El Salvador</t>
  </si>
  <si>
    <t>COD</t>
  </si>
  <si>
    <t>DR Congo</t>
  </si>
  <si>
    <t>CIV</t>
  </si>
  <si>
    <r>
      <t>C</t>
    </r>
    <r>
      <rPr>
        <sz val="9"/>
        <rFont val="Calibri"/>
        <family val="2"/>
      </rPr>
      <t>ô</t>
    </r>
    <r>
      <rPr>
        <sz val="9"/>
        <rFont val="Franklin Gothic Book"/>
        <family val="2"/>
      </rPr>
      <t>te d'Ivoire</t>
    </r>
  </si>
  <si>
    <t>CRI</t>
  </si>
  <si>
    <t>Costa Rica</t>
  </si>
  <si>
    <t>COG</t>
  </si>
  <si>
    <t>Congo</t>
  </si>
  <si>
    <t>COM</t>
  </si>
  <si>
    <t>Comoros</t>
  </si>
  <si>
    <t>TCD</t>
  </si>
  <si>
    <t>Chad</t>
  </si>
  <si>
    <t>CAF</t>
  </si>
  <si>
    <t>Central African Republic</t>
  </si>
  <si>
    <t>CMR</t>
  </si>
  <si>
    <t>Cameroon</t>
  </si>
  <si>
    <t>KHM</t>
  </si>
  <si>
    <t>Cambodia</t>
  </si>
  <si>
    <t>BDI</t>
  </si>
  <si>
    <t>Burundi</t>
  </si>
  <si>
    <t>BFA</t>
  </si>
  <si>
    <t>Burkina Faso</t>
  </si>
  <si>
    <t>BWA</t>
  </si>
  <si>
    <t>Botswana</t>
  </si>
  <si>
    <t>BEN</t>
  </si>
  <si>
    <t>Benin</t>
  </si>
  <si>
    <t>BGD</t>
  </si>
  <si>
    <t>Bangladesh</t>
  </si>
  <si>
    <t>AFG</t>
  </si>
  <si>
    <t>Afghanistan</t>
  </si>
  <si>
    <t>Global List of MEAL Indicators</t>
  </si>
  <si>
    <t>List 1: SUN Enabling Environment</t>
  </si>
  <si>
    <t>List 2: Finance</t>
  </si>
  <si>
    <t>List 3: Interventions &amp; Food Supply</t>
  </si>
  <si>
    <t>List 4: Legislation</t>
  </si>
  <si>
    <t>List 5: SDG Drivers of Nutrition</t>
  </si>
  <si>
    <t>List 6: IYCF &amp; Dietary Intake</t>
  </si>
  <si>
    <t>List 7: Nutrition Status</t>
  </si>
  <si>
    <t>List 8: SDGs</t>
  </si>
  <si>
    <t>Data Availability</t>
  </si>
  <si>
    <t>Networks</t>
  </si>
  <si>
    <t>National</t>
  </si>
  <si>
    <t>Donor</t>
  </si>
  <si>
    <t>Nutrition Specific</t>
  </si>
  <si>
    <t>Health System</t>
  </si>
  <si>
    <t xml:space="preserve">Food System </t>
  </si>
  <si>
    <t>SP</t>
  </si>
  <si>
    <t>WASH System</t>
  </si>
  <si>
    <t>Food System</t>
  </si>
  <si>
    <t>Gender</t>
  </si>
  <si>
    <t>Soc. Protection</t>
  </si>
  <si>
    <t>IYCF</t>
  </si>
  <si>
    <t>U5 children</t>
  </si>
  <si>
    <t>Adult</t>
  </si>
  <si>
    <t>Year SUN Start</t>
  </si>
  <si>
    <t>Humanitarian Status</t>
  </si>
  <si>
    <t>Multi-Stakeholder Platform</t>
  </si>
  <si>
    <t>Networks presence</t>
  </si>
  <si>
    <t>UN Network Functionality Index</t>
  </si>
  <si>
    <t>Business Network Functionality Index</t>
  </si>
  <si>
    <t>Civil Society Network Functionality Index</t>
  </si>
  <si>
    <t xml:space="preserve">WHA targets in nutrition plans </t>
  </si>
  <si>
    <t>NCD targets in nutrition plans</t>
  </si>
  <si>
    <t>Undernutrition in development policies</t>
  </si>
  <si>
    <t>Overnutrition in development policies</t>
  </si>
  <si>
    <t>Mobilization of high-level advocates</t>
  </si>
  <si>
    <t>Budget analysis completeness</t>
  </si>
  <si>
    <t xml:space="preserve">Budget - $ per child U5 for nutrition specific </t>
  </si>
  <si>
    <t xml:space="preserve">Budget - ratio nutrition specific / sensitive </t>
  </si>
  <si>
    <t>Agriculture Orientation Index</t>
  </si>
  <si>
    <t xml:space="preserve">SAM treatment </t>
  </si>
  <si>
    <t>Antenatal iron 90+</t>
  </si>
  <si>
    <t>Iodized Salt availability</t>
  </si>
  <si>
    <t>U5 ORS &amp; Zinc treatment</t>
  </si>
  <si>
    <t>U5 Deworming</t>
  </si>
  <si>
    <t>U5 ITN use</t>
  </si>
  <si>
    <t>Vaccination (DTP3)</t>
  </si>
  <si>
    <t>Family Planning Met Needs</t>
  </si>
  <si>
    <t>Non-staple foods availability</t>
  </si>
  <si>
    <t>Fruits &amp; Vegetables availability</t>
  </si>
  <si>
    <t xml:space="preserve">Fortification status of fortifiable foods </t>
  </si>
  <si>
    <t>Social Protect Programmes</t>
  </si>
  <si>
    <t>BMS Code</t>
  </si>
  <si>
    <t>Maternity Protection</t>
  </si>
  <si>
    <t>Right to Food</t>
  </si>
  <si>
    <t>Restrictions on marketing of foods to children</t>
  </si>
  <si>
    <t>Mandatory food fortification</t>
  </si>
  <si>
    <t>Fortification standards</t>
  </si>
  <si>
    <t>U5 diarrhea prevalence</t>
  </si>
  <si>
    <t>Basic water service access</t>
  </si>
  <si>
    <t>Basic sanitation service access</t>
  </si>
  <si>
    <t>Malaria incidence</t>
  </si>
  <si>
    <t>U5 measles cases</t>
  </si>
  <si>
    <t>Adolescent fertility</t>
  </si>
  <si>
    <t xml:space="preserve">New HIV infections </t>
  </si>
  <si>
    <t xml:space="preserve">Undernourishment prevalence </t>
  </si>
  <si>
    <t>Early marriage</t>
  </si>
  <si>
    <t>Female Secondary School Enrollment</t>
  </si>
  <si>
    <t>Violent discipline on children 2-14 years</t>
  </si>
  <si>
    <t>Shared prosperity (growth in income of bottom 40%)</t>
  </si>
  <si>
    <t>Urban population living in slums</t>
  </si>
  <si>
    <t>Exclusive breastfeeding (0-5 mon)</t>
  </si>
  <si>
    <t>Early Initiation breastfeeding</t>
  </si>
  <si>
    <t>Minimum Acceptable Diet (6-23 months)</t>
  </si>
  <si>
    <t>Minimum Dietary Diversity (6-23 months)</t>
  </si>
  <si>
    <t>Fruit &amp; Vegetable intake</t>
  </si>
  <si>
    <t>Sodium intake</t>
  </si>
  <si>
    <t>Median Urinary Iodine Concentration</t>
  </si>
  <si>
    <t>Fortified Food Consumption</t>
  </si>
  <si>
    <t>U5 Stunting</t>
  </si>
  <si>
    <t>Low Birthweight</t>
  </si>
  <si>
    <t>U5 Overweight</t>
  </si>
  <si>
    <t>U5 Wasting</t>
  </si>
  <si>
    <t>Anemia among Pregnant Women</t>
  </si>
  <si>
    <t>Anemia among Non-Pregnant Women</t>
  </si>
  <si>
    <t>Low BMI, women 15-49 years</t>
  </si>
  <si>
    <t>Female Overweight/Obesity (18+ years)</t>
  </si>
  <si>
    <t>Female Diabetes</t>
  </si>
  <si>
    <t>Female Hypertension</t>
  </si>
  <si>
    <t>Proportion below poverty line</t>
  </si>
  <si>
    <t>U5 Mortality Rate</t>
  </si>
  <si>
    <t>NCD mortality rate</t>
  </si>
  <si>
    <t>Early child development status</t>
  </si>
  <si>
    <t>Annual GDP growth per capita</t>
  </si>
  <si>
    <t># missing data</t>
  </si>
  <si>
    <t>% available data</t>
  </si>
  <si>
    <t>≥80% available data</t>
  </si>
  <si>
    <t># critical</t>
  </si>
  <si>
    <t># poor</t>
  </si>
  <si>
    <t># moderate</t>
  </si>
  <si>
    <t># good</t>
  </si>
  <si>
    <t xml:space="preserve">Indicator </t>
  </si>
  <si>
    <t>1.2a</t>
  </si>
  <si>
    <t>1.2b</t>
  </si>
  <si>
    <t>1.2c</t>
  </si>
  <si>
    <t>2.1a</t>
  </si>
  <si>
    <t>2.1b</t>
  </si>
  <si>
    <t>2.1c</t>
  </si>
  <si>
    <t>2.2a</t>
  </si>
  <si>
    <t>2.2b</t>
  </si>
  <si>
    <t>ISO code</t>
  </si>
  <si>
    <t>Country income classification</t>
  </si>
  <si>
    <t>LIC</t>
  </si>
  <si>
    <t>LMIC</t>
  </si>
  <si>
    <t>UMIC</t>
  </si>
  <si>
    <t>SUN four processes (total score)</t>
  </si>
  <si>
    <t>SUN Process 1 score</t>
  </si>
  <si>
    <t>SUN Process 2 score</t>
  </si>
  <si>
    <t>SUN Process 3 score</t>
  </si>
  <si>
    <t>SUN Process 4 score</t>
  </si>
  <si>
    <t>Donor - $ per child U5 for nutrition specific</t>
  </si>
  <si>
    <t>Donor - $ per stunted child U5 for nutrition specific</t>
  </si>
  <si>
    <t>JAA scores</t>
  </si>
  <si>
    <t xml:space="preserve">Nutrition Professionals Density </t>
  </si>
  <si>
    <t>Severe food insecurity prevalence</t>
  </si>
  <si>
    <t>NCDs</t>
  </si>
  <si>
    <t>Country</t>
  </si>
  <si>
    <t># available data (max 82)</t>
  </si>
  <si>
    <t>&lt;80% available data</t>
  </si>
  <si>
    <t>Country Performance Summary</t>
  </si>
  <si>
    <t>Overall Domain Performance</t>
  </si>
  <si>
    <t>Domain 1 Enabling Environment</t>
  </si>
  <si>
    <t>Domain 5 Underlying Drivers of Nutrition</t>
  </si>
  <si>
    <t>Domain 2 Finance for Nutrition</t>
  </si>
  <si>
    <t xml:space="preserve"> SUN Median</t>
  </si>
  <si>
    <t>Domain 6 IYCF &amp; Adult Diet</t>
  </si>
  <si>
    <t>Domain 3 Interventions &amp; Food Supply</t>
  </si>
  <si>
    <t>Domain 7 Nutrition Status</t>
  </si>
  <si>
    <t>Domain 4 Legislation for Nutrition</t>
  </si>
  <si>
    <t>Domain 8 SDGs linked to Nutrition</t>
  </si>
  <si>
    <t>Info Systems for Nutrition Index score</t>
  </si>
  <si>
    <t>SUN Median</t>
  </si>
  <si>
    <t>1.4a</t>
  </si>
  <si>
    <t>1.4b</t>
  </si>
  <si>
    <t>1.4c</t>
  </si>
  <si>
    <t>1.4d</t>
  </si>
  <si>
    <r>
      <rPr>
        <b/>
        <sz val="14"/>
        <rFont val="Arial"/>
        <family val="2"/>
      </rPr>
      <t>Monitoring, Evaluation, Accountability, Learning (MEAL) 
2018 All SUN Countries Dashboard</t>
    </r>
    <r>
      <rPr>
        <b/>
        <sz val="18"/>
        <rFont val="Arial"/>
        <family val="2"/>
      </rPr>
      <t xml:space="preserve">
</t>
    </r>
    <r>
      <rPr>
        <b/>
        <sz val="12"/>
        <rFont val="Arial"/>
        <family val="2"/>
      </rPr>
      <t xml:space="preserve">
Updated April 2019</t>
    </r>
  </si>
  <si>
    <t>This work was supported by Nutrition International, formerly the Micronutrient Initiative (MI), under the Technical Assistance for Nutrition (TAN) project, funded with UK aid from the UK government.</t>
  </si>
  <si>
    <t>https://scalingupnutrition.org/progress-impact/monitoring-evaluation-accountability-and-learning-meal/</t>
  </si>
  <si>
    <t>A detailed description of the MEAL Framework of Results and Lists of Indicators, including definitions and data sources, is available on the MEAL website.</t>
  </si>
  <si>
    <r>
      <t xml:space="preserve">SUN Movement stakeholders seek to demonstrate how their work and resources are converted into results that deliver nutrition impacts for children and women. The </t>
    </r>
    <r>
      <rPr>
        <b/>
        <sz val="10"/>
        <color theme="1"/>
        <rFont val="Arial"/>
        <family val="2"/>
      </rPr>
      <t>Monitoring, Evaluation, Accountability and Learning (MEAL) system</t>
    </r>
    <r>
      <rPr>
        <sz val="10"/>
        <color theme="1"/>
        <rFont val="Arial"/>
        <family val="2"/>
      </rPr>
      <t xml:space="preserve"> provides the backbone to measure the Theory of Change of the SUN Movement and is well suited to the systemic nature of changes that SUN countries seek to catalyze. With input from the MEAL Advisory Group, the SUN Movement's Results Framework outlines lists of key performance indicators grouped under domains that correspond with each step in the SUN Movement Theory of Change.
This All SUN Countries Dashboard tool provides a summary for all SUN member countries of the colour-coded classification of performance for MEAL indicators in 2018. As described in the Dashboard Guidance Note (available on the MEAL website), the classification is based on performance relative to other SUN countries except when established cut-offs are available. The “green” colour indicates “good” performance, intervention coverage or nutrition status in relative terms. It does not represent that this target has been fully met. 
This dashboard is designed to support SUN Movement stakeholders at national, regional and global levels to assess progress using a standard set of indicators that cover the eight MEAL domains. It allows users to compare performance across countries for a specific indicator or to look at one country's performance across a range of indicators.Countries can also be listed by region, year of joining the SUN Movement, income classification, and humanitarian risk level.</t>
    </r>
  </si>
  <si>
    <t>Good</t>
  </si>
  <si>
    <t>Moderate</t>
  </si>
  <si>
    <t>Poor</t>
  </si>
  <si>
    <t>Critical</t>
  </si>
  <si>
    <t>Number of SUN countries</t>
  </si>
  <si>
    <t>Honduras</t>
  </si>
  <si>
    <t>HND</t>
  </si>
  <si>
    <t>Vitamin A Supplementation (6-59 mon)</t>
  </si>
  <si>
    <t>Baby Friendly Hospital Initiative</t>
  </si>
  <si>
    <t>Tuberculosis incidence</t>
  </si>
  <si>
    <t>Adolescent girls Overweight/obese (10-19 y)</t>
  </si>
  <si>
    <t>Updated September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</si>
</sst>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1"/>
      <name val="Calibri"/>
    </font>
    <font>
      <sz val="11"/>
      <color theme="1"/>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sz val="9"/>
      <name val="Franklin Gothic Book"/>
      <family val="2"/>
    </font>
    <font>
      <sz val="11"/>
      <name val="Calibri"/>
      <family val="2"/>
    </font>
    <font>
      <sz val="9"/>
      <name val="Calibri"/>
      <family val="2"/>
    </font>
    <font>
      <sz val="10"/>
      <color theme="1"/>
      <name val="Arial"/>
      <family val="2"/>
    </font>
    <font>
      <b/>
      <sz val="10"/>
      <color theme="1"/>
      <name val="Arial"/>
      <family val="2"/>
    </font>
    <font>
      <sz val="9"/>
      <color theme="1"/>
      <name val="Arial"/>
      <family val="2"/>
    </font>
    <font>
      <b/>
      <sz val="14"/>
      <color theme="1"/>
      <name val="Arial"/>
      <family val="2"/>
    </font>
    <font>
      <b/>
      <sz val="8"/>
      <color theme="1"/>
      <name val="Arial"/>
      <family val="2"/>
    </font>
    <font>
      <b/>
      <sz val="12"/>
      <color theme="0"/>
      <name val="Calibri"/>
      <family val="2"/>
      <scheme val="minor"/>
    </font>
    <font>
      <b/>
      <sz val="12"/>
      <color theme="1"/>
      <name val="Calibri"/>
      <family val="2"/>
      <scheme val="minor"/>
    </font>
    <font>
      <sz val="8"/>
      <color theme="1"/>
      <name val="Arial"/>
      <family val="2"/>
    </font>
    <font>
      <sz val="9"/>
      <color theme="1"/>
      <name val="Calibri"/>
      <family val="2"/>
      <scheme val="minor"/>
    </font>
    <font>
      <sz val="10.5"/>
      <name val="Calibri"/>
      <family val="2"/>
      <scheme val="minor"/>
    </font>
    <font>
      <sz val="9"/>
      <name val="Calibri"/>
      <family val="2"/>
      <scheme val="minor"/>
    </font>
    <font>
      <b/>
      <sz val="9"/>
      <color theme="1"/>
      <name val="Arial"/>
      <family val="2"/>
    </font>
    <font>
      <sz val="9"/>
      <name val="Arial"/>
      <family val="2"/>
    </font>
    <font>
      <b/>
      <sz val="9"/>
      <color theme="0"/>
      <name val="Arial"/>
      <family val="2"/>
    </font>
    <font>
      <sz val="8"/>
      <color theme="1"/>
      <name val="Calibri"/>
      <family val="2"/>
      <scheme val="minor"/>
    </font>
    <font>
      <sz val="7.5"/>
      <color theme="1"/>
      <name val="Calibri"/>
      <family val="2"/>
      <scheme val="minor"/>
    </font>
    <font>
      <sz val="7.5"/>
      <name val="Calibri"/>
      <family val="2"/>
      <scheme val="minor"/>
    </font>
    <font>
      <sz val="10.5"/>
      <color theme="1"/>
      <name val="Calibri"/>
      <family val="2"/>
      <scheme val="minor"/>
    </font>
    <font>
      <b/>
      <sz val="9"/>
      <name val="Franklin Gothic Book"/>
      <family val="2"/>
    </font>
    <font>
      <b/>
      <sz val="10.5"/>
      <color rgb="FF006CA5"/>
      <name val="Calibri"/>
      <family val="2"/>
      <scheme val="minor"/>
    </font>
    <font>
      <b/>
      <sz val="10.5"/>
      <color rgb="FFE71C23"/>
      <name val="Calibri"/>
      <family val="2"/>
      <scheme val="minor"/>
    </font>
    <font>
      <b/>
      <sz val="10.5"/>
      <color theme="7" tint="-0.249977111117893"/>
      <name val="Calibri"/>
      <family val="2"/>
      <scheme val="minor"/>
    </font>
    <font>
      <b/>
      <sz val="10.5"/>
      <color rgb="FF009946"/>
      <name val="Calibri"/>
      <family val="2"/>
      <scheme val="minor"/>
    </font>
    <font>
      <b/>
      <sz val="9"/>
      <color rgb="FF006CA5"/>
      <name val="Franklin Gothic Book"/>
      <family val="2"/>
    </font>
    <font>
      <b/>
      <sz val="9"/>
      <color rgb="FFE71C23"/>
      <name val="Franklin Gothic Book"/>
      <family val="2"/>
    </font>
    <font>
      <b/>
      <sz val="9"/>
      <color theme="7" tint="-0.249977111117893"/>
      <name val="Franklin Gothic Book"/>
      <family val="2"/>
    </font>
    <font>
      <b/>
      <sz val="9"/>
      <color rgb="FF009946"/>
      <name val="Franklin Gothic Book"/>
      <family val="2"/>
    </font>
    <font>
      <b/>
      <sz val="18"/>
      <name val="Arial"/>
      <family val="2"/>
    </font>
    <font>
      <b/>
      <sz val="12"/>
      <name val="Arial"/>
      <family val="2"/>
    </font>
    <font>
      <b/>
      <sz val="14"/>
      <name val="Arial"/>
      <family val="2"/>
    </font>
    <font>
      <u/>
      <sz val="11"/>
      <color theme="10"/>
      <name val="Calibri"/>
      <family val="2"/>
    </font>
    <font>
      <sz val="10"/>
      <name val="Arial"/>
      <family val="2"/>
    </font>
    <font>
      <b/>
      <sz val="9"/>
      <color theme="0"/>
      <name val="Franklin Gothic Book"/>
      <family val="2"/>
    </font>
  </fonts>
  <fills count="19">
    <fill>
      <patternFill patternType="none"/>
    </fill>
    <fill>
      <patternFill patternType="gray125"/>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0"/>
        <bgColor indexed="64"/>
      </patternFill>
    </fill>
    <fill>
      <patternFill patternType="solid">
        <fgColor rgb="FFE71C23"/>
        <bgColor indexed="64"/>
      </patternFill>
    </fill>
    <fill>
      <patternFill patternType="solid">
        <fgColor rgb="FFFDB913"/>
        <bgColor indexed="64"/>
      </patternFill>
    </fill>
    <fill>
      <patternFill patternType="solid">
        <fgColor rgb="FF006CA5"/>
        <bgColor indexed="64"/>
      </patternFill>
    </fill>
    <fill>
      <patternFill patternType="solid">
        <fgColor rgb="FF009946"/>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FF00"/>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thin">
        <color auto="1"/>
      </right>
      <top/>
      <bottom/>
      <diagonal/>
    </border>
    <border>
      <left style="thin">
        <color auto="1"/>
      </left>
      <right/>
      <top/>
      <bottom/>
      <diagonal/>
    </border>
    <border>
      <left style="thin">
        <color rgb="FF7F7F7F"/>
      </left>
      <right/>
      <top style="thin">
        <color rgb="FF7F7F7F"/>
      </top>
      <bottom style="thin">
        <color rgb="FF7F7F7F"/>
      </bottom>
      <diagonal/>
    </border>
    <border>
      <left style="thin">
        <color auto="1"/>
      </left>
      <right style="thin">
        <color rgb="FF7F7F7F"/>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double">
        <color rgb="FF3F3F3F"/>
      </left>
      <right style="thin">
        <color rgb="FF3F3F3F"/>
      </right>
      <top style="double">
        <color rgb="FF3F3F3F"/>
      </top>
      <bottom style="thin">
        <color rgb="FF3F3F3F"/>
      </bottom>
      <diagonal/>
    </border>
    <border>
      <left style="thin">
        <color rgb="FF3F3F3F"/>
      </left>
      <right style="thin">
        <color rgb="FF3F3F3F"/>
      </right>
      <top style="double">
        <color rgb="FF3F3F3F"/>
      </top>
      <bottom style="thin">
        <color rgb="FF3F3F3F"/>
      </bottom>
      <diagonal/>
    </border>
    <border>
      <left style="thin">
        <color rgb="FF3F3F3F"/>
      </left>
      <right style="double">
        <color rgb="FF3F3F3F"/>
      </right>
      <top style="double">
        <color rgb="FF3F3F3F"/>
      </top>
      <bottom style="thin">
        <color rgb="FF3F3F3F"/>
      </bottom>
      <diagonal/>
    </border>
    <border>
      <left style="double">
        <color rgb="FF3F3F3F"/>
      </left>
      <right style="thin">
        <color rgb="FF3F3F3F"/>
      </right>
      <top style="thin">
        <color rgb="FF3F3F3F"/>
      </top>
      <bottom style="thin">
        <color rgb="FF3F3F3F"/>
      </bottom>
      <diagonal/>
    </border>
    <border>
      <left style="thin">
        <color rgb="FF3F3F3F"/>
      </left>
      <right style="double">
        <color rgb="FF3F3F3F"/>
      </right>
      <top style="thin">
        <color rgb="FF3F3F3F"/>
      </top>
      <bottom style="thin">
        <color rgb="FF3F3F3F"/>
      </bottom>
      <diagonal/>
    </border>
    <border>
      <left style="double">
        <color rgb="FF3F3F3F"/>
      </left>
      <right style="thin">
        <color rgb="FF3F3F3F"/>
      </right>
      <top style="thin">
        <color rgb="FF3F3F3F"/>
      </top>
      <bottom style="double">
        <color rgb="FF3F3F3F"/>
      </bottom>
      <diagonal/>
    </border>
    <border>
      <left style="thin">
        <color rgb="FF3F3F3F"/>
      </left>
      <right style="thin">
        <color rgb="FF3F3F3F"/>
      </right>
      <top style="thin">
        <color rgb="FF3F3F3F"/>
      </top>
      <bottom style="double">
        <color rgb="FF3F3F3F"/>
      </bottom>
      <diagonal/>
    </border>
    <border>
      <left style="thin">
        <color rgb="FF3F3F3F"/>
      </left>
      <right style="double">
        <color rgb="FF3F3F3F"/>
      </right>
      <top style="thin">
        <color rgb="FF3F3F3F"/>
      </top>
      <bottom style="double">
        <color rgb="FF3F3F3F"/>
      </bottom>
      <diagonal/>
    </border>
    <border>
      <left style="double">
        <color rgb="FF3F3F3F"/>
      </left>
      <right style="thin">
        <color rgb="FF3F3F3F"/>
      </right>
      <top style="double">
        <color rgb="FF3F3F3F"/>
      </top>
      <bottom style="double">
        <color rgb="FF3F3F3F"/>
      </bottom>
      <diagonal/>
    </border>
    <border>
      <left style="thin">
        <color rgb="FF3F3F3F"/>
      </left>
      <right style="thin">
        <color rgb="FF3F3F3F"/>
      </right>
      <top style="double">
        <color rgb="FF3F3F3F"/>
      </top>
      <bottom style="double">
        <color rgb="FF3F3F3F"/>
      </bottom>
      <diagonal/>
    </border>
    <border>
      <left style="thin">
        <color rgb="FF3F3F3F"/>
      </left>
      <right style="double">
        <color rgb="FF3F3F3F"/>
      </right>
      <top style="double">
        <color rgb="FF3F3F3F"/>
      </top>
      <bottom style="double">
        <color rgb="FF3F3F3F"/>
      </bottom>
      <diagonal/>
    </border>
    <border>
      <left/>
      <right style="double">
        <color rgb="FF3F3F3F"/>
      </right>
      <top/>
      <bottom/>
      <diagonal/>
    </border>
  </borders>
  <cellStyleXfs count="10">
    <xf numFmtId="0" fontId="0" fillId="0" borderId="0"/>
    <xf numFmtId="9" fontId="6" fillId="0" borderId="0" applyFont="0" applyFill="0" applyBorder="0" applyAlignment="0" applyProtection="0"/>
    <xf numFmtId="0" fontId="2" fillId="2" borderId="1" applyNumberFormat="0" applyAlignment="0" applyProtection="0"/>
    <xf numFmtId="0" fontId="3" fillId="3" borderId="3" applyNumberFormat="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1" fillId="0" borderId="0"/>
    <xf numFmtId="0" fontId="38" fillId="0" borderId="0" applyNumberFormat="0" applyFill="0" applyBorder="0" applyAlignment="0" applyProtection="0"/>
  </cellStyleXfs>
  <cellXfs count="170">
    <xf numFmtId="0" fontId="0" fillId="0" borderId="0" xfId="0"/>
    <xf numFmtId="0" fontId="5" fillId="0" borderId="0" xfId="0" applyFont="1"/>
    <xf numFmtId="0" fontId="5" fillId="0" borderId="0" xfId="0" applyFont="1" applyFill="1"/>
    <xf numFmtId="2" fontId="5" fillId="0" borderId="0" xfId="0" applyNumberFormat="1" applyFont="1"/>
    <xf numFmtId="1" fontId="5" fillId="0" borderId="0" xfId="0" applyNumberFormat="1" applyFont="1" applyBorder="1"/>
    <xf numFmtId="1" fontId="5" fillId="0" borderId="0" xfId="0" applyNumberFormat="1" applyFont="1" applyFill="1" applyBorder="1"/>
    <xf numFmtId="0" fontId="1" fillId="0" borderId="0" xfId="8"/>
    <xf numFmtId="0" fontId="8" fillId="0" borderId="0" xfId="8" applyFont="1" applyAlignment="1">
      <alignment wrapText="1"/>
    </xf>
    <xf numFmtId="0" fontId="10" fillId="0" borderId="0" xfId="8" applyFont="1" applyAlignment="1">
      <alignment horizontal="center" wrapText="1"/>
    </xf>
    <xf numFmtId="0" fontId="11" fillId="0" borderId="0" xfId="0" applyFont="1" applyFill="1" applyAlignment="1">
      <alignment vertical="center" wrapText="1"/>
    </xf>
    <xf numFmtId="0" fontId="12" fillId="0" borderId="0" xfId="0" applyFont="1" applyFill="1"/>
    <xf numFmtId="0" fontId="12" fillId="0" borderId="4" xfId="0" applyFont="1" applyFill="1" applyBorder="1"/>
    <xf numFmtId="0" fontId="14" fillId="0" borderId="0" xfId="0" applyFont="1"/>
    <xf numFmtId="0" fontId="10" fillId="0" borderId="0" xfId="0" applyFont="1" applyAlignment="1">
      <alignment vertical="top"/>
    </xf>
    <xf numFmtId="0" fontId="15" fillId="0" borderId="0" xfId="0" applyFont="1" applyAlignment="1">
      <alignment vertical="top"/>
    </xf>
    <xf numFmtId="0" fontId="15" fillId="0" borderId="4" xfId="0" applyFont="1" applyFill="1" applyBorder="1" applyAlignment="1">
      <alignment vertical="top"/>
    </xf>
    <xf numFmtId="0" fontId="16" fillId="0" borderId="0" xfId="0" applyFont="1" applyBorder="1" applyAlignment="1">
      <alignment vertical="top"/>
    </xf>
    <xf numFmtId="0" fontId="16" fillId="0" borderId="0" xfId="0" applyFont="1" applyFill="1" applyBorder="1" applyAlignment="1">
      <alignment horizontal="center" vertical="top"/>
    </xf>
    <xf numFmtId="0" fontId="16" fillId="0" borderId="0" xfId="0" applyFont="1" applyBorder="1" applyAlignment="1">
      <alignment vertical="top" textRotation="90" wrapText="1"/>
    </xf>
    <xf numFmtId="0" fontId="16" fillId="0" borderId="4" xfId="0" applyFont="1" applyBorder="1" applyAlignment="1">
      <alignment vertical="top"/>
    </xf>
    <xf numFmtId="0" fontId="16" fillId="0" borderId="4" xfId="0" applyFont="1" applyBorder="1" applyAlignment="1">
      <alignment vertical="top" wrapText="1"/>
    </xf>
    <xf numFmtId="0" fontId="16" fillId="0" borderId="5" xfId="0" applyFont="1" applyBorder="1" applyAlignment="1">
      <alignment vertical="top" textRotation="90" wrapText="1"/>
    </xf>
    <xf numFmtId="0" fontId="16" fillId="0" borderId="0" xfId="0" applyFont="1" applyBorder="1" applyAlignment="1">
      <alignment vertical="top" textRotation="90"/>
    </xf>
    <xf numFmtId="0" fontId="16" fillId="0" borderId="4" xfId="0" applyFont="1" applyBorder="1" applyAlignment="1">
      <alignment vertical="top" textRotation="90"/>
    </xf>
    <xf numFmtId="0" fontId="18" fillId="2" borderId="1" xfId="2" applyFont="1" applyAlignment="1">
      <alignment vertical="top"/>
    </xf>
    <xf numFmtId="0" fontId="16" fillId="0" borderId="0" xfId="0" applyFont="1" applyAlignment="1">
      <alignment vertical="top"/>
    </xf>
    <xf numFmtId="0" fontId="16" fillId="0" borderId="5" xfId="0" applyFont="1" applyBorder="1" applyAlignment="1">
      <alignment vertical="top"/>
    </xf>
    <xf numFmtId="0" fontId="19" fillId="0" borderId="10" xfId="0" applyFont="1" applyBorder="1" applyAlignment="1">
      <alignment horizontal="left" wrapText="1"/>
    </xf>
    <xf numFmtId="0" fontId="15" fillId="0" borderId="10" xfId="0" applyFont="1" applyFill="1" applyBorder="1" applyAlignment="1">
      <alignment horizontal="center" textRotation="90" wrapText="1"/>
    </xf>
    <xf numFmtId="0" fontId="10" fillId="0" borderId="10" xfId="0" applyFont="1" applyBorder="1" applyAlignment="1">
      <alignment horizontal="center" textRotation="90" wrapText="1"/>
    </xf>
    <xf numFmtId="0" fontId="10" fillId="0" borderId="10" xfId="0" applyFont="1" applyFill="1" applyBorder="1" applyAlignment="1">
      <alignment horizontal="center" textRotation="90" wrapText="1"/>
    </xf>
    <xf numFmtId="0" fontId="20" fillId="0" borderId="10" xfId="0" applyFont="1" applyBorder="1" applyAlignment="1">
      <alignment horizontal="center" textRotation="90" wrapText="1"/>
    </xf>
    <xf numFmtId="0" fontId="20" fillId="0" borderId="10" xfId="0" applyFont="1" applyFill="1" applyBorder="1" applyAlignment="1">
      <alignment horizontal="center" textRotation="90" wrapText="1"/>
    </xf>
    <xf numFmtId="0" fontId="10" fillId="0" borderId="11" xfId="0" applyFont="1" applyBorder="1" applyAlignment="1">
      <alignment horizontal="center" textRotation="90" wrapText="1"/>
    </xf>
    <xf numFmtId="0" fontId="20" fillId="0" borderId="12" xfId="0" applyFont="1" applyBorder="1" applyAlignment="1">
      <alignment horizontal="center" textRotation="90" wrapText="1"/>
    </xf>
    <xf numFmtId="0" fontId="20" fillId="2" borderId="1" xfId="2" applyFont="1" applyAlignment="1">
      <alignment horizontal="center" textRotation="90" wrapText="1"/>
    </xf>
    <xf numFmtId="0" fontId="10" fillId="0" borderId="12" xfId="0" applyFont="1" applyBorder="1" applyAlignment="1">
      <alignment horizontal="center" textRotation="90" wrapText="1"/>
    </xf>
    <xf numFmtId="0" fontId="20" fillId="0" borderId="12" xfId="0" applyFont="1" applyFill="1" applyBorder="1" applyAlignment="1">
      <alignment horizontal="center" textRotation="90" wrapText="1"/>
    </xf>
    <xf numFmtId="0" fontId="20" fillId="0" borderId="0" xfId="0" applyFont="1" applyBorder="1" applyAlignment="1">
      <alignment horizontal="center" textRotation="90" wrapText="1"/>
    </xf>
    <xf numFmtId="0" fontId="20" fillId="2" borderId="6" xfId="2" applyFont="1" applyBorder="1" applyAlignment="1">
      <alignment horizontal="center" textRotation="90" wrapText="1"/>
    </xf>
    <xf numFmtId="0" fontId="20" fillId="2" borderId="7" xfId="2" applyFont="1" applyBorder="1" applyAlignment="1">
      <alignment horizontal="center" textRotation="90" wrapText="1"/>
    </xf>
    <xf numFmtId="0" fontId="20" fillId="2" borderId="1" xfId="2" applyFont="1" applyBorder="1" applyAlignment="1">
      <alignment horizontal="center" textRotation="90" wrapText="1"/>
    </xf>
    <xf numFmtId="0" fontId="10" fillId="0" borderId="0" xfId="0" applyFont="1" applyAlignment="1">
      <alignment horizontal="center"/>
    </xf>
    <xf numFmtId="0" fontId="14" fillId="0" borderId="0" xfId="0" applyFont="1" applyAlignment="1">
      <alignment horizontal="center" wrapText="1"/>
    </xf>
    <xf numFmtId="0" fontId="21" fillId="0" borderId="0" xfId="7" applyFont="1" applyFill="1" applyBorder="1" applyAlignment="1">
      <alignment horizontal="center" textRotation="90" wrapText="1"/>
    </xf>
    <xf numFmtId="0" fontId="23" fillId="0" borderId="5" xfId="0" applyFont="1" applyBorder="1" applyAlignment="1">
      <alignment horizontal="center" wrapText="1"/>
    </xf>
    <xf numFmtId="0" fontId="23" fillId="0" borderId="0" xfId="0" applyFont="1" applyBorder="1" applyAlignment="1">
      <alignment horizontal="center" wrapText="1"/>
    </xf>
    <xf numFmtId="0" fontId="23" fillId="0" borderId="13" xfId="0" applyFont="1" applyBorder="1" applyAlignment="1">
      <alignment horizontal="center" wrapText="1"/>
    </xf>
    <xf numFmtId="0" fontId="23" fillId="0" borderId="14" xfId="0" applyFont="1" applyBorder="1" applyAlignment="1">
      <alignment horizontal="center" wrapText="1"/>
    </xf>
    <xf numFmtId="0" fontId="23" fillId="0" borderId="0" xfId="0" applyFont="1" applyFill="1" applyBorder="1" applyAlignment="1">
      <alignment horizontal="center" wrapText="1"/>
    </xf>
    <xf numFmtId="2" fontId="23" fillId="0" borderId="0" xfId="0" applyNumberFormat="1" applyFont="1" applyBorder="1" applyAlignment="1">
      <alignment horizontal="center" wrapText="1"/>
    </xf>
    <xf numFmtId="0" fontId="5" fillId="13" borderId="0" xfId="0" applyFont="1" applyFill="1"/>
    <xf numFmtId="0" fontId="21" fillId="9" borderId="0" xfId="4" applyFont="1" applyFill="1" applyBorder="1" applyAlignment="1">
      <alignment horizontal="center" textRotation="90" wrapText="1"/>
    </xf>
    <xf numFmtId="0" fontId="21" fillId="10" borderId="0" xfId="5" applyFont="1" applyFill="1" applyBorder="1" applyAlignment="1">
      <alignment horizontal="center" textRotation="90" wrapText="1"/>
    </xf>
    <xf numFmtId="0" fontId="21" fillId="11" borderId="0" xfId="6" applyFont="1" applyFill="1" applyBorder="1" applyAlignment="1">
      <alignment horizontal="center" textRotation="90" wrapText="1"/>
    </xf>
    <xf numFmtId="0" fontId="21" fillId="12" borderId="0" xfId="7" applyFont="1" applyFill="1" applyBorder="1" applyAlignment="1">
      <alignment horizontal="center" textRotation="90" wrapText="1"/>
    </xf>
    <xf numFmtId="9" fontId="16" fillId="0" borderId="0" xfId="1" applyFont="1" applyAlignment="1">
      <alignment vertical="top"/>
    </xf>
    <xf numFmtId="9" fontId="5" fillId="0" borderId="0" xfId="1" applyFont="1"/>
    <xf numFmtId="0" fontId="26" fillId="0" borderId="0" xfId="0" applyFont="1" applyAlignment="1">
      <alignment horizontal="right"/>
    </xf>
    <xf numFmtId="9" fontId="27" fillId="16" borderId="10" xfId="1" applyFont="1" applyFill="1" applyBorder="1" applyAlignment="1">
      <alignment horizontal="center" textRotation="90" wrapText="1"/>
    </xf>
    <xf numFmtId="9" fontId="28" fillId="16" borderId="10" xfId="1" applyFont="1" applyFill="1" applyBorder="1" applyAlignment="1">
      <alignment horizontal="center" textRotation="90" wrapText="1"/>
    </xf>
    <xf numFmtId="9" fontId="29" fillId="16" borderId="10" xfId="1" applyFont="1" applyFill="1" applyBorder="1" applyAlignment="1">
      <alignment horizontal="center" textRotation="90" wrapText="1"/>
    </xf>
    <xf numFmtId="9" fontId="30" fillId="16" borderId="10" xfId="1" applyFont="1" applyFill="1" applyBorder="1" applyAlignment="1">
      <alignment horizontal="center" textRotation="90" wrapText="1"/>
    </xf>
    <xf numFmtId="9" fontId="26" fillId="0" borderId="0" xfId="1" applyFont="1"/>
    <xf numFmtId="1" fontId="26" fillId="0" borderId="0" xfId="0" applyNumberFormat="1" applyFont="1"/>
    <xf numFmtId="9" fontId="31" fillId="0" borderId="0" xfId="1" applyFont="1"/>
    <xf numFmtId="9" fontId="31" fillId="0" borderId="0" xfId="1" applyFont="1" applyBorder="1"/>
    <xf numFmtId="9" fontId="32" fillId="0" borderId="0" xfId="1" applyFont="1"/>
    <xf numFmtId="9" fontId="32" fillId="0" borderId="0" xfId="1" applyFont="1" applyBorder="1"/>
    <xf numFmtId="9" fontId="33" fillId="0" borderId="0" xfId="1" applyFont="1"/>
    <xf numFmtId="9" fontId="33" fillId="0" borderId="0" xfId="1" applyFont="1" applyBorder="1"/>
    <xf numFmtId="9" fontId="34" fillId="0" borderId="0" xfId="1" applyFont="1"/>
    <xf numFmtId="9" fontId="34" fillId="0" borderId="0" xfId="1" applyFont="1" applyBorder="1"/>
    <xf numFmtId="0" fontId="15" fillId="0" borderId="12" xfId="0" applyFont="1" applyFill="1" applyBorder="1" applyAlignment="1">
      <alignment horizontal="center" textRotation="90"/>
    </xf>
    <xf numFmtId="0" fontId="15" fillId="0" borderId="10" xfId="0" applyFont="1" applyBorder="1" applyAlignment="1">
      <alignment horizontal="center" wrapText="1"/>
    </xf>
    <xf numFmtId="0" fontId="15" fillId="0" borderId="10" xfId="0" applyFont="1" applyFill="1" applyBorder="1" applyAlignment="1">
      <alignment horizontal="center" wrapText="1"/>
    </xf>
    <xf numFmtId="0" fontId="15" fillId="0" borderId="12" xfId="0" applyFont="1" applyFill="1" applyBorder="1" applyAlignment="1">
      <alignment horizontal="center"/>
    </xf>
    <xf numFmtId="164" fontId="22" fillId="0" borderId="0" xfId="0" applyNumberFormat="1" applyFont="1" applyBorder="1" applyAlignment="1">
      <alignment horizontal="center" wrapText="1"/>
    </xf>
    <xf numFmtId="0" fontId="22" fillId="0" borderId="0" xfId="0" applyFont="1" applyBorder="1" applyAlignment="1">
      <alignment horizontal="center" wrapText="1"/>
    </xf>
    <xf numFmtId="0" fontId="22" fillId="0" borderId="5" xfId="0" applyFont="1" applyBorder="1" applyAlignment="1">
      <alignment horizontal="center" wrapText="1"/>
    </xf>
    <xf numFmtId="0" fontId="22" fillId="0" borderId="4" xfId="0" applyFont="1" applyBorder="1" applyAlignment="1">
      <alignment horizontal="center" wrapText="1"/>
    </xf>
    <xf numFmtId="164" fontId="23" fillId="0" borderId="5" xfId="0" applyNumberFormat="1" applyFont="1" applyBorder="1" applyAlignment="1">
      <alignment horizontal="center" wrapText="1"/>
    </xf>
    <xf numFmtId="164" fontId="24" fillId="0" borderId="0" xfId="0" applyNumberFormat="1" applyFont="1" applyBorder="1" applyAlignment="1">
      <alignment horizontal="center" wrapText="1"/>
    </xf>
    <xf numFmtId="164" fontId="23" fillId="0" borderId="0" xfId="0" applyNumberFormat="1" applyFont="1" applyBorder="1" applyAlignment="1">
      <alignment horizontal="center" wrapText="1"/>
    </xf>
    <xf numFmtId="2" fontId="23" fillId="0" borderId="0" xfId="0" applyNumberFormat="1" applyFont="1" applyFill="1" applyBorder="1" applyAlignment="1">
      <alignment horizontal="center" wrapText="1"/>
    </xf>
    <xf numFmtId="2" fontId="23" fillId="0" borderId="4" xfId="0" applyNumberFormat="1" applyFont="1" applyBorder="1" applyAlignment="1">
      <alignment horizontal="center" wrapText="1"/>
    </xf>
    <xf numFmtId="0" fontId="24" fillId="0" borderId="0" xfId="0" applyFont="1" applyFill="1" applyBorder="1" applyAlignment="1">
      <alignment horizontal="center" wrapText="1"/>
    </xf>
    <xf numFmtId="0" fontId="23" fillId="0" borderId="4" xfId="0" applyFont="1" applyFill="1" applyBorder="1" applyAlignment="1">
      <alignment horizontal="center" wrapText="1"/>
    </xf>
    <xf numFmtId="2" fontId="23" fillId="0" borderId="4" xfId="0" applyNumberFormat="1" applyFont="1" applyFill="1" applyBorder="1" applyAlignment="1">
      <alignment horizontal="center" wrapText="1"/>
    </xf>
    <xf numFmtId="0" fontId="16" fillId="0" borderId="0" xfId="0" applyFont="1" applyAlignment="1">
      <alignment horizontal="center"/>
    </xf>
    <xf numFmtId="0" fontId="4" fillId="0" borderId="0" xfId="4" applyFont="1" applyFill="1" applyBorder="1" applyAlignment="1">
      <alignment horizontal="center" wrapText="1"/>
    </xf>
    <xf numFmtId="0" fontId="4" fillId="0" borderId="0" xfId="5" applyFont="1" applyFill="1" applyBorder="1" applyAlignment="1">
      <alignment horizontal="center" wrapText="1"/>
    </xf>
    <xf numFmtId="0" fontId="4" fillId="0" borderId="0" xfId="6" applyFont="1" applyFill="1" applyBorder="1" applyAlignment="1">
      <alignment horizontal="center" wrapText="1"/>
    </xf>
    <xf numFmtId="0" fontId="4" fillId="0" borderId="0" xfId="7" applyFont="1" applyFill="1" applyBorder="1" applyAlignment="1">
      <alignment horizontal="center" wrapText="1"/>
    </xf>
    <xf numFmtId="9" fontId="25" fillId="0" borderId="0" xfId="1" applyFont="1" applyAlignment="1">
      <alignment horizontal="center"/>
    </xf>
    <xf numFmtId="9" fontId="16" fillId="0" borderId="0" xfId="1" applyFont="1" applyAlignment="1">
      <alignment horizontal="center"/>
    </xf>
    <xf numFmtId="0" fontId="25" fillId="0" borderId="0" xfId="0" applyFont="1" applyAlignment="1">
      <alignment horizontal="center"/>
    </xf>
    <xf numFmtId="0" fontId="5" fillId="17" borderId="0" xfId="0" applyFont="1" applyFill="1"/>
    <xf numFmtId="9" fontId="31" fillId="17" borderId="0" xfId="1" applyFont="1" applyFill="1"/>
    <xf numFmtId="9" fontId="32" fillId="17" borderId="0" xfId="1" applyFont="1" applyFill="1"/>
    <xf numFmtId="9" fontId="33" fillId="17" borderId="0" xfId="1" applyFont="1" applyFill="1"/>
    <xf numFmtId="9" fontId="34" fillId="17" borderId="0" xfId="1" applyFont="1" applyFill="1"/>
    <xf numFmtId="0" fontId="17" fillId="14" borderId="15" xfId="3" applyFont="1" applyFill="1" applyBorder="1" applyAlignment="1">
      <alignment horizontal="center" wrapText="1"/>
    </xf>
    <xf numFmtId="0" fontId="17" fillId="14" borderId="16" xfId="3" applyFont="1" applyFill="1" applyBorder="1" applyAlignment="1">
      <alignment horizontal="center" wrapText="1"/>
    </xf>
    <xf numFmtId="0" fontId="17" fillId="14" borderId="17" xfId="3" applyFont="1" applyFill="1" applyBorder="1" applyAlignment="1">
      <alignment horizontal="center" wrapText="1"/>
    </xf>
    <xf numFmtId="1" fontId="5" fillId="14" borderId="18" xfId="0" applyNumberFormat="1" applyFont="1" applyFill="1" applyBorder="1"/>
    <xf numFmtId="1" fontId="5" fillId="14" borderId="2" xfId="0" applyNumberFormat="1" applyFont="1" applyFill="1" applyBorder="1"/>
    <xf numFmtId="9" fontId="5" fillId="14" borderId="2" xfId="1" applyFont="1" applyFill="1" applyBorder="1"/>
    <xf numFmtId="1" fontId="5" fillId="14" borderId="2" xfId="0" applyNumberFormat="1" applyFont="1" applyFill="1" applyBorder="1" applyAlignment="1">
      <alignment horizontal="center"/>
    </xf>
    <xf numFmtId="1" fontId="5" fillId="14" borderId="19" xfId="0" applyNumberFormat="1" applyFont="1" applyFill="1" applyBorder="1" applyAlignment="1">
      <alignment horizontal="center"/>
    </xf>
    <xf numFmtId="1" fontId="5" fillId="14" borderId="20" xfId="0" applyNumberFormat="1" applyFont="1" applyFill="1" applyBorder="1"/>
    <xf numFmtId="1" fontId="5" fillId="14" borderId="21" xfId="0" applyNumberFormat="1" applyFont="1" applyFill="1" applyBorder="1"/>
    <xf numFmtId="9" fontId="5" fillId="14" borderId="21" xfId="1" applyFont="1" applyFill="1" applyBorder="1"/>
    <xf numFmtId="1" fontId="5" fillId="14" borderId="21" xfId="0" applyNumberFormat="1" applyFont="1" applyFill="1" applyBorder="1" applyAlignment="1">
      <alignment horizontal="center"/>
    </xf>
    <xf numFmtId="1" fontId="5" fillId="14" borderId="22" xfId="0" applyNumberFormat="1" applyFont="1" applyFill="1" applyBorder="1" applyAlignment="1">
      <alignment horizontal="center"/>
    </xf>
    <xf numFmtId="0" fontId="35" fillId="8" borderId="0" xfId="8" applyFont="1" applyFill="1" applyAlignment="1">
      <alignment horizontal="center" vertical="center" wrapText="1"/>
    </xf>
    <xf numFmtId="0" fontId="38" fillId="0" borderId="0" xfId="9"/>
    <xf numFmtId="0" fontId="39" fillId="0" borderId="0" xfId="8" applyFont="1" applyAlignment="1">
      <alignment wrapText="1"/>
    </xf>
    <xf numFmtId="0" fontId="40" fillId="12" borderId="0" xfId="0" applyFont="1" applyFill="1"/>
    <xf numFmtId="0" fontId="26" fillId="10" borderId="0" xfId="0" applyFont="1" applyFill="1"/>
    <xf numFmtId="0" fontId="40" fillId="11" borderId="0" xfId="0" applyFont="1" applyFill="1"/>
    <xf numFmtId="0" fontId="40" fillId="9" borderId="0" xfId="0" applyFont="1" applyFill="1"/>
    <xf numFmtId="0" fontId="5" fillId="0" borderId="0" xfId="0" applyFont="1" applyAlignment="1">
      <alignment horizontal="right"/>
    </xf>
    <xf numFmtId="0" fontId="5" fillId="18" borderId="0" xfId="0" applyFont="1" applyFill="1"/>
    <xf numFmtId="1" fontId="5" fillId="18" borderId="0" xfId="0" applyNumberFormat="1" applyFont="1" applyFill="1" applyBorder="1"/>
    <xf numFmtId="1" fontId="39" fillId="0" borderId="0" xfId="0" applyNumberFormat="1" applyFont="1"/>
    <xf numFmtId="1" fontId="39" fillId="18" borderId="0" xfId="0" applyNumberFormat="1" applyFont="1" applyFill="1"/>
    <xf numFmtId="1" fontId="39" fillId="0" borderId="0" xfId="0" applyNumberFormat="1" applyFont="1" applyBorder="1"/>
    <xf numFmtId="0" fontId="5" fillId="0" borderId="0" xfId="0" applyFont="1" applyBorder="1"/>
    <xf numFmtId="9" fontId="14" fillId="0" borderId="0" xfId="1" applyFont="1" applyAlignment="1">
      <alignment horizontal="center" vertical="center"/>
    </xf>
    <xf numFmtId="0" fontId="18" fillId="2" borderId="6" xfId="2" applyFont="1" applyBorder="1" applyAlignment="1">
      <alignment horizontal="center" vertical="top"/>
    </xf>
    <xf numFmtId="0" fontId="18" fillId="2" borderId="8" xfId="2" applyFont="1" applyBorder="1" applyAlignment="1">
      <alignment horizontal="center" vertical="top"/>
    </xf>
    <xf numFmtId="0" fontId="18" fillId="2" borderId="9" xfId="2" applyFont="1" applyBorder="1" applyAlignment="1">
      <alignment horizontal="center" vertical="top"/>
    </xf>
    <xf numFmtId="0" fontId="16" fillId="0" borderId="0" xfId="0" applyFont="1" applyBorder="1" applyAlignment="1">
      <alignment horizontal="center" vertical="top"/>
    </xf>
    <xf numFmtId="0" fontId="13" fillId="11" borderId="5"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3" fillId="9" borderId="0"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6" fillId="0" borderId="0" xfId="0" applyFont="1" applyAlignment="1">
      <alignment horizontal="center" vertical="top"/>
    </xf>
    <xf numFmtId="0" fontId="16" fillId="0" borderId="4" xfId="0" applyFont="1" applyBorder="1" applyAlignment="1">
      <alignment horizontal="center" vertical="top"/>
    </xf>
    <xf numFmtId="0" fontId="18" fillId="2" borderId="1" xfId="2" applyFont="1" applyAlignment="1">
      <alignment horizontal="center" vertical="top"/>
    </xf>
    <xf numFmtId="0" fontId="16" fillId="0" borderId="0" xfId="0" applyFont="1" applyAlignment="1">
      <alignment vertical="top"/>
    </xf>
    <xf numFmtId="0" fontId="18" fillId="2" borderId="1" xfId="2" applyFont="1" applyAlignment="1">
      <alignment vertical="top"/>
    </xf>
    <xf numFmtId="0" fontId="18" fillId="2" borderId="6" xfId="2" applyFont="1" applyBorder="1" applyAlignment="1">
      <alignment vertical="top"/>
    </xf>
    <xf numFmtId="0" fontId="18" fillId="2" borderId="7" xfId="2" applyFont="1" applyBorder="1" applyAlignment="1">
      <alignment horizontal="center" vertical="top"/>
    </xf>
    <xf numFmtId="0" fontId="18" fillId="2" borderId="1" xfId="2" applyFont="1" applyBorder="1" applyAlignment="1">
      <alignment horizontal="center" vertical="top"/>
    </xf>
    <xf numFmtId="0" fontId="16" fillId="0" borderId="5" xfId="0" applyFont="1" applyBorder="1" applyAlignment="1">
      <alignment horizontal="center" vertical="top"/>
    </xf>
    <xf numFmtId="0" fontId="14" fillId="10" borderId="5" xfId="0" applyFont="1" applyFill="1" applyBorder="1" applyAlignment="1">
      <alignment horizontal="center" vertical="center"/>
    </xf>
    <xf numFmtId="0" fontId="14" fillId="10" borderId="0" xfId="0" applyFont="1" applyFill="1" applyBorder="1" applyAlignment="1">
      <alignment horizontal="center" vertical="center"/>
    </xf>
    <xf numFmtId="0" fontId="14" fillId="10" borderId="4" xfId="0" applyFont="1" applyFill="1" applyBorder="1" applyAlignment="1">
      <alignment horizontal="center" vertical="center"/>
    </xf>
    <xf numFmtId="0" fontId="13" fillId="12" borderId="5" xfId="0" applyFont="1" applyFill="1" applyBorder="1" applyAlignment="1">
      <alignment horizontal="center" vertical="center"/>
    </xf>
    <xf numFmtId="0" fontId="13" fillId="12" borderId="0" xfId="0" applyFont="1" applyFill="1" applyBorder="1" applyAlignment="1">
      <alignment horizontal="center" vertical="center"/>
    </xf>
    <xf numFmtId="0" fontId="13" fillId="12" borderId="4" xfId="0" applyFont="1" applyFill="1" applyBorder="1" applyAlignment="1">
      <alignment horizontal="center" vertical="center"/>
    </xf>
    <xf numFmtId="0" fontId="13" fillId="15" borderId="5" xfId="0" applyFont="1" applyFill="1" applyBorder="1" applyAlignment="1">
      <alignment horizontal="center" vertical="center"/>
    </xf>
    <xf numFmtId="0" fontId="13" fillId="15" borderId="0" xfId="0" applyFont="1" applyFill="1" applyBorder="1" applyAlignment="1">
      <alignment horizontal="center" vertical="center"/>
    </xf>
    <xf numFmtId="0" fontId="14" fillId="0" borderId="0" xfId="0" applyFont="1" applyAlignment="1">
      <alignment horizontal="center" vertical="center" wrapText="1"/>
    </xf>
    <xf numFmtId="0" fontId="18" fillId="2" borderId="1" xfId="2" applyFont="1" applyAlignment="1">
      <alignment horizontal="center" vertical="top" wrapText="1"/>
    </xf>
    <xf numFmtId="0" fontId="16" fillId="0" borderId="0" xfId="0" applyFont="1" applyBorder="1" applyAlignment="1">
      <alignment horizontal="center" vertical="top" wrapText="1"/>
    </xf>
    <xf numFmtId="0" fontId="13" fillId="9" borderId="5"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4" xfId="0" applyFont="1" applyFill="1" applyBorder="1" applyAlignment="1">
      <alignment horizontal="center" vertical="center"/>
    </xf>
    <xf numFmtId="0" fontId="20" fillId="14" borderId="23" xfId="3" applyFont="1" applyFill="1" applyBorder="1" applyAlignment="1">
      <alignment horizontal="center" textRotation="90" wrapText="1"/>
    </xf>
    <xf numFmtId="0" fontId="20" fillId="14" borderId="24" xfId="3" applyFont="1" applyFill="1" applyBorder="1" applyAlignment="1">
      <alignment horizontal="center" textRotation="90" wrapText="1"/>
    </xf>
    <xf numFmtId="0" fontId="20" fillId="14" borderId="25" xfId="3" applyFont="1" applyFill="1" applyBorder="1" applyAlignment="1">
      <alignment horizontal="center" textRotation="90" wrapText="1"/>
    </xf>
    <xf numFmtId="0" fontId="23" fillId="0" borderId="26" xfId="0" applyFont="1" applyBorder="1" applyAlignment="1">
      <alignment horizontal="center" wrapText="1"/>
    </xf>
    <xf numFmtId="1" fontId="5" fillId="0" borderId="26" xfId="0" applyNumberFormat="1" applyFont="1" applyBorder="1"/>
    <xf numFmtId="1" fontId="5" fillId="18" borderId="26" xfId="0" applyNumberFormat="1" applyFont="1" applyFill="1" applyBorder="1"/>
    <xf numFmtId="1" fontId="5" fillId="0" borderId="26" xfId="0" applyNumberFormat="1" applyFont="1" applyFill="1" applyBorder="1"/>
  </cellXfs>
  <cellStyles count="10">
    <cellStyle name="Accent1" xfId="4" builtinId="29"/>
    <cellStyle name="Accent2" xfId="5" builtinId="33"/>
    <cellStyle name="Accent3" xfId="6" builtinId="37"/>
    <cellStyle name="Accent4" xfId="7" builtinId="41"/>
    <cellStyle name="Calculation" xfId="2" builtinId="22"/>
    <cellStyle name="Check Cell" xfId="3" builtinId="23"/>
    <cellStyle name="Hyperlink" xfId="9" builtinId="8"/>
    <cellStyle name="Normal" xfId="0" builtinId="0"/>
    <cellStyle name="Normal 2" xfId="8" xr:uid="{00000000-0005-0000-0000-000008000000}"/>
    <cellStyle name="Percent" xfId="1" builtinId="5"/>
  </cellStyles>
  <dxfs count="5">
    <dxf>
      <font>
        <color theme="0"/>
      </font>
      <fill>
        <patternFill patternType="solid">
          <fgColor indexed="64"/>
          <bgColor theme="0"/>
        </patternFill>
      </fill>
    </dxf>
    <dxf>
      <font>
        <color rgb="FFE1001B"/>
      </font>
      <fill>
        <patternFill patternType="solid">
          <fgColor indexed="64"/>
          <bgColor rgb="FFE1001B"/>
        </patternFill>
      </fill>
      <border>
        <left style="thin">
          <color theme="0"/>
        </left>
        <right style="thin">
          <color theme="0"/>
        </right>
        <top style="thin">
          <color theme="0"/>
        </top>
        <bottom style="thin">
          <color theme="0"/>
        </bottom>
      </border>
    </dxf>
    <dxf>
      <font>
        <color rgb="FFFDB913"/>
      </font>
      <fill>
        <patternFill patternType="solid">
          <fgColor indexed="64"/>
          <bgColor rgb="FFFDB913"/>
        </patternFill>
      </fill>
      <border>
        <left style="thin">
          <color theme="0"/>
        </left>
        <right style="thin">
          <color theme="0"/>
        </right>
        <top style="thin">
          <color theme="0"/>
        </top>
        <bottom style="thin">
          <color theme="0"/>
        </bottom>
      </border>
    </dxf>
    <dxf>
      <font>
        <color rgb="FF006CA7"/>
      </font>
      <fill>
        <patternFill patternType="solid">
          <fgColor indexed="64"/>
          <bgColor rgb="FF006CA7"/>
        </patternFill>
      </fill>
      <border>
        <left style="thin">
          <color theme="0"/>
        </left>
        <right style="thin">
          <color theme="0"/>
        </right>
        <top style="thin">
          <color theme="0"/>
        </top>
        <bottom style="thin">
          <color theme="0"/>
        </bottom>
      </border>
    </dxf>
    <dxf>
      <font>
        <color rgb="FF009946"/>
      </font>
      <fill>
        <patternFill patternType="solid">
          <fgColor indexed="64"/>
          <bgColor rgb="FF009946"/>
        </patternFill>
      </fill>
      <border>
        <left style="thin">
          <color theme="0"/>
        </left>
        <right style="thin">
          <color theme="0"/>
        </right>
        <top style="thin">
          <color theme="0"/>
        </top>
        <bottom style="thin">
          <color theme="0"/>
        </bottom>
      </border>
    </dxf>
  </dxfs>
  <tableStyles count="0" defaultTableStyle="TableStyleMedium2" defaultPivotStyle="PivotStyleLight16"/>
  <colors>
    <mruColors>
      <color rgb="FF009946"/>
      <color rgb="FF006CA5"/>
      <color rgb="FFFDB913"/>
      <color rgb="FFE71C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1285875</xdr:colOff>
      <xdr:row>5</xdr:row>
      <xdr:rowOff>57150</xdr:rowOff>
    </xdr:from>
    <xdr:to>
      <xdr:col>0</xdr:col>
      <xdr:colOff>2181860</xdr:colOff>
      <xdr:row>5</xdr:row>
      <xdr:rowOff>577850</xdr:rowOff>
    </xdr:to>
    <xdr:pic>
      <xdr:nvPicPr>
        <xdr:cNvPr id="3" name="Picture 2">
          <a:extLst>
            <a:ext uri="{FF2B5EF4-FFF2-40B4-BE49-F238E27FC236}">
              <a16:creationId xmlns:a16="http://schemas.microsoft.com/office/drawing/2014/main" id="{BAEADDF9-16F0-4C3F-B867-A0D5CC58F5A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5875" y="10092690"/>
          <a:ext cx="895985" cy="520700"/>
        </a:xfrm>
        <a:prstGeom prst="rect">
          <a:avLst/>
        </a:prstGeom>
      </xdr:spPr>
    </xdr:pic>
    <xdr:clientData/>
  </xdr:twoCellAnchor>
  <xdr:twoCellAnchor editAs="oneCell">
    <xdr:from>
      <xdr:col>0</xdr:col>
      <xdr:colOff>2638425</xdr:colOff>
      <xdr:row>5</xdr:row>
      <xdr:rowOff>38100</xdr:rowOff>
    </xdr:from>
    <xdr:to>
      <xdr:col>0</xdr:col>
      <xdr:colOff>3671570</xdr:colOff>
      <xdr:row>5</xdr:row>
      <xdr:rowOff>476885</xdr:rowOff>
    </xdr:to>
    <xdr:pic>
      <xdr:nvPicPr>
        <xdr:cNvPr id="4" name="Picture 3">
          <a:extLst>
            <a:ext uri="{FF2B5EF4-FFF2-40B4-BE49-F238E27FC236}">
              <a16:creationId xmlns:a16="http://schemas.microsoft.com/office/drawing/2014/main" id="{34A1ED5A-4AB8-4D66-895E-5175C0B0FBB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38425" y="10073640"/>
          <a:ext cx="1033145" cy="438785"/>
        </a:xfrm>
        <a:prstGeom prst="rect">
          <a:avLst/>
        </a:prstGeom>
      </xdr:spPr>
    </xdr:pic>
    <xdr:clientData/>
  </xdr:twoCellAnchor>
  <xdr:twoCellAnchor editAs="oneCell">
    <xdr:from>
      <xdr:col>0</xdr:col>
      <xdr:colOff>4200525</xdr:colOff>
      <xdr:row>5</xdr:row>
      <xdr:rowOff>28575</xdr:rowOff>
    </xdr:from>
    <xdr:to>
      <xdr:col>0</xdr:col>
      <xdr:colOff>4657725</xdr:colOff>
      <xdr:row>5</xdr:row>
      <xdr:rowOff>513080</xdr:rowOff>
    </xdr:to>
    <xdr:pic>
      <xdr:nvPicPr>
        <xdr:cNvPr id="5" name="Picture 4">
          <a:extLst>
            <a:ext uri="{FF2B5EF4-FFF2-40B4-BE49-F238E27FC236}">
              <a16:creationId xmlns:a16="http://schemas.microsoft.com/office/drawing/2014/main" id="{260664A7-F41E-4408-BE2D-9C231398FDA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00525" y="10064115"/>
          <a:ext cx="457200" cy="484505"/>
        </a:xfrm>
        <a:prstGeom prst="rect">
          <a:avLst/>
        </a:prstGeom>
      </xdr:spPr>
    </xdr:pic>
    <xdr:clientData/>
  </xdr:twoCellAnchor>
  <xdr:twoCellAnchor editAs="oneCell">
    <xdr:from>
      <xdr:col>0</xdr:col>
      <xdr:colOff>2</xdr:colOff>
      <xdr:row>0</xdr:row>
      <xdr:rowOff>2</xdr:rowOff>
    </xdr:from>
    <xdr:to>
      <xdr:col>0</xdr:col>
      <xdr:colOff>1341120</xdr:colOff>
      <xdr:row>1</xdr:row>
      <xdr:rowOff>99060</xdr:rowOff>
    </xdr:to>
    <xdr:pic>
      <xdr:nvPicPr>
        <xdr:cNvPr id="6" name="Picture 5">
          <a:extLst>
            <a:ext uri="{FF2B5EF4-FFF2-40B4-BE49-F238E27FC236}">
              <a16:creationId xmlns:a16="http://schemas.microsoft.com/office/drawing/2014/main" id="{956A5555-5302-469A-AA3F-4718F49F970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 y="2"/>
          <a:ext cx="1341118" cy="1341118"/>
        </a:xfrm>
        <a:prstGeom prst="rect">
          <a:avLst/>
        </a:prstGeom>
      </xdr:spPr>
    </xdr:pic>
    <xdr:clientData/>
  </xdr:twoCellAnchor>
  <xdr:twoCellAnchor editAs="oneCell">
    <xdr:from>
      <xdr:col>0</xdr:col>
      <xdr:colOff>6568440</xdr:colOff>
      <xdr:row>0</xdr:row>
      <xdr:rowOff>53340</xdr:rowOff>
    </xdr:from>
    <xdr:to>
      <xdr:col>0</xdr:col>
      <xdr:colOff>8009819</xdr:colOff>
      <xdr:row>0</xdr:row>
      <xdr:rowOff>937259</xdr:rowOff>
    </xdr:to>
    <xdr:pic>
      <xdr:nvPicPr>
        <xdr:cNvPr id="7" name="Picture 6">
          <a:extLst>
            <a:ext uri="{FF2B5EF4-FFF2-40B4-BE49-F238E27FC236}">
              <a16:creationId xmlns:a16="http://schemas.microsoft.com/office/drawing/2014/main" id="{E2D9EC5B-C19D-487F-87CA-1ED78C86007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68440" y="53340"/>
          <a:ext cx="1441379" cy="8839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98</xdr:col>
      <xdr:colOff>94409</xdr:colOff>
      <xdr:row>0</xdr:row>
      <xdr:rowOff>459559</xdr:rowOff>
    </xdr:from>
    <xdr:to>
      <xdr:col>98</xdr:col>
      <xdr:colOff>399917</xdr:colOff>
      <xdr:row>2</xdr:row>
      <xdr:rowOff>133696</xdr:rowOff>
    </xdr:to>
    <xdr:pic>
      <xdr:nvPicPr>
        <xdr:cNvPr id="2" name="Picture 1">
          <a:extLst>
            <a:ext uri="{FF2B5EF4-FFF2-40B4-BE49-F238E27FC236}">
              <a16:creationId xmlns:a16="http://schemas.microsoft.com/office/drawing/2014/main" id="{7B878899-97E2-49CD-89EB-4C879C3E77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2648719">
          <a:off x="30705038" y="459559"/>
          <a:ext cx="305508" cy="305508"/>
        </a:xfrm>
        <a:prstGeom prst="rect">
          <a:avLst/>
        </a:prstGeom>
      </xdr:spPr>
    </xdr:pic>
    <xdr:clientData/>
  </xdr:twoCellAnchor>
  <xdr:twoCellAnchor editAs="oneCell">
    <xdr:from>
      <xdr:col>99</xdr:col>
      <xdr:colOff>87085</xdr:colOff>
      <xdr:row>0</xdr:row>
      <xdr:rowOff>457200</xdr:rowOff>
    </xdr:from>
    <xdr:to>
      <xdr:col>99</xdr:col>
      <xdr:colOff>391912</xdr:colOff>
      <xdr:row>2</xdr:row>
      <xdr:rowOff>130656</xdr:rowOff>
    </xdr:to>
    <xdr:pic>
      <xdr:nvPicPr>
        <xdr:cNvPr id="3" name="Picture 2">
          <a:extLst>
            <a:ext uri="{FF2B5EF4-FFF2-40B4-BE49-F238E27FC236}">
              <a16:creationId xmlns:a16="http://schemas.microsoft.com/office/drawing/2014/main" id="{52054718-0E37-42A9-87C0-CE265B3DC641}"/>
            </a:ext>
          </a:extLst>
        </xdr:cNvPr>
        <xdr:cNvPicPr>
          <a:picLocks noChangeAspect="1"/>
        </xdr:cNvPicPr>
      </xdr:nvPicPr>
      <xdr:blipFill>
        <a:blip xmlns:r="http://schemas.openxmlformats.org/officeDocument/2006/relationships" r:embed="rId2"/>
        <a:stretch>
          <a:fillRect/>
        </a:stretch>
      </xdr:blipFill>
      <xdr:spPr>
        <a:xfrm>
          <a:off x="31165799" y="457200"/>
          <a:ext cx="304827" cy="304827"/>
        </a:xfrm>
        <a:prstGeom prst="rect">
          <a:avLst/>
        </a:prstGeom>
      </xdr:spPr>
    </xdr:pic>
    <xdr:clientData/>
  </xdr:twoCellAnchor>
  <xdr:twoCellAnchor editAs="oneCell">
    <xdr:from>
      <xdr:col>100</xdr:col>
      <xdr:colOff>87085</xdr:colOff>
      <xdr:row>0</xdr:row>
      <xdr:rowOff>457201</xdr:rowOff>
    </xdr:from>
    <xdr:to>
      <xdr:col>100</xdr:col>
      <xdr:colOff>392593</xdr:colOff>
      <xdr:row>2</xdr:row>
      <xdr:rowOff>131338</xdr:rowOff>
    </xdr:to>
    <xdr:pic>
      <xdr:nvPicPr>
        <xdr:cNvPr id="4" name="Picture 3">
          <a:extLst>
            <a:ext uri="{FF2B5EF4-FFF2-40B4-BE49-F238E27FC236}">
              <a16:creationId xmlns:a16="http://schemas.microsoft.com/office/drawing/2014/main" id="{EA0274DB-D931-4AEB-AB45-12A0BD8235E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633885" y="457201"/>
          <a:ext cx="305508" cy="305508"/>
        </a:xfrm>
        <a:prstGeom prst="rect">
          <a:avLst/>
        </a:prstGeom>
      </xdr:spPr>
    </xdr:pic>
    <xdr:clientData/>
  </xdr:twoCellAnchor>
  <xdr:twoCellAnchor editAs="oneCell">
    <xdr:from>
      <xdr:col>101</xdr:col>
      <xdr:colOff>87088</xdr:colOff>
      <xdr:row>1</xdr:row>
      <xdr:rowOff>0</xdr:rowOff>
    </xdr:from>
    <xdr:to>
      <xdr:col>101</xdr:col>
      <xdr:colOff>392596</xdr:colOff>
      <xdr:row>2</xdr:row>
      <xdr:rowOff>142223</xdr:rowOff>
    </xdr:to>
    <xdr:pic>
      <xdr:nvPicPr>
        <xdr:cNvPr id="5" name="Picture 4">
          <a:extLst>
            <a:ext uri="{FF2B5EF4-FFF2-40B4-BE49-F238E27FC236}">
              <a16:creationId xmlns:a16="http://schemas.microsoft.com/office/drawing/2014/main" id="{16E5A36E-264D-48E5-9F26-38F440EBD25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101974" y="468086"/>
          <a:ext cx="305508" cy="305508"/>
        </a:xfrm>
        <a:prstGeom prst="rect">
          <a:avLst/>
        </a:prstGeom>
      </xdr:spPr>
    </xdr:pic>
    <xdr:clientData/>
  </xdr:twoCellAnchor>
  <xdr:twoCellAnchor editAs="oneCell">
    <xdr:from>
      <xdr:col>102</xdr:col>
      <xdr:colOff>87088</xdr:colOff>
      <xdr:row>1</xdr:row>
      <xdr:rowOff>0</xdr:rowOff>
    </xdr:from>
    <xdr:to>
      <xdr:col>102</xdr:col>
      <xdr:colOff>392596</xdr:colOff>
      <xdr:row>2</xdr:row>
      <xdr:rowOff>142223</xdr:rowOff>
    </xdr:to>
    <xdr:pic>
      <xdr:nvPicPr>
        <xdr:cNvPr id="6" name="Picture 5">
          <a:extLst>
            <a:ext uri="{FF2B5EF4-FFF2-40B4-BE49-F238E27FC236}">
              <a16:creationId xmlns:a16="http://schemas.microsoft.com/office/drawing/2014/main" id="{225055E8-8B90-403A-AB88-C8190FECDBD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2570059" y="468086"/>
          <a:ext cx="305508" cy="305508"/>
        </a:xfrm>
        <a:prstGeom prst="rect">
          <a:avLst/>
        </a:prstGeom>
      </xdr:spPr>
    </xdr:pic>
    <xdr:clientData/>
  </xdr:twoCellAnchor>
  <xdr:twoCellAnchor editAs="oneCell">
    <xdr:from>
      <xdr:col>103</xdr:col>
      <xdr:colOff>87088</xdr:colOff>
      <xdr:row>1</xdr:row>
      <xdr:rowOff>0</xdr:rowOff>
    </xdr:from>
    <xdr:to>
      <xdr:col>103</xdr:col>
      <xdr:colOff>392596</xdr:colOff>
      <xdr:row>2</xdr:row>
      <xdr:rowOff>142223</xdr:rowOff>
    </xdr:to>
    <xdr:pic>
      <xdr:nvPicPr>
        <xdr:cNvPr id="7" name="Picture 6">
          <a:extLst>
            <a:ext uri="{FF2B5EF4-FFF2-40B4-BE49-F238E27FC236}">
              <a16:creationId xmlns:a16="http://schemas.microsoft.com/office/drawing/2014/main" id="{5F3566EC-527B-4BE5-B09B-9346C02F83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3038145" y="468086"/>
          <a:ext cx="305508" cy="305508"/>
        </a:xfrm>
        <a:prstGeom prst="rect">
          <a:avLst/>
        </a:prstGeom>
      </xdr:spPr>
    </xdr:pic>
    <xdr:clientData/>
  </xdr:twoCellAnchor>
  <xdr:twoCellAnchor editAs="oneCell">
    <xdr:from>
      <xdr:col>104</xdr:col>
      <xdr:colOff>87088</xdr:colOff>
      <xdr:row>1</xdr:row>
      <xdr:rowOff>0</xdr:rowOff>
    </xdr:from>
    <xdr:to>
      <xdr:col>104</xdr:col>
      <xdr:colOff>392596</xdr:colOff>
      <xdr:row>2</xdr:row>
      <xdr:rowOff>142223</xdr:rowOff>
    </xdr:to>
    <xdr:pic>
      <xdr:nvPicPr>
        <xdr:cNvPr id="8" name="Picture 7">
          <a:extLst>
            <a:ext uri="{FF2B5EF4-FFF2-40B4-BE49-F238E27FC236}">
              <a16:creationId xmlns:a16="http://schemas.microsoft.com/office/drawing/2014/main" id="{E0F16967-9F99-4D14-8FAB-7FE39D10475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506231" y="468086"/>
          <a:ext cx="305508" cy="305508"/>
        </a:xfrm>
        <a:prstGeom prst="rect">
          <a:avLst/>
        </a:prstGeom>
      </xdr:spPr>
    </xdr:pic>
    <xdr:clientData/>
  </xdr:twoCellAnchor>
  <xdr:twoCellAnchor editAs="oneCell">
    <xdr:from>
      <xdr:col>105</xdr:col>
      <xdr:colOff>54430</xdr:colOff>
      <xdr:row>0</xdr:row>
      <xdr:rowOff>424543</xdr:rowOff>
    </xdr:from>
    <xdr:to>
      <xdr:col>106</xdr:col>
      <xdr:colOff>2555</xdr:colOff>
      <xdr:row>2</xdr:row>
      <xdr:rowOff>176823</xdr:rowOff>
    </xdr:to>
    <xdr:pic>
      <xdr:nvPicPr>
        <xdr:cNvPr id="9" name="Picture 8">
          <a:extLst>
            <a:ext uri="{FF2B5EF4-FFF2-40B4-BE49-F238E27FC236}">
              <a16:creationId xmlns:a16="http://schemas.microsoft.com/office/drawing/2014/main" id="{A9C0FF0F-5FB6-436F-BEA6-5382B82911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941659" y="424543"/>
          <a:ext cx="397160" cy="3836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dr/Dropbox/SUN%20Merge%20Files/190426%20dashboard%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s>
    <sheetDataSet>
      <sheetData sheetId="0">
        <row r="3">
          <cell r="B3">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calingupnutrition.org/progress-impact/monitoring-evaluation-accountability-and-learning-mea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election activeCell="D2" sqref="D2"/>
    </sheetView>
  </sheetViews>
  <sheetFormatPr defaultColWidth="8.85546875" defaultRowHeight="15" x14ac:dyDescent="0.25"/>
  <cols>
    <col min="1" max="1" width="117.28515625" style="6" customWidth="1"/>
    <col min="2" max="16384" width="8.85546875" style="6"/>
  </cols>
  <sheetData>
    <row r="1" spans="1:1" ht="98.25" customHeight="1" x14ac:dyDescent="0.25">
      <c r="A1" s="115" t="s">
        <v>270</v>
      </c>
    </row>
    <row r="2" spans="1:1" ht="204.75" x14ac:dyDescent="0.25">
      <c r="A2" s="7" t="s">
        <v>274</v>
      </c>
    </row>
    <row r="3" spans="1:1" ht="31.35" customHeight="1" x14ac:dyDescent="0.25">
      <c r="A3" s="117" t="s">
        <v>273</v>
      </c>
    </row>
    <row r="4" spans="1:1" x14ac:dyDescent="0.25">
      <c r="A4" s="116" t="s">
        <v>272</v>
      </c>
    </row>
    <row r="5" spans="1:1" ht="38.25" customHeight="1" x14ac:dyDescent="0.25">
      <c r="A5" s="8" t="s">
        <v>271</v>
      </c>
    </row>
    <row r="6" spans="1:1" ht="51" customHeight="1" x14ac:dyDescent="0.25"/>
  </sheetData>
  <hyperlinks>
    <hyperlink ref="A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B71"/>
  <sheetViews>
    <sheetView tabSelected="1" zoomScale="70" zoomScaleNormal="70" zoomScalePageLayoutView="70" workbookViewId="0">
      <pane xSplit="1" ySplit="4" topLeftCell="B5" activePane="bottomRight" state="frozen"/>
      <selection pane="topRight" activeCell="B1" sqref="B1"/>
      <selection pane="bottomLeft" activeCell="A2" sqref="A2"/>
      <selection pane="bottomRight" activeCell="B5" sqref="B5"/>
    </sheetView>
  </sheetViews>
  <sheetFormatPr defaultColWidth="13.28515625" defaultRowHeight="15" x14ac:dyDescent="0.25"/>
  <cols>
    <col min="1" max="1" width="23.140625" style="1" customWidth="1"/>
    <col min="2" max="2" width="7.42578125" style="1" bestFit="1" customWidth="1"/>
    <col min="3" max="3" width="5.42578125" style="1" bestFit="1" customWidth="1"/>
    <col min="4" max="4" width="7.140625" style="1" bestFit="1" customWidth="1"/>
    <col min="5" max="5" width="10.28515625" style="1" bestFit="1" customWidth="1"/>
    <col min="6" max="87" width="4.28515625" style="1" customWidth="1"/>
    <col min="88" max="89" width="4.7109375" style="1" customWidth="1"/>
    <col min="90" max="90" width="5.7109375" style="1" customWidth="1"/>
    <col min="91" max="92" width="4.7109375" style="1" customWidth="1"/>
    <col min="93" max="93" width="4.85546875" style="1" customWidth="1"/>
    <col min="94" max="97" width="5.7109375" style="1" customWidth="1"/>
    <col min="98" max="98" width="8.28515625" style="1" customWidth="1"/>
    <col min="99" max="106" width="6.7109375" style="57" customWidth="1"/>
  </cols>
  <sheetData>
    <row r="1" spans="1:106" s="12" customFormat="1" ht="36.75" customHeight="1" x14ac:dyDescent="0.25">
      <c r="A1" s="9" t="s">
        <v>124</v>
      </c>
      <c r="B1" s="9"/>
      <c r="C1" s="10"/>
      <c r="D1" s="10"/>
      <c r="E1" s="11"/>
      <c r="F1" s="134" t="s">
        <v>125</v>
      </c>
      <c r="G1" s="135"/>
      <c r="H1" s="135"/>
      <c r="I1" s="135"/>
      <c r="J1" s="135"/>
      <c r="K1" s="135"/>
      <c r="L1" s="135"/>
      <c r="M1" s="135"/>
      <c r="N1" s="135"/>
      <c r="O1" s="135"/>
      <c r="P1" s="135"/>
      <c r="Q1" s="135"/>
      <c r="R1" s="135"/>
      <c r="S1" s="135"/>
      <c r="T1" s="135"/>
      <c r="U1" s="136"/>
      <c r="V1" s="137" t="s">
        <v>126</v>
      </c>
      <c r="W1" s="138"/>
      <c r="X1" s="138"/>
      <c r="Y1" s="138"/>
      <c r="Z1" s="138"/>
      <c r="AA1" s="139"/>
      <c r="AB1" s="149" t="s">
        <v>127</v>
      </c>
      <c r="AC1" s="150"/>
      <c r="AD1" s="150"/>
      <c r="AE1" s="150"/>
      <c r="AF1" s="150"/>
      <c r="AG1" s="150"/>
      <c r="AH1" s="150"/>
      <c r="AI1" s="150"/>
      <c r="AJ1" s="150"/>
      <c r="AK1" s="150"/>
      <c r="AL1" s="150"/>
      <c r="AM1" s="150"/>
      <c r="AN1" s="150"/>
      <c r="AO1" s="150"/>
      <c r="AP1" s="151"/>
      <c r="AQ1" s="152" t="s">
        <v>128</v>
      </c>
      <c r="AR1" s="153"/>
      <c r="AS1" s="153"/>
      <c r="AT1" s="153"/>
      <c r="AU1" s="153"/>
      <c r="AV1" s="154"/>
      <c r="AW1" s="134" t="s">
        <v>129</v>
      </c>
      <c r="AX1" s="135"/>
      <c r="AY1" s="135"/>
      <c r="AZ1" s="135"/>
      <c r="BA1" s="135"/>
      <c r="BB1" s="135"/>
      <c r="BC1" s="135"/>
      <c r="BD1" s="135"/>
      <c r="BE1" s="135"/>
      <c r="BF1" s="135"/>
      <c r="BG1" s="135"/>
      <c r="BH1" s="135"/>
      <c r="BI1" s="135"/>
      <c r="BJ1" s="135"/>
      <c r="BK1" s="136"/>
      <c r="BL1" s="160" t="s">
        <v>130</v>
      </c>
      <c r="BM1" s="161"/>
      <c r="BN1" s="161"/>
      <c r="BO1" s="161"/>
      <c r="BP1" s="161"/>
      <c r="BQ1" s="161"/>
      <c r="BR1" s="161"/>
      <c r="BS1" s="162"/>
      <c r="BT1" s="149" t="s">
        <v>131</v>
      </c>
      <c r="BU1" s="150"/>
      <c r="BV1" s="150"/>
      <c r="BW1" s="150"/>
      <c r="BX1" s="150"/>
      <c r="BY1" s="150"/>
      <c r="BZ1" s="150"/>
      <c r="CA1" s="150"/>
      <c r="CB1" s="150"/>
      <c r="CC1" s="150"/>
      <c r="CD1" s="151"/>
      <c r="CE1" s="152" t="s">
        <v>132</v>
      </c>
      <c r="CF1" s="153"/>
      <c r="CG1" s="153"/>
      <c r="CH1" s="153"/>
      <c r="CI1" s="154"/>
      <c r="CJ1" s="155" t="s">
        <v>133</v>
      </c>
      <c r="CK1" s="156"/>
      <c r="CL1" s="156"/>
      <c r="CM1" s="156"/>
      <c r="CN1" s="156"/>
      <c r="CP1" s="157" t="s">
        <v>253</v>
      </c>
      <c r="CQ1" s="157"/>
      <c r="CR1" s="157"/>
      <c r="CS1" s="157"/>
      <c r="CT1" s="43"/>
      <c r="CU1" s="129" t="s">
        <v>254</v>
      </c>
      <c r="CV1" s="129"/>
      <c r="CW1" s="129"/>
      <c r="CX1" s="129"/>
      <c r="CY1" s="129"/>
      <c r="CZ1" s="129"/>
      <c r="DA1" s="129"/>
      <c r="DB1" s="129"/>
    </row>
    <row r="2" spans="1:106" s="25" customFormat="1" ht="13.5" customHeight="1" thickBot="1" x14ac:dyDescent="0.3">
      <c r="A2" s="13" t="s">
        <v>286</v>
      </c>
      <c r="B2" s="13"/>
      <c r="C2" s="14"/>
      <c r="D2" s="14"/>
      <c r="E2" s="15"/>
      <c r="F2" s="16"/>
      <c r="G2" s="16"/>
      <c r="H2" s="133" t="s">
        <v>134</v>
      </c>
      <c r="I2" s="133"/>
      <c r="J2" s="133"/>
      <c r="K2" s="16"/>
      <c r="L2" s="133" t="s">
        <v>246</v>
      </c>
      <c r="M2" s="133"/>
      <c r="N2" s="133"/>
      <c r="O2" s="133"/>
      <c r="P2" s="133"/>
      <c r="Q2" s="16"/>
      <c r="R2" s="17"/>
      <c r="S2" s="18"/>
      <c r="T2" s="18"/>
      <c r="U2" s="18"/>
      <c r="V2" s="148" t="s">
        <v>135</v>
      </c>
      <c r="W2" s="133"/>
      <c r="X2" s="133"/>
      <c r="Y2" s="133" t="s">
        <v>136</v>
      </c>
      <c r="Z2" s="133"/>
      <c r="AA2" s="19"/>
      <c r="AB2" s="158" t="s">
        <v>137</v>
      </c>
      <c r="AC2" s="158"/>
      <c r="AD2" s="158"/>
      <c r="AE2" s="158"/>
      <c r="AF2" s="158"/>
      <c r="AG2" s="158"/>
      <c r="AH2" s="159" t="s">
        <v>138</v>
      </c>
      <c r="AI2" s="159"/>
      <c r="AJ2" s="159"/>
      <c r="AK2" s="159"/>
      <c r="AL2" s="159"/>
      <c r="AM2" s="158" t="s">
        <v>139</v>
      </c>
      <c r="AN2" s="158"/>
      <c r="AO2" s="158"/>
      <c r="AP2" s="20" t="s">
        <v>140</v>
      </c>
      <c r="AQ2" s="21"/>
      <c r="AR2" s="22"/>
      <c r="AS2" s="22"/>
      <c r="AT2" s="18"/>
      <c r="AU2" s="22"/>
      <c r="AV2" s="23"/>
      <c r="AW2" s="142" t="s">
        <v>141</v>
      </c>
      <c r="AX2" s="142"/>
      <c r="AY2" s="142"/>
      <c r="AZ2" s="133" t="s">
        <v>138</v>
      </c>
      <c r="BA2" s="140"/>
      <c r="BB2" s="140"/>
      <c r="BC2" s="140"/>
      <c r="BD2" s="140"/>
      <c r="BE2" s="24" t="s">
        <v>142</v>
      </c>
      <c r="BF2" s="24"/>
      <c r="BG2" s="143" t="s">
        <v>143</v>
      </c>
      <c r="BH2" s="143"/>
      <c r="BI2" s="144" t="s">
        <v>144</v>
      </c>
      <c r="BJ2" s="144"/>
      <c r="BK2" s="145"/>
      <c r="BL2" s="146" t="s">
        <v>145</v>
      </c>
      <c r="BM2" s="147"/>
      <c r="BN2" s="147"/>
      <c r="BO2" s="147"/>
      <c r="BT2" s="148" t="s">
        <v>146</v>
      </c>
      <c r="BU2" s="140"/>
      <c r="BV2" s="140"/>
      <c r="BW2" s="140"/>
      <c r="BX2" s="130" t="s">
        <v>147</v>
      </c>
      <c r="BY2" s="131"/>
      <c r="BZ2" s="131"/>
      <c r="CA2" s="132"/>
      <c r="CC2" s="140" t="s">
        <v>249</v>
      </c>
      <c r="CD2" s="141"/>
      <c r="CE2" s="26"/>
      <c r="CJ2" s="26"/>
      <c r="CK2" s="16"/>
      <c r="CU2" s="56"/>
      <c r="CV2" s="56"/>
      <c r="CW2" s="56"/>
      <c r="CX2" s="56"/>
      <c r="CY2" s="56"/>
      <c r="CZ2" s="56"/>
      <c r="DA2" s="56"/>
      <c r="DB2" s="56"/>
    </row>
    <row r="3" spans="1:106" s="42" customFormat="1" ht="206.1" customHeight="1" thickTop="1" thickBot="1" x14ac:dyDescent="0.25">
      <c r="A3" s="27" t="s">
        <v>250</v>
      </c>
      <c r="B3" s="28" t="s">
        <v>234</v>
      </c>
      <c r="C3" s="28" t="s">
        <v>148</v>
      </c>
      <c r="D3" s="28" t="s">
        <v>235</v>
      </c>
      <c r="E3" s="73" t="s">
        <v>149</v>
      </c>
      <c r="F3" s="29" t="s">
        <v>150</v>
      </c>
      <c r="G3" s="29" t="s">
        <v>151</v>
      </c>
      <c r="H3" s="30" t="s">
        <v>152</v>
      </c>
      <c r="I3" s="30" t="s">
        <v>153</v>
      </c>
      <c r="J3" s="30" t="s">
        <v>154</v>
      </c>
      <c r="K3" s="32" t="s">
        <v>159</v>
      </c>
      <c r="L3" s="29" t="s">
        <v>239</v>
      </c>
      <c r="M3" s="29" t="s">
        <v>240</v>
      </c>
      <c r="N3" s="29" t="s">
        <v>241</v>
      </c>
      <c r="O3" s="29" t="s">
        <v>242</v>
      </c>
      <c r="P3" s="29" t="s">
        <v>243</v>
      </c>
      <c r="Q3" s="31" t="s">
        <v>155</v>
      </c>
      <c r="R3" s="31" t="s">
        <v>156</v>
      </c>
      <c r="S3" s="29" t="s">
        <v>264</v>
      </c>
      <c r="T3" s="32" t="s">
        <v>157</v>
      </c>
      <c r="U3" s="32" t="s">
        <v>158</v>
      </c>
      <c r="V3" s="33" t="s">
        <v>160</v>
      </c>
      <c r="W3" s="31" t="s">
        <v>161</v>
      </c>
      <c r="X3" s="31" t="s">
        <v>162</v>
      </c>
      <c r="Y3" s="31" t="s">
        <v>245</v>
      </c>
      <c r="Z3" s="31" t="s">
        <v>244</v>
      </c>
      <c r="AA3" s="34" t="s">
        <v>163</v>
      </c>
      <c r="AB3" s="35" t="s">
        <v>283</v>
      </c>
      <c r="AC3" s="35" t="s">
        <v>164</v>
      </c>
      <c r="AD3" s="35" t="s">
        <v>282</v>
      </c>
      <c r="AE3" s="35" t="s">
        <v>165</v>
      </c>
      <c r="AF3" s="35" t="s">
        <v>247</v>
      </c>
      <c r="AG3" s="35" t="s">
        <v>166</v>
      </c>
      <c r="AH3" s="31" t="s">
        <v>167</v>
      </c>
      <c r="AI3" s="31" t="s">
        <v>168</v>
      </c>
      <c r="AJ3" s="31" t="s">
        <v>169</v>
      </c>
      <c r="AK3" s="31" t="s">
        <v>170</v>
      </c>
      <c r="AL3" s="32" t="s">
        <v>171</v>
      </c>
      <c r="AM3" s="35" t="s">
        <v>172</v>
      </c>
      <c r="AN3" s="35" t="s">
        <v>173</v>
      </c>
      <c r="AO3" s="35" t="s">
        <v>174</v>
      </c>
      <c r="AP3" s="36" t="s">
        <v>175</v>
      </c>
      <c r="AQ3" s="33" t="s">
        <v>176</v>
      </c>
      <c r="AR3" s="29" t="s">
        <v>177</v>
      </c>
      <c r="AS3" s="32" t="s">
        <v>178</v>
      </c>
      <c r="AT3" s="31" t="s">
        <v>179</v>
      </c>
      <c r="AU3" s="30" t="s">
        <v>180</v>
      </c>
      <c r="AV3" s="37" t="s">
        <v>181</v>
      </c>
      <c r="AW3" s="35" t="s">
        <v>182</v>
      </c>
      <c r="AX3" s="35" t="s">
        <v>183</v>
      </c>
      <c r="AY3" s="35" t="s">
        <v>184</v>
      </c>
      <c r="AZ3" s="38" t="s">
        <v>185</v>
      </c>
      <c r="BA3" s="31" t="s">
        <v>186</v>
      </c>
      <c r="BB3" s="31" t="s">
        <v>187</v>
      </c>
      <c r="BC3" s="31" t="s">
        <v>188</v>
      </c>
      <c r="BD3" s="31" t="s">
        <v>284</v>
      </c>
      <c r="BE3" s="35" t="s">
        <v>189</v>
      </c>
      <c r="BF3" s="35" t="s">
        <v>248</v>
      </c>
      <c r="BG3" s="31" t="s">
        <v>190</v>
      </c>
      <c r="BH3" s="32" t="s">
        <v>191</v>
      </c>
      <c r="BI3" s="35" t="s">
        <v>192</v>
      </c>
      <c r="BJ3" s="35" t="s">
        <v>193</v>
      </c>
      <c r="BK3" s="39" t="s">
        <v>194</v>
      </c>
      <c r="BL3" s="40" t="s">
        <v>195</v>
      </c>
      <c r="BM3" s="41" t="s">
        <v>196</v>
      </c>
      <c r="BN3" s="41" t="s">
        <v>197</v>
      </c>
      <c r="BO3" s="41" t="s">
        <v>198</v>
      </c>
      <c r="BP3" s="31" t="s">
        <v>199</v>
      </c>
      <c r="BQ3" s="31" t="s">
        <v>200</v>
      </c>
      <c r="BR3" s="29" t="s">
        <v>201</v>
      </c>
      <c r="BS3" s="30" t="s">
        <v>202</v>
      </c>
      <c r="BT3" s="33" t="s">
        <v>203</v>
      </c>
      <c r="BU3" s="29" t="s">
        <v>204</v>
      </c>
      <c r="BV3" s="29" t="s">
        <v>205</v>
      </c>
      <c r="BW3" s="29" t="s">
        <v>206</v>
      </c>
      <c r="BX3" s="35" t="s">
        <v>207</v>
      </c>
      <c r="BY3" s="35" t="s">
        <v>208</v>
      </c>
      <c r="BZ3" s="35" t="s">
        <v>209</v>
      </c>
      <c r="CA3" s="35" t="s">
        <v>210</v>
      </c>
      <c r="CB3" s="29" t="s">
        <v>285</v>
      </c>
      <c r="CC3" s="29" t="s">
        <v>211</v>
      </c>
      <c r="CD3" s="29" t="s">
        <v>212</v>
      </c>
      <c r="CE3" s="33" t="s">
        <v>213</v>
      </c>
      <c r="CF3" s="29" t="s">
        <v>214</v>
      </c>
      <c r="CG3" s="29" t="s">
        <v>215</v>
      </c>
      <c r="CH3" s="29" t="s">
        <v>216</v>
      </c>
      <c r="CI3" s="36" t="s">
        <v>217</v>
      </c>
      <c r="CJ3" s="163" t="s">
        <v>218</v>
      </c>
      <c r="CK3" s="164" t="s">
        <v>251</v>
      </c>
      <c r="CL3" s="164" t="s">
        <v>219</v>
      </c>
      <c r="CM3" s="164" t="s">
        <v>220</v>
      </c>
      <c r="CN3" s="165" t="s">
        <v>252</v>
      </c>
      <c r="CP3" s="52" t="s">
        <v>221</v>
      </c>
      <c r="CQ3" s="53" t="s">
        <v>222</v>
      </c>
      <c r="CR3" s="54" t="s">
        <v>223</v>
      </c>
      <c r="CS3" s="55" t="s">
        <v>224</v>
      </c>
      <c r="CT3" s="44"/>
      <c r="CU3" s="59" t="s">
        <v>255</v>
      </c>
      <c r="CV3" s="60" t="s">
        <v>257</v>
      </c>
      <c r="CW3" s="61" t="s">
        <v>260</v>
      </c>
      <c r="CX3" s="62" t="s">
        <v>262</v>
      </c>
      <c r="CY3" s="59" t="s">
        <v>256</v>
      </c>
      <c r="CZ3" s="60" t="s">
        <v>259</v>
      </c>
      <c r="DA3" s="61" t="s">
        <v>261</v>
      </c>
      <c r="DB3" s="62" t="s">
        <v>263</v>
      </c>
    </row>
    <row r="4" spans="1:106" s="96" customFormat="1" ht="15" customHeight="1" thickTop="1" x14ac:dyDescent="0.25">
      <c r="A4" s="74" t="s">
        <v>225</v>
      </c>
      <c r="B4" s="74"/>
      <c r="C4" s="75"/>
      <c r="D4" s="75"/>
      <c r="E4" s="76"/>
      <c r="F4" s="77">
        <v>1.1000000000000001</v>
      </c>
      <c r="G4" s="77">
        <v>1.2</v>
      </c>
      <c r="H4" s="78" t="s">
        <v>226</v>
      </c>
      <c r="I4" s="78" t="s">
        <v>227</v>
      </c>
      <c r="J4" s="78" t="s">
        <v>228</v>
      </c>
      <c r="K4" s="77">
        <v>1.3</v>
      </c>
      <c r="L4" s="77">
        <v>1.4</v>
      </c>
      <c r="M4" s="77" t="s">
        <v>266</v>
      </c>
      <c r="N4" s="77" t="s">
        <v>267</v>
      </c>
      <c r="O4" s="77" t="s">
        <v>268</v>
      </c>
      <c r="P4" s="77" t="s">
        <v>269</v>
      </c>
      <c r="Q4" s="78">
        <v>1.5</v>
      </c>
      <c r="R4" s="78">
        <v>1.6</v>
      </c>
      <c r="S4" s="77">
        <v>1.7</v>
      </c>
      <c r="T4" s="77">
        <v>1.8</v>
      </c>
      <c r="U4" s="77">
        <v>1.9</v>
      </c>
      <c r="V4" s="79" t="s">
        <v>229</v>
      </c>
      <c r="W4" s="78" t="s">
        <v>230</v>
      </c>
      <c r="X4" s="78" t="s">
        <v>231</v>
      </c>
      <c r="Y4" s="78" t="s">
        <v>232</v>
      </c>
      <c r="Z4" s="78" t="s">
        <v>233</v>
      </c>
      <c r="AA4" s="80">
        <v>2.2999999999999998</v>
      </c>
      <c r="AB4" s="81">
        <v>3.1</v>
      </c>
      <c r="AC4" s="82">
        <v>3.2</v>
      </c>
      <c r="AD4" s="46">
        <v>3.3</v>
      </c>
      <c r="AE4" s="49">
        <v>3.4</v>
      </c>
      <c r="AF4" s="46">
        <v>3.5</v>
      </c>
      <c r="AG4" s="46">
        <v>3.6</v>
      </c>
      <c r="AH4" s="46">
        <v>3.7</v>
      </c>
      <c r="AI4" s="83">
        <v>3.8</v>
      </c>
      <c r="AJ4" s="83">
        <v>3.9</v>
      </c>
      <c r="AK4" s="50">
        <v>3.1</v>
      </c>
      <c r="AL4" s="84">
        <v>3.11</v>
      </c>
      <c r="AM4" s="50">
        <v>3.12</v>
      </c>
      <c r="AN4" s="50">
        <v>3.13</v>
      </c>
      <c r="AO4" s="84">
        <v>3.14</v>
      </c>
      <c r="AP4" s="85">
        <v>3.15</v>
      </c>
      <c r="AQ4" s="45">
        <v>4.0999999999999996</v>
      </c>
      <c r="AR4" s="46">
        <v>4.2</v>
      </c>
      <c r="AS4" s="86">
        <v>4.3</v>
      </c>
      <c r="AT4" s="83">
        <v>4.4000000000000004</v>
      </c>
      <c r="AU4" s="49">
        <v>4.5</v>
      </c>
      <c r="AV4" s="87">
        <v>4.5999999999999996</v>
      </c>
      <c r="AW4" s="45">
        <v>5.0999999999999996</v>
      </c>
      <c r="AX4" s="49">
        <v>5.2</v>
      </c>
      <c r="AY4" s="49">
        <v>5.3</v>
      </c>
      <c r="AZ4" s="83">
        <v>5.4</v>
      </c>
      <c r="BA4" s="49">
        <v>5.5</v>
      </c>
      <c r="BB4" s="49">
        <v>5.6</v>
      </c>
      <c r="BC4" s="46">
        <v>5.7</v>
      </c>
      <c r="BD4" s="49">
        <v>5.8</v>
      </c>
      <c r="BE4" s="49">
        <v>5.9</v>
      </c>
      <c r="BF4" s="84">
        <v>5.0999999999999996</v>
      </c>
      <c r="BG4" s="50">
        <v>5.1100000000000003</v>
      </c>
      <c r="BH4" s="84">
        <v>5.12</v>
      </c>
      <c r="BI4" s="84">
        <v>5.13</v>
      </c>
      <c r="BJ4" s="50">
        <v>5.14</v>
      </c>
      <c r="BK4" s="88">
        <v>5.15</v>
      </c>
      <c r="BL4" s="45">
        <v>6.1</v>
      </c>
      <c r="BM4" s="46">
        <v>6.2</v>
      </c>
      <c r="BN4" s="47">
        <v>6.3</v>
      </c>
      <c r="BO4" s="47">
        <v>6.4</v>
      </c>
      <c r="BP4" s="47">
        <v>6.5</v>
      </c>
      <c r="BQ4" s="47">
        <v>6.6</v>
      </c>
      <c r="BR4" s="47">
        <v>6.7</v>
      </c>
      <c r="BS4" s="48">
        <v>6.8</v>
      </c>
      <c r="BT4" s="45">
        <v>7.1</v>
      </c>
      <c r="BU4" s="46">
        <v>7.2</v>
      </c>
      <c r="BV4" s="46">
        <v>7.3</v>
      </c>
      <c r="BW4" s="46">
        <v>7.4</v>
      </c>
      <c r="BX4" s="46">
        <v>7.5</v>
      </c>
      <c r="BY4" s="46">
        <v>7.6</v>
      </c>
      <c r="BZ4" s="49">
        <v>7.7</v>
      </c>
      <c r="CA4" s="46">
        <v>7.8</v>
      </c>
      <c r="CB4" s="46">
        <v>7.9</v>
      </c>
      <c r="CC4" s="50">
        <v>7.1</v>
      </c>
      <c r="CD4" s="50">
        <v>7.11</v>
      </c>
      <c r="CE4" s="45">
        <v>8.1</v>
      </c>
      <c r="CF4" s="46">
        <v>8.1999999999999993</v>
      </c>
      <c r="CG4" s="46">
        <v>8.3000000000000007</v>
      </c>
      <c r="CH4" s="46">
        <v>8.4</v>
      </c>
      <c r="CI4" s="166">
        <v>8.5</v>
      </c>
      <c r="CJ4" s="102"/>
      <c r="CK4" s="103"/>
      <c r="CL4" s="103"/>
      <c r="CM4" s="103"/>
      <c r="CN4" s="104"/>
      <c r="CO4" s="89"/>
      <c r="CP4" s="90"/>
      <c r="CQ4" s="91"/>
      <c r="CR4" s="92"/>
      <c r="CS4" s="93"/>
      <c r="CT4" s="93"/>
      <c r="CU4" s="94"/>
      <c r="CV4" s="94"/>
      <c r="CW4" s="94"/>
      <c r="CX4" s="94"/>
      <c r="CY4" s="94"/>
      <c r="CZ4" s="94"/>
      <c r="DA4" s="94"/>
      <c r="DB4" s="95"/>
    </row>
    <row r="5" spans="1:106" x14ac:dyDescent="0.25">
      <c r="A5" s="1" t="s">
        <v>123</v>
      </c>
      <c r="B5" s="1" t="s">
        <v>122</v>
      </c>
      <c r="C5" s="4">
        <v>2017</v>
      </c>
      <c r="D5" s="1" t="s">
        <v>236</v>
      </c>
      <c r="E5" s="1" t="s">
        <v>6</v>
      </c>
      <c r="F5" s="4">
        <v>4</v>
      </c>
      <c r="G5" s="4">
        <v>4</v>
      </c>
      <c r="H5" s="4">
        <v>3</v>
      </c>
      <c r="I5" s="124">
        <v>2</v>
      </c>
      <c r="J5" s="4">
        <v>3</v>
      </c>
      <c r="K5" s="4">
        <v>3</v>
      </c>
      <c r="L5" s="4">
        <v>2</v>
      </c>
      <c r="M5" s="4">
        <v>2</v>
      </c>
      <c r="N5" s="4">
        <v>2</v>
      </c>
      <c r="O5" s="4">
        <v>1</v>
      </c>
      <c r="P5" s="4">
        <v>2</v>
      </c>
      <c r="Q5" s="4">
        <v>3</v>
      </c>
      <c r="R5" s="4">
        <v>1</v>
      </c>
      <c r="S5" s="125">
        <v>3</v>
      </c>
      <c r="T5" s="4">
        <v>1</v>
      </c>
      <c r="U5" s="1">
        <v>1</v>
      </c>
      <c r="V5" s="4">
        <v>3</v>
      </c>
      <c r="W5" s="4">
        <v>2</v>
      </c>
      <c r="X5" s="4">
        <v>2</v>
      </c>
      <c r="Y5" s="4">
        <v>3</v>
      </c>
      <c r="Z5" s="4">
        <v>4</v>
      </c>
      <c r="AA5" s="4">
        <v>1</v>
      </c>
      <c r="AB5" s="4">
        <v>4</v>
      </c>
      <c r="AC5" s="4">
        <v>2</v>
      </c>
      <c r="AD5" s="4">
        <v>4</v>
      </c>
      <c r="AE5" s="4">
        <v>1</v>
      </c>
      <c r="AF5" s="4">
        <v>1</v>
      </c>
      <c r="AG5" s="4">
        <v>2</v>
      </c>
      <c r="AH5" s="4">
        <v>2</v>
      </c>
      <c r="AI5" s="4">
        <v>1</v>
      </c>
      <c r="AJ5" s="4">
        <v>0</v>
      </c>
      <c r="AK5" s="4">
        <v>2</v>
      </c>
      <c r="AL5" s="4">
        <v>2</v>
      </c>
      <c r="AM5" s="4">
        <v>1</v>
      </c>
      <c r="AN5" s="4">
        <v>2</v>
      </c>
      <c r="AO5" s="4">
        <v>1</v>
      </c>
      <c r="AP5" s="4">
        <v>1</v>
      </c>
      <c r="AQ5" s="4">
        <v>4</v>
      </c>
      <c r="AR5" s="4">
        <v>3</v>
      </c>
      <c r="AS5" s="4">
        <v>2</v>
      </c>
      <c r="AT5" s="4">
        <v>4</v>
      </c>
      <c r="AU5" s="4">
        <v>2</v>
      </c>
      <c r="AV5" s="4">
        <v>4</v>
      </c>
      <c r="AW5" s="4">
        <v>1</v>
      </c>
      <c r="AX5" s="4">
        <v>2</v>
      </c>
      <c r="AY5" s="4">
        <v>3</v>
      </c>
      <c r="AZ5" s="4">
        <v>3</v>
      </c>
      <c r="BA5" s="4">
        <v>1</v>
      </c>
      <c r="BB5" s="4">
        <v>3</v>
      </c>
      <c r="BC5" s="4">
        <v>4</v>
      </c>
      <c r="BD5" s="4">
        <v>3</v>
      </c>
      <c r="BE5" s="4">
        <v>1</v>
      </c>
      <c r="BF5" s="4">
        <v>2</v>
      </c>
      <c r="BG5" s="4">
        <v>2</v>
      </c>
      <c r="BH5" s="4">
        <v>2</v>
      </c>
      <c r="BI5" s="4">
        <v>4</v>
      </c>
      <c r="BJ5" s="4">
        <v>0</v>
      </c>
      <c r="BK5" s="4">
        <v>2</v>
      </c>
      <c r="BL5" s="4">
        <v>4</v>
      </c>
      <c r="BM5" s="4">
        <v>3</v>
      </c>
      <c r="BN5" s="4">
        <v>2</v>
      </c>
      <c r="BO5" s="4">
        <v>2</v>
      </c>
      <c r="BP5" s="4">
        <v>2</v>
      </c>
      <c r="BQ5" s="4">
        <v>1</v>
      </c>
      <c r="BR5" s="4">
        <v>3</v>
      </c>
      <c r="BS5" s="4">
        <v>2</v>
      </c>
      <c r="BT5" s="4">
        <v>1</v>
      </c>
      <c r="BU5" s="4">
        <v>0</v>
      </c>
      <c r="BV5" s="4">
        <v>3</v>
      </c>
      <c r="BW5" s="4">
        <v>3</v>
      </c>
      <c r="BX5" s="4">
        <v>2</v>
      </c>
      <c r="BY5" s="4">
        <v>1</v>
      </c>
      <c r="BZ5" s="4">
        <v>1</v>
      </c>
      <c r="CA5" s="4">
        <v>4</v>
      </c>
      <c r="CB5" s="4">
        <v>4</v>
      </c>
      <c r="CC5" s="4">
        <v>1</v>
      </c>
      <c r="CD5" s="4">
        <v>1</v>
      </c>
      <c r="CE5" s="4">
        <v>1</v>
      </c>
      <c r="CF5" s="4">
        <v>3</v>
      </c>
      <c r="CG5" s="4">
        <v>1</v>
      </c>
      <c r="CH5" s="4">
        <v>0</v>
      </c>
      <c r="CI5" s="167">
        <v>2</v>
      </c>
      <c r="CJ5" s="105">
        <f>COUNTIF(F5:CI5,"0")</f>
        <v>4</v>
      </c>
      <c r="CK5" s="106">
        <f>82-CJ5</f>
        <v>78</v>
      </c>
      <c r="CL5" s="107">
        <f>CK5/82</f>
        <v>0.95121951219512191</v>
      </c>
      <c r="CM5" s="108" t="str">
        <f>IF(CL5&gt;=0.8,"1","")</f>
        <v>1</v>
      </c>
      <c r="CN5" s="109" t="str">
        <f>IF(CL5&lt;0.8,"1","")</f>
        <v/>
      </c>
      <c r="CO5" s="4"/>
      <c r="CP5" s="4">
        <f>COUNTIF($F5:$CI5,"1")</f>
        <v>22</v>
      </c>
      <c r="CQ5" s="4">
        <f>COUNTIF($F5:$CI5,"2")</f>
        <v>26</v>
      </c>
      <c r="CR5" s="4">
        <f>COUNTIF($F5:$CI5,"3")</f>
        <v>17</v>
      </c>
      <c r="CS5" s="4">
        <f>COUNTIF($F5:$CI5,"4")</f>
        <v>13</v>
      </c>
      <c r="CT5" s="4"/>
      <c r="CU5" s="66">
        <f>SUM(F5:U5)/(16*4)</f>
        <v>0.578125</v>
      </c>
      <c r="CV5" s="68">
        <f>SUM(V5:AA5)/(COUNT(V5:AA5)*4)</f>
        <v>0.625</v>
      </c>
      <c r="CW5" s="70">
        <v>0.46</v>
      </c>
      <c r="CX5" s="72">
        <f>SUM(AQ5:AV5)/(COUNT(AQ5:AV5)*4)</f>
        <v>0.79166666666666663</v>
      </c>
      <c r="CY5" s="66">
        <f>SUM(AW5:BK5)/(COUNT(AW5:BK5)*4)</f>
        <v>0.55000000000000004</v>
      </c>
      <c r="CZ5" s="68">
        <f>SUM(BL5:BS5)/(COUNT(BL5:BS5)*4)</f>
        <v>0.59375</v>
      </c>
      <c r="DA5" s="70">
        <f>SUM(BT5:CD5)/(COUNT(BT5:CD5)*4)</f>
        <v>0.47727272727272729</v>
      </c>
      <c r="DB5" s="72">
        <f>SUM(CE5:CI5)/(COUNT(CE5:CI5)*4)</f>
        <v>0.35</v>
      </c>
    </row>
    <row r="6" spans="1:106" x14ac:dyDescent="0.25">
      <c r="A6" s="1" t="s">
        <v>121</v>
      </c>
      <c r="B6" s="1" t="s">
        <v>120</v>
      </c>
      <c r="C6" s="4">
        <v>2010</v>
      </c>
      <c r="D6" s="1" t="s">
        <v>237</v>
      </c>
      <c r="E6" s="1" t="s">
        <v>0</v>
      </c>
      <c r="F6" s="4">
        <v>4</v>
      </c>
      <c r="G6" s="4">
        <v>4</v>
      </c>
      <c r="H6" s="4">
        <v>4</v>
      </c>
      <c r="I6" s="124">
        <v>3</v>
      </c>
      <c r="J6" s="4">
        <v>4</v>
      </c>
      <c r="K6" s="4">
        <v>2</v>
      </c>
      <c r="L6" s="4">
        <v>3</v>
      </c>
      <c r="M6" s="4">
        <v>4</v>
      </c>
      <c r="N6" s="4">
        <v>4</v>
      </c>
      <c r="O6" s="4">
        <v>3</v>
      </c>
      <c r="P6" s="4">
        <v>3</v>
      </c>
      <c r="Q6" s="4">
        <v>4</v>
      </c>
      <c r="R6" s="4">
        <v>4</v>
      </c>
      <c r="S6" s="125">
        <v>4</v>
      </c>
      <c r="T6" s="4">
        <v>4</v>
      </c>
      <c r="U6" s="1">
        <v>3</v>
      </c>
      <c r="V6" s="4">
        <v>4</v>
      </c>
      <c r="W6" s="4">
        <v>4</v>
      </c>
      <c r="X6" s="4">
        <v>4</v>
      </c>
      <c r="Y6" s="4">
        <v>3</v>
      </c>
      <c r="Z6" s="4">
        <v>3</v>
      </c>
      <c r="AA6" s="4">
        <v>2</v>
      </c>
      <c r="AB6" s="4">
        <v>1</v>
      </c>
      <c r="AC6" s="4">
        <v>1</v>
      </c>
      <c r="AD6" s="4">
        <v>4</v>
      </c>
      <c r="AE6" s="4">
        <v>0</v>
      </c>
      <c r="AF6" s="4">
        <v>0</v>
      </c>
      <c r="AG6" s="4">
        <v>2</v>
      </c>
      <c r="AH6" s="4">
        <v>3</v>
      </c>
      <c r="AI6" s="4">
        <v>2</v>
      </c>
      <c r="AJ6" s="4">
        <v>0</v>
      </c>
      <c r="AK6" s="4">
        <v>4</v>
      </c>
      <c r="AL6" s="4">
        <v>4</v>
      </c>
      <c r="AM6" s="4">
        <v>1</v>
      </c>
      <c r="AN6" s="4">
        <v>2</v>
      </c>
      <c r="AO6" s="4">
        <v>3</v>
      </c>
      <c r="AP6" s="4">
        <v>1</v>
      </c>
      <c r="AQ6" s="4">
        <v>4</v>
      </c>
      <c r="AR6" s="4">
        <v>4</v>
      </c>
      <c r="AS6" s="4">
        <v>2</v>
      </c>
      <c r="AT6" s="4">
        <v>0</v>
      </c>
      <c r="AU6" s="4">
        <v>2</v>
      </c>
      <c r="AV6" s="4">
        <v>4</v>
      </c>
      <c r="AW6" s="4">
        <v>4</v>
      </c>
      <c r="AX6" s="4">
        <v>4</v>
      </c>
      <c r="AY6" s="4">
        <v>3</v>
      </c>
      <c r="AZ6" s="4">
        <v>4</v>
      </c>
      <c r="BA6" s="4">
        <v>1</v>
      </c>
      <c r="BB6" s="4">
        <v>3</v>
      </c>
      <c r="BC6" s="4">
        <v>4</v>
      </c>
      <c r="BD6" s="4">
        <v>2</v>
      </c>
      <c r="BE6" s="4">
        <v>3</v>
      </c>
      <c r="BF6" s="4">
        <v>3</v>
      </c>
      <c r="BG6" s="4">
        <v>1</v>
      </c>
      <c r="BH6" s="4">
        <v>4</v>
      </c>
      <c r="BI6" s="4">
        <v>2</v>
      </c>
      <c r="BJ6" s="4">
        <v>0</v>
      </c>
      <c r="BK6" s="4">
        <v>2</v>
      </c>
      <c r="BL6" s="4">
        <v>4</v>
      </c>
      <c r="BM6" s="4">
        <v>3</v>
      </c>
      <c r="BN6" s="4">
        <v>3</v>
      </c>
      <c r="BO6" s="4">
        <v>3</v>
      </c>
      <c r="BP6" s="4">
        <v>1</v>
      </c>
      <c r="BQ6" s="4">
        <v>1</v>
      </c>
      <c r="BR6" s="4">
        <v>3</v>
      </c>
      <c r="BS6" s="4">
        <v>0</v>
      </c>
      <c r="BT6" s="4">
        <v>2</v>
      </c>
      <c r="BU6" s="4">
        <v>1</v>
      </c>
      <c r="BV6" s="4">
        <v>4</v>
      </c>
      <c r="BW6" s="4">
        <v>2</v>
      </c>
      <c r="BX6" s="4">
        <v>1</v>
      </c>
      <c r="BY6" s="4">
        <v>2</v>
      </c>
      <c r="BZ6" s="4">
        <v>1</v>
      </c>
      <c r="CA6" s="4">
        <v>4</v>
      </c>
      <c r="CB6" s="4">
        <v>4</v>
      </c>
      <c r="CC6" s="4">
        <v>1</v>
      </c>
      <c r="CD6" s="4">
        <v>3</v>
      </c>
      <c r="CE6" s="4">
        <v>4</v>
      </c>
      <c r="CF6" s="4">
        <v>4</v>
      </c>
      <c r="CG6" s="4">
        <v>4</v>
      </c>
      <c r="CH6" s="4">
        <v>2</v>
      </c>
      <c r="CI6" s="167">
        <v>4</v>
      </c>
      <c r="CJ6" s="105">
        <f>COUNTIF(F6:CI6,"0")</f>
        <v>6</v>
      </c>
      <c r="CK6" s="106">
        <f>82-CJ6</f>
        <v>76</v>
      </c>
      <c r="CL6" s="107">
        <f>CK6/82</f>
        <v>0.92682926829268297</v>
      </c>
      <c r="CM6" s="108" t="str">
        <f>IF(CL6&gt;=0.8,"1","")</f>
        <v>1</v>
      </c>
      <c r="CN6" s="109" t="str">
        <f>IF(CL6&lt;0.8,"1","")</f>
        <v/>
      </c>
      <c r="CO6" s="4"/>
      <c r="CP6" s="4">
        <f>COUNTIF($F6:$CI6,"1")</f>
        <v>12</v>
      </c>
      <c r="CQ6" s="4">
        <f>COUNTIF($F6:$CI6,"2")</f>
        <v>14</v>
      </c>
      <c r="CR6" s="4">
        <f>COUNTIF($F6:$CI6,"3")</f>
        <v>18</v>
      </c>
      <c r="CS6" s="4">
        <f>COUNTIF($F6:$CI6,"4")</f>
        <v>32</v>
      </c>
      <c r="CT6" s="4"/>
      <c r="CU6" s="66">
        <f>SUM(F6:U6)/(16*4)</f>
        <v>0.890625</v>
      </c>
      <c r="CV6" s="68">
        <f>SUM(V6:AA6)/(COUNT(V6:AA6)*4)</f>
        <v>0.83333333333333337</v>
      </c>
      <c r="CW6" s="70">
        <f>SUM(AB6:AP6)/(COUNT(AB6:AP6)*4)</f>
        <v>0.46666666666666667</v>
      </c>
      <c r="CX6" s="72">
        <f>SUM(AQ6:AV6)/(COUNT(AQ6:AV6)*4)</f>
        <v>0.66666666666666663</v>
      </c>
      <c r="CY6" s="66">
        <f>SUM(AW6:BK6)/(COUNT(AW6:BK6)*4)</f>
        <v>0.66666666666666663</v>
      </c>
      <c r="CZ6" s="68">
        <f>SUM(BL6:BS6)/(COUNT(BL6:BS6)*4)</f>
        <v>0.5625</v>
      </c>
      <c r="DA6" s="70">
        <f>SUM(BT6:CD6)/(COUNT(BT6:CD6)*4)</f>
        <v>0.56818181818181823</v>
      </c>
      <c r="DB6" s="72">
        <f>SUM(CE6:CI6)/(COUNT(CE6:CI6)*4)</f>
        <v>0.9</v>
      </c>
    </row>
    <row r="7" spans="1:106" x14ac:dyDescent="0.25">
      <c r="A7" s="1" t="s">
        <v>119</v>
      </c>
      <c r="B7" s="1" t="s">
        <v>118</v>
      </c>
      <c r="C7" s="4">
        <v>2011</v>
      </c>
      <c r="D7" s="2" t="s">
        <v>236</v>
      </c>
      <c r="E7" s="2" t="s">
        <v>3</v>
      </c>
      <c r="F7" s="124">
        <v>4</v>
      </c>
      <c r="G7" s="124">
        <v>3</v>
      </c>
      <c r="H7" s="124">
        <v>4</v>
      </c>
      <c r="I7" s="124">
        <v>1</v>
      </c>
      <c r="J7" s="124">
        <v>3</v>
      </c>
      <c r="K7" s="124">
        <v>4</v>
      </c>
      <c r="L7" s="124">
        <v>3</v>
      </c>
      <c r="M7" s="124">
        <v>3</v>
      </c>
      <c r="N7" s="124">
        <v>4</v>
      </c>
      <c r="O7" s="124">
        <v>4</v>
      </c>
      <c r="P7" s="124">
        <v>2</v>
      </c>
      <c r="Q7" s="124">
        <v>2</v>
      </c>
      <c r="R7" s="124">
        <v>1</v>
      </c>
      <c r="S7" s="126">
        <v>1</v>
      </c>
      <c r="T7" s="124">
        <v>1</v>
      </c>
      <c r="U7" s="123">
        <v>4</v>
      </c>
      <c r="V7" s="124">
        <v>4</v>
      </c>
      <c r="W7" s="124">
        <v>1</v>
      </c>
      <c r="X7" s="124">
        <v>2</v>
      </c>
      <c r="Y7" s="124">
        <v>3</v>
      </c>
      <c r="Z7" s="124">
        <v>3</v>
      </c>
      <c r="AA7" s="124">
        <v>1</v>
      </c>
      <c r="AB7" s="124">
        <v>1</v>
      </c>
      <c r="AC7" s="124">
        <v>2</v>
      </c>
      <c r="AD7" s="124">
        <v>4</v>
      </c>
      <c r="AE7" s="124">
        <v>3</v>
      </c>
      <c r="AF7" s="124">
        <v>3</v>
      </c>
      <c r="AG7" s="124">
        <v>4</v>
      </c>
      <c r="AH7" s="124">
        <v>3</v>
      </c>
      <c r="AI7" s="124">
        <v>2</v>
      </c>
      <c r="AJ7" s="124">
        <v>4</v>
      </c>
      <c r="AK7" s="124">
        <v>2</v>
      </c>
      <c r="AL7" s="124">
        <v>1</v>
      </c>
      <c r="AM7" s="124">
        <v>1</v>
      </c>
      <c r="AN7" s="124">
        <v>3</v>
      </c>
      <c r="AO7" s="124">
        <v>3</v>
      </c>
      <c r="AP7" s="124">
        <v>0</v>
      </c>
      <c r="AQ7" s="124">
        <v>4</v>
      </c>
      <c r="AR7" s="124">
        <v>4</v>
      </c>
      <c r="AS7" s="124">
        <v>3</v>
      </c>
      <c r="AT7" s="124">
        <v>1</v>
      </c>
      <c r="AU7" s="124">
        <v>3</v>
      </c>
      <c r="AV7" s="124">
        <v>3</v>
      </c>
      <c r="AW7" s="124">
        <v>4</v>
      </c>
      <c r="AX7" s="124">
        <v>2</v>
      </c>
      <c r="AY7" s="124">
        <v>1</v>
      </c>
      <c r="AZ7" s="124">
        <v>1</v>
      </c>
      <c r="BA7" s="124">
        <v>2</v>
      </c>
      <c r="BB7" s="124">
        <v>2</v>
      </c>
      <c r="BC7" s="124">
        <v>3</v>
      </c>
      <c r="BD7" s="124">
        <v>4</v>
      </c>
      <c r="BE7" s="124">
        <v>3</v>
      </c>
      <c r="BF7" s="124">
        <v>0</v>
      </c>
      <c r="BG7" s="124">
        <v>2</v>
      </c>
      <c r="BH7" s="124">
        <v>3</v>
      </c>
      <c r="BI7" s="124">
        <v>1</v>
      </c>
      <c r="BJ7" s="124">
        <v>0</v>
      </c>
      <c r="BK7" s="124">
        <v>2</v>
      </c>
      <c r="BL7" s="124">
        <v>3</v>
      </c>
      <c r="BM7" s="124">
        <v>3</v>
      </c>
      <c r="BN7" s="124">
        <v>2</v>
      </c>
      <c r="BO7" s="124">
        <v>3</v>
      </c>
      <c r="BP7" s="124">
        <v>2</v>
      </c>
      <c r="BQ7" s="124">
        <v>3</v>
      </c>
      <c r="BR7" s="124">
        <v>2</v>
      </c>
      <c r="BS7" s="124">
        <v>0</v>
      </c>
      <c r="BT7" s="124">
        <v>2</v>
      </c>
      <c r="BU7" s="124">
        <v>2</v>
      </c>
      <c r="BV7" s="124">
        <v>4</v>
      </c>
      <c r="BW7" s="124">
        <v>3</v>
      </c>
      <c r="BX7" s="124">
        <v>1</v>
      </c>
      <c r="BY7" s="124">
        <v>1</v>
      </c>
      <c r="BZ7" s="124">
        <v>3</v>
      </c>
      <c r="CA7" s="124">
        <v>2</v>
      </c>
      <c r="CB7" s="124">
        <v>3</v>
      </c>
      <c r="CC7" s="124">
        <v>3</v>
      </c>
      <c r="CD7" s="124">
        <v>2</v>
      </c>
      <c r="CE7" s="124">
        <v>2</v>
      </c>
      <c r="CF7" s="124">
        <v>2</v>
      </c>
      <c r="CG7" s="124">
        <v>3</v>
      </c>
      <c r="CH7" s="124">
        <v>1</v>
      </c>
      <c r="CI7" s="168">
        <v>3</v>
      </c>
      <c r="CJ7" s="105">
        <f>COUNTIF(F7:CI7,"0")</f>
        <v>4</v>
      </c>
      <c r="CK7" s="106">
        <f>82-CJ7</f>
        <v>78</v>
      </c>
      <c r="CL7" s="107">
        <f>CK7/82</f>
        <v>0.95121951219512191</v>
      </c>
      <c r="CM7" s="108" t="str">
        <f>IF(CL7&gt;=0.8,"1","")</f>
        <v>1</v>
      </c>
      <c r="CN7" s="109" t="str">
        <f>IF(CL7&lt;0.8,"1","")</f>
        <v/>
      </c>
      <c r="CO7" s="4"/>
      <c r="CP7" s="4">
        <f>COUNTIF($F7:$CI7,"1")</f>
        <v>16</v>
      </c>
      <c r="CQ7" s="4">
        <f>COUNTIF($F7:$CI7,"2")</f>
        <v>20</v>
      </c>
      <c r="CR7" s="4">
        <f>COUNTIF($F7:$CI7,"3")</f>
        <v>27</v>
      </c>
      <c r="CS7" s="4">
        <f>COUNTIF($F7:$CI7,"4")</f>
        <v>15</v>
      </c>
      <c r="CT7" s="4"/>
      <c r="CU7" s="66">
        <f>SUM(F7:U7)/(16*4)</f>
        <v>0.6875</v>
      </c>
      <c r="CV7" s="68">
        <f>SUM(V7:AA7)/(COUNT(V7:AA7)*4)</f>
        <v>0.58333333333333337</v>
      </c>
      <c r="CW7" s="70">
        <f>SUM(AB7:AP7)/(COUNT(AB7:AP7)*4)</f>
        <v>0.6</v>
      </c>
      <c r="CX7" s="72">
        <f>SUM(AQ7:AV7)/(COUNT(AQ7:AV7)*4)</f>
        <v>0.75</v>
      </c>
      <c r="CY7" s="66">
        <f>SUM(AW7:BK7)/(COUNT(AW7:BK7)*4)</f>
        <v>0.5</v>
      </c>
      <c r="CZ7" s="68">
        <f>SUM(BL7:BS7)/(COUNT(BL7:BS7)*4)</f>
        <v>0.5625</v>
      </c>
      <c r="DA7" s="70">
        <f>SUM(BT7:CD7)/(COUNT(BT7:CD7)*4)</f>
        <v>0.59090909090909094</v>
      </c>
      <c r="DB7" s="72">
        <f>SUM(CE7:CI7)/(COUNT(CE7:CI7)*4)</f>
        <v>0.55000000000000004</v>
      </c>
    </row>
    <row r="8" spans="1:106" x14ac:dyDescent="0.25">
      <c r="A8" s="1" t="s">
        <v>117</v>
      </c>
      <c r="B8" s="1" t="s">
        <v>116</v>
      </c>
      <c r="C8" s="4">
        <v>2015</v>
      </c>
      <c r="D8" s="1" t="s">
        <v>238</v>
      </c>
      <c r="E8" s="1" t="s">
        <v>19</v>
      </c>
      <c r="F8" s="4">
        <v>3</v>
      </c>
      <c r="G8" s="4">
        <v>2</v>
      </c>
      <c r="H8" s="4">
        <v>3</v>
      </c>
      <c r="I8" s="124">
        <v>1</v>
      </c>
      <c r="J8" s="4">
        <v>1</v>
      </c>
      <c r="K8" s="4">
        <v>2</v>
      </c>
      <c r="L8" s="4">
        <v>3</v>
      </c>
      <c r="M8" s="4">
        <v>1</v>
      </c>
      <c r="N8" s="4">
        <v>4</v>
      </c>
      <c r="O8" s="4">
        <v>3</v>
      </c>
      <c r="P8" s="4">
        <v>4</v>
      </c>
      <c r="Q8" s="4">
        <v>0</v>
      </c>
      <c r="R8" s="4">
        <v>0</v>
      </c>
      <c r="S8" s="125">
        <v>1</v>
      </c>
      <c r="T8" s="4">
        <v>2</v>
      </c>
      <c r="U8" s="1">
        <v>1</v>
      </c>
      <c r="V8" s="4">
        <v>4</v>
      </c>
      <c r="W8" s="4">
        <v>1</v>
      </c>
      <c r="X8" s="4">
        <v>2</v>
      </c>
      <c r="Y8" s="4">
        <v>1</v>
      </c>
      <c r="Z8" s="4">
        <v>1</v>
      </c>
      <c r="AA8" s="4">
        <v>4</v>
      </c>
      <c r="AB8" s="4">
        <v>1</v>
      </c>
      <c r="AC8" s="4">
        <v>0</v>
      </c>
      <c r="AD8" s="4">
        <v>3</v>
      </c>
      <c r="AE8" s="4">
        <v>0</v>
      </c>
      <c r="AF8" s="4">
        <v>3</v>
      </c>
      <c r="AG8" s="4">
        <v>3</v>
      </c>
      <c r="AH8" s="4">
        <v>0</v>
      </c>
      <c r="AI8" s="4">
        <v>0</v>
      </c>
      <c r="AJ8" s="4">
        <v>2</v>
      </c>
      <c r="AK8" s="4">
        <v>4</v>
      </c>
      <c r="AL8" s="4">
        <v>4</v>
      </c>
      <c r="AM8" s="4">
        <v>4</v>
      </c>
      <c r="AN8" s="4">
        <v>3</v>
      </c>
      <c r="AO8" s="4">
        <v>2</v>
      </c>
      <c r="AP8" s="4">
        <v>4</v>
      </c>
      <c r="AQ8" s="4">
        <v>4</v>
      </c>
      <c r="AR8" s="4">
        <v>3</v>
      </c>
      <c r="AS8" s="4">
        <v>1</v>
      </c>
      <c r="AT8" s="4">
        <v>1</v>
      </c>
      <c r="AU8" s="4">
        <v>1</v>
      </c>
      <c r="AV8" s="4">
        <v>1</v>
      </c>
      <c r="AW8" s="4">
        <v>0</v>
      </c>
      <c r="AX8" s="4">
        <v>4</v>
      </c>
      <c r="AY8" s="4">
        <v>4</v>
      </c>
      <c r="AZ8" s="4">
        <v>4</v>
      </c>
      <c r="BA8" s="4">
        <v>4</v>
      </c>
      <c r="BB8" s="4">
        <v>4</v>
      </c>
      <c r="BC8" s="4">
        <v>1</v>
      </c>
      <c r="BD8" s="4">
        <v>2</v>
      </c>
      <c r="BE8" s="4">
        <v>2</v>
      </c>
      <c r="BF8" s="4">
        <v>1</v>
      </c>
      <c r="BG8" s="4">
        <v>0</v>
      </c>
      <c r="BH8" s="4">
        <v>4</v>
      </c>
      <c r="BI8" s="4">
        <v>0</v>
      </c>
      <c r="BJ8" s="4">
        <v>0</v>
      </c>
      <c r="BK8" s="4">
        <v>0</v>
      </c>
      <c r="BL8" s="4">
        <v>2</v>
      </c>
      <c r="BM8" s="4">
        <v>3</v>
      </c>
      <c r="BN8" s="4">
        <v>0</v>
      </c>
      <c r="BO8" s="4">
        <v>0</v>
      </c>
      <c r="BP8" s="4">
        <v>2</v>
      </c>
      <c r="BQ8" s="4">
        <v>2</v>
      </c>
      <c r="BR8" s="4">
        <v>4</v>
      </c>
      <c r="BS8" s="4">
        <v>0</v>
      </c>
      <c r="BT8" s="4">
        <v>2</v>
      </c>
      <c r="BU8" s="4">
        <v>2</v>
      </c>
      <c r="BV8" s="4">
        <v>1</v>
      </c>
      <c r="BW8" s="4">
        <v>3</v>
      </c>
      <c r="BX8" s="4">
        <v>2</v>
      </c>
      <c r="BY8" s="4">
        <v>2</v>
      </c>
      <c r="BZ8" s="4">
        <v>3</v>
      </c>
      <c r="CA8" s="4">
        <v>1</v>
      </c>
      <c r="CB8" s="4">
        <v>1</v>
      </c>
      <c r="CC8" s="4">
        <v>1</v>
      </c>
      <c r="CD8" s="4">
        <v>2</v>
      </c>
      <c r="CE8" s="4">
        <v>3</v>
      </c>
      <c r="CF8" s="4">
        <v>4</v>
      </c>
      <c r="CG8" s="4">
        <v>3</v>
      </c>
      <c r="CH8" s="4">
        <v>0</v>
      </c>
      <c r="CI8" s="167">
        <v>3</v>
      </c>
      <c r="CJ8" s="105">
        <f>COUNTIF(F8:CI8,"0")</f>
        <v>15</v>
      </c>
      <c r="CK8" s="106">
        <f>82-CJ8</f>
        <v>67</v>
      </c>
      <c r="CL8" s="107">
        <f>CK8/82</f>
        <v>0.81707317073170727</v>
      </c>
      <c r="CM8" s="108" t="str">
        <f>IF(CL8&gt;=0.8,"1","")</f>
        <v>1</v>
      </c>
      <c r="CN8" s="109" t="str">
        <f>IF(CL8&lt;0.8,"1","")</f>
        <v/>
      </c>
      <c r="CO8" s="4"/>
      <c r="CP8" s="4">
        <f>COUNTIF($F8:$CI8,"1")</f>
        <v>19</v>
      </c>
      <c r="CQ8" s="4">
        <f>COUNTIF($F8:$CI8,"2")</f>
        <v>16</v>
      </c>
      <c r="CR8" s="4">
        <f>COUNTIF($F8:$CI8,"3")</f>
        <v>15</v>
      </c>
      <c r="CS8" s="4">
        <f>COUNTIF($F8:$CI8,"4")</f>
        <v>17</v>
      </c>
      <c r="CT8" s="4"/>
      <c r="CU8" s="66">
        <f>SUM(F8:U8)/(16*4)</f>
        <v>0.484375</v>
      </c>
      <c r="CV8" s="68">
        <f>SUM(V8:AA8)/(COUNT(V8:AA8)*4)</f>
        <v>0.54166666666666663</v>
      </c>
      <c r="CW8" s="70">
        <f>SUM(AB8:AP8)/(COUNT(AB8:AP8)*4)</f>
        <v>0.55000000000000004</v>
      </c>
      <c r="CX8" s="72">
        <f>SUM(AQ8:AV8)/(COUNT(AQ8:AV8)*4)</f>
        <v>0.45833333333333331</v>
      </c>
      <c r="CY8" s="66">
        <f>SUM(AW8:BK8)/(COUNT(AW8:BK8)*4)</f>
        <v>0.5</v>
      </c>
      <c r="CZ8" s="68">
        <f>SUM(BL8:BS8)/(COUNT(BL8:BS8)*4)</f>
        <v>0.40625</v>
      </c>
      <c r="DA8" s="70">
        <f>SUM(BT8:CD8)/(COUNT(BT8:CD8)*4)</f>
        <v>0.45454545454545453</v>
      </c>
      <c r="DB8" s="72">
        <f>SUM(CE8:CI8)/(COUNT(CE8:CI8)*4)</f>
        <v>0.65</v>
      </c>
    </row>
    <row r="9" spans="1:106" x14ac:dyDescent="0.25">
      <c r="A9" s="2" t="s">
        <v>115</v>
      </c>
      <c r="B9" s="2" t="s">
        <v>114</v>
      </c>
      <c r="C9" s="5">
        <v>2011</v>
      </c>
      <c r="D9" s="2" t="s">
        <v>236</v>
      </c>
      <c r="E9" s="2" t="s">
        <v>3</v>
      </c>
      <c r="F9" s="5">
        <v>4</v>
      </c>
      <c r="G9" s="5">
        <v>4</v>
      </c>
      <c r="H9" s="5">
        <v>4</v>
      </c>
      <c r="I9" s="124">
        <v>2</v>
      </c>
      <c r="J9" s="5">
        <v>4</v>
      </c>
      <c r="K9" s="5">
        <v>4</v>
      </c>
      <c r="L9" s="5">
        <v>4</v>
      </c>
      <c r="M9" s="5">
        <v>4</v>
      </c>
      <c r="N9" s="5">
        <v>3</v>
      </c>
      <c r="O9" s="5">
        <v>4</v>
      </c>
      <c r="P9" s="5">
        <v>3</v>
      </c>
      <c r="Q9" s="5">
        <v>3</v>
      </c>
      <c r="R9" s="5">
        <v>4</v>
      </c>
      <c r="S9" s="125">
        <v>4</v>
      </c>
      <c r="T9" s="5">
        <v>4</v>
      </c>
      <c r="U9" s="1">
        <v>1</v>
      </c>
      <c r="V9" s="5">
        <v>3</v>
      </c>
      <c r="W9" s="5">
        <v>2</v>
      </c>
      <c r="X9" s="5">
        <v>3</v>
      </c>
      <c r="Y9" s="5">
        <v>4</v>
      </c>
      <c r="Z9" s="5">
        <v>3</v>
      </c>
      <c r="AA9" s="5">
        <v>1</v>
      </c>
      <c r="AB9" s="5">
        <v>1</v>
      </c>
      <c r="AC9" s="5">
        <v>3</v>
      </c>
      <c r="AD9" s="5">
        <v>1</v>
      </c>
      <c r="AE9" s="5">
        <v>4</v>
      </c>
      <c r="AF9" s="5">
        <v>2</v>
      </c>
      <c r="AG9" s="5">
        <v>4</v>
      </c>
      <c r="AH9" s="5">
        <v>1</v>
      </c>
      <c r="AI9" s="5">
        <v>1</v>
      </c>
      <c r="AJ9" s="5">
        <v>3</v>
      </c>
      <c r="AK9" s="5">
        <v>4</v>
      </c>
      <c r="AL9" s="5">
        <v>2</v>
      </c>
      <c r="AM9" s="5">
        <v>2</v>
      </c>
      <c r="AN9" s="5">
        <v>1</v>
      </c>
      <c r="AO9" s="5">
        <v>2</v>
      </c>
      <c r="AP9" s="5">
        <v>1</v>
      </c>
      <c r="AQ9" s="5">
        <v>3</v>
      </c>
      <c r="AR9" s="5">
        <v>4</v>
      </c>
      <c r="AS9" s="5">
        <v>3</v>
      </c>
      <c r="AT9" s="5">
        <v>1</v>
      </c>
      <c r="AU9" s="5">
        <v>4</v>
      </c>
      <c r="AV9" s="5">
        <v>4</v>
      </c>
      <c r="AW9" s="5">
        <v>3</v>
      </c>
      <c r="AX9" s="5">
        <v>1</v>
      </c>
      <c r="AY9" s="5">
        <v>1</v>
      </c>
      <c r="AZ9" s="5">
        <v>1</v>
      </c>
      <c r="BA9" s="5">
        <v>1</v>
      </c>
      <c r="BB9" s="5">
        <v>2</v>
      </c>
      <c r="BC9" s="5">
        <v>4</v>
      </c>
      <c r="BD9" s="5">
        <v>4</v>
      </c>
      <c r="BE9" s="5">
        <v>2</v>
      </c>
      <c r="BF9" s="5">
        <v>0</v>
      </c>
      <c r="BG9" s="5">
        <v>1</v>
      </c>
      <c r="BH9" s="5">
        <v>2</v>
      </c>
      <c r="BI9" s="5">
        <v>2</v>
      </c>
      <c r="BJ9" s="5">
        <v>0</v>
      </c>
      <c r="BK9" s="5">
        <v>2</v>
      </c>
      <c r="BL9" s="5">
        <v>4</v>
      </c>
      <c r="BM9" s="5">
        <v>3</v>
      </c>
      <c r="BN9" s="5">
        <v>1</v>
      </c>
      <c r="BO9" s="5">
        <v>1</v>
      </c>
      <c r="BP9" s="5">
        <v>1</v>
      </c>
      <c r="BQ9" s="5">
        <v>3</v>
      </c>
      <c r="BR9" s="5">
        <v>1</v>
      </c>
      <c r="BS9" s="5">
        <v>2</v>
      </c>
      <c r="BT9" s="5">
        <v>3</v>
      </c>
      <c r="BU9" s="5">
        <v>3</v>
      </c>
      <c r="BV9" s="5">
        <v>4</v>
      </c>
      <c r="BW9" s="5">
        <v>3</v>
      </c>
      <c r="BX9" s="5">
        <v>1</v>
      </c>
      <c r="BY9" s="5">
        <v>1</v>
      </c>
      <c r="BZ9" s="5">
        <v>2</v>
      </c>
      <c r="CA9" s="5">
        <v>3</v>
      </c>
      <c r="CB9" s="5">
        <v>3</v>
      </c>
      <c r="CC9" s="5">
        <v>4</v>
      </c>
      <c r="CD9" s="5">
        <v>1</v>
      </c>
      <c r="CE9" s="5">
        <v>2</v>
      </c>
      <c r="CF9" s="5">
        <v>2</v>
      </c>
      <c r="CG9" s="5">
        <v>2</v>
      </c>
      <c r="CH9" s="5">
        <v>0</v>
      </c>
      <c r="CI9" s="169">
        <v>3</v>
      </c>
      <c r="CJ9" s="105">
        <f>COUNTIF(F9:CI9,"0")</f>
        <v>3</v>
      </c>
      <c r="CK9" s="106">
        <f>82-CJ9</f>
        <v>79</v>
      </c>
      <c r="CL9" s="107">
        <f>CK9/82</f>
        <v>0.96341463414634143</v>
      </c>
      <c r="CM9" s="108" t="str">
        <f>IF(CL9&gt;=0.8,"1","")</f>
        <v>1</v>
      </c>
      <c r="CN9" s="109" t="str">
        <f>IF(CL9&lt;0.8,"1","")</f>
        <v/>
      </c>
      <c r="CO9" s="5"/>
      <c r="CP9" s="4">
        <f>COUNTIF($F9:$CI9,"1")</f>
        <v>21</v>
      </c>
      <c r="CQ9" s="4">
        <f>COUNTIF($F9:$CI9,"2")</f>
        <v>16</v>
      </c>
      <c r="CR9" s="4">
        <f>COUNTIF($F9:$CI9,"3")</f>
        <v>19</v>
      </c>
      <c r="CS9" s="4">
        <f>COUNTIF($F9:$CI9,"4")</f>
        <v>23</v>
      </c>
      <c r="CT9" s="5"/>
      <c r="CU9" s="66">
        <f>SUM(F9:U9)/(16*4)</f>
        <v>0.875</v>
      </c>
      <c r="CV9" s="68">
        <f>SUM(V9:AA9)/(COUNT(V9:AA9)*4)</f>
        <v>0.66666666666666663</v>
      </c>
      <c r="CW9" s="70">
        <f>SUM(AB9:AP9)/(COUNT(AB9:AP9)*4)</f>
        <v>0.53333333333333333</v>
      </c>
      <c r="CX9" s="72">
        <f>SUM(AQ9:AV9)/(COUNT(AQ9:AV9)*4)</f>
        <v>0.79166666666666663</v>
      </c>
      <c r="CY9" s="66">
        <f>SUM(AW9:BK9)/(COUNT(AW9:BK9)*4)</f>
        <v>0.43333333333333335</v>
      </c>
      <c r="CZ9" s="68">
        <f>SUM(BL9:BS9)/(COUNT(BL9:BS9)*4)</f>
        <v>0.5</v>
      </c>
      <c r="DA9" s="70">
        <f>SUM(BT9:CD9)/(COUNT(BT9:CD9)*4)</f>
        <v>0.63636363636363635</v>
      </c>
      <c r="DB9" s="72">
        <f>SUM(CE9:CI9)/(COUNT(CE9:CI9)*4)</f>
        <v>0.45</v>
      </c>
    </row>
    <row r="10" spans="1:106" x14ac:dyDescent="0.25">
      <c r="A10" s="1" t="s">
        <v>113</v>
      </c>
      <c r="B10" s="1" t="s">
        <v>112</v>
      </c>
      <c r="C10" s="4">
        <v>2013</v>
      </c>
      <c r="D10" s="1" t="s">
        <v>236</v>
      </c>
      <c r="E10" s="1" t="s">
        <v>0</v>
      </c>
      <c r="F10" s="4">
        <v>4</v>
      </c>
      <c r="G10" s="4">
        <v>4</v>
      </c>
      <c r="H10" s="4">
        <v>4</v>
      </c>
      <c r="I10" s="124">
        <v>2</v>
      </c>
      <c r="J10" s="4">
        <v>3</v>
      </c>
      <c r="K10" s="4">
        <v>2</v>
      </c>
      <c r="L10" s="4">
        <v>4</v>
      </c>
      <c r="M10" s="4">
        <v>4</v>
      </c>
      <c r="N10" s="4">
        <v>4</v>
      </c>
      <c r="O10" s="4">
        <v>4</v>
      </c>
      <c r="P10" s="4">
        <v>4</v>
      </c>
      <c r="Q10" s="4">
        <v>2</v>
      </c>
      <c r="R10" s="4">
        <v>1</v>
      </c>
      <c r="S10" s="125">
        <v>3</v>
      </c>
      <c r="T10" s="4">
        <v>1</v>
      </c>
      <c r="U10" s="1">
        <v>2</v>
      </c>
      <c r="V10" s="4">
        <v>4</v>
      </c>
      <c r="W10" s="4">
        <v>1</v>
      </c>
      <c r="X10" s="4">
        <v>1</v>
      </c>
      <c r="Y10" s="4">
        <v>2</v>
      </c>
      <c r="Z10" s="4">
        <v>3</v>
      </c>
      <c r="AA10" s="4">
        <v>1</v>
      </c>
      <c r="AB10" s="4">
        <v>0</v>
      </c>
      <c r="AC10" s="4">
        <v>4</v>
      </c>
      <c r="AD10" s="4">
        <v>2</v>
      </c>
      <c r="AE10" s="4">
        <v>1</v>
      </c>
      <c r="AF10" s="4">
        <v>1</v>
      </c>
      <c r="AG10" s="4">
        <v>3</v>
      </c>
      <c r="AH10" s="4">
        <v>2</v>
      </c>
      <c r="AI10" s="4">
        <v>4</v>
      </c>
      <c r="AJ10" s="4">
        <v>2</v>
      </c>
      <c r="AK10" s="4">
        <v>4</v>
      </c>
      <c r="AL10" s="4">
        <v>2</v>
      </c>
      <c r="AM10" s="4">
        <v>0</v>
      </c>
      <c r="AN10" s="4">
        <v>0</v>
      </c>
      <c r="AO10" s="4">
        <v>1</v>
      </c>
      <c r="AP10" s="4">
        <v>0</v>
      </c>
      <c r="AQ10" s="4">
        <v>3</v>
      </c>
      <c r="AR10" s="4">
        <v>3</v>
      </c>
      <c r="AS10" s="4">
        <v>3</v>
      </c>
      <c r="AT10" s="4">
        <v>1</v>
      </c>
      <c r="AU10" s="4">
        <v>4</v>
      </c>
      <c r="AV10" s="4">
        <v>4</v>
      </c>
      <c r="AW10" s="4">
        <v>1</v>
      </c>
      <c r="AX10" s="4">
        <v>2</v>
      </c>
      <c r="AY10" s="4">
        <v>3</v>
      </c>
      <c r="AZ10" s="4">
        <v>2</v>
      </c>
      <c r="BA10" s="4">
        <v>3</v>
      </c>
      <c r="BB10" s="4">
        <v>3</v>
      </c>
      <c r="BC10" s="4">
        <v>4</v>
      </c>
      <c r="BD10" s="4">
        <v>3</v>
      </c>
      <c r="BE10" s="4">
        <v>0</v>
      </c>
      <c r="BF10" s="4">
        <v>0</v>
      </c>
      <c r="BG10" s="4">
        <v>4</v>
      </c>
      <c r="BH10" s="4">
        <v>3</v>
      </c>
      <c r="BI10" s="4">
        <v>0</v>
      </c>
      <c r="BJ10" s="4">
        <v>0</v>
      </c>
      <c r="BK10" s="4">
        <v>2</v>
      </c>
      <c r="BL10" s="4">
        <v>4</v>
      </c>
      <c r="BM10" s="4">
        <v>4</v>
      </c>
      <c r="BN10" s="4">
        <v>2</v>
      </c>
      <c r="BO10" s="4">
        <v>2</v>
      </c>
      <c r="BP10" s="4">
        <v>1</v>
      </c>
      <c r="BQ10" s="4">
        <v>3</v>
      </c>
      <c r="BR10" s="4">
        <v>1</v>
      </c>
      <c r="BS10" s="4">
        <v>0</v>
      </c>
      <c r="BT10" s="4">
        <v>1</v>
      </c>
      <c r="BU10" s="4">
        <v>2</v>
      </c>
      <c r="BV10" s="4">
        <v>4</v>
      </c>
      <c r="BW10" s="4">
        <v>3</v>
      </c>
      <c r="BX10" s="4">
        <v>2</v>
      </c>
      <c r="BY10" s="4">
        <v>3</v>
      </c>
      <c r="BZ10" s="4">
        <v>2</v>
      </c>
      <c r="CA10" s="4">
        <v>3</v>
      </c>
      <c r="CB10" s="4">
        <v>3</v>
      </c>
      <c r="CC10" s="4">
        <v>4</v>
      </c>
      <c r="CD10" s="4">
        <v>1</v>
      </c>
      <c r="CE10" s="4">
        <v>1</v>
      </c>
      <c r="CF10" s="4">
        <v>3</v>
      </c>
      <c r="CG10" s="4">
        <v>3</v>
      </c>
      <c r="CH10" s="4">
        <v>1</v>
      </c>
      <c r="CI10" s="167">
        <v>2</v>
      </c>
      <c r="CJ10" s="105">
        <f>COUNTIF(F10:CI10,"0")</f>
        <v>9</v>
      </c>
      <c r="CK10" s="106">
        <f>82-CJ10</f>
        <v>73</v>
      </c>
      <c r="CL10" s="107">
        <f>CK10/82</f>
        <v>0.8902439024390244</v>
      </c>
      <c r="CM10" s="108" t="str">
        <f>IF(CL10&gt;=0.8,"1","")</f>
        <v>1</v>
      </c>
      <c r="CN10" s="109" t="str">
        <f>IF(CL10&lt;0.8,"1","")</f>
        <v/>
      </c>
      <c r="CO10" s="4"/>
      <c r="CP10" s="4">
        <f>COUNTIF($F10:$CI10,"1")</f>
        <v>16</v>
      </c>
      <c r="CQ10" s="4">
        <f>COUNTIF($F10:$CI10,"2")</f>
        <v>18</v>
      </c>
      <c r="CR10" s="4">
        <f>COUNTIF($F10:$CI10,"3")</f>
        <v>19</v>
      </c>
      <c r="CS10" s="4">
        <f>COUNTIF($F10:$CI10,"4")</f>
        <v>20</v>
      </c>
      <c r="CT10" s="4"/>
      <c r="CU10" s="66">
        <f>SUM(F10:U10)/(16*4)</f>
        <v>0.75</v>
      </c>
      <c r="CV10" s="68">
        <f>SUM(V10:AA10)/(COUNT(V10:AA10)*4)</f>
        <v>0.5</v>
      </c>
      <c r="CW10" s="70">
        <f>SUM(AB10:AP10)/(COUNT(AB10:AP10)*4)</f>
        <v>0.43333333333333335</v>
      </c>
      <c r="CX10" s="72">
        <f>SUM(AQ10:AV10)/(COUNT(AQ10:AV10)*4)</f>
        <v>0.75</v>
      </c>
      <c r="CY10" s="66">
        <f>SUM(AW10:BK10)/(COUNT(AW10:BK10)*4)</f>
        <v>0.5</v>
      </c>
      <c r="CZ10" s="68">
        <f>SUM(BL10:BS10)/(COUNT(BL10:BS10)*4)</f>
        <v>0.53125</v>
      </c>
      <c r="DA10" s="70">
        <f>SUM(BT10:CD10)/(COUNT(BT10:CD10)*4)</f>
        <v>0.63636363636363635</v>
      </c>
      <c r="DB10" s="72">
        <f>SUM(CE10:CI10)/(COUNT(CE10:CI10)*4)</f>
        <v>0.5</v>
      </c>
    </row>
    <row r="11" spans="1:106" x14ac:dyDescent="0.25">
      <c r="A11" s="1" t="s">
        <v>111</v>
      </c>
      <c r="B11" s="1" t="s">
        <v>110</v>
      </c>
      <c r="C11" s="4">
        <v>2014</v>
      </c>
      <c r="D11" s="1" t="s">
        <v>237</v>
      </c>
      <c r="E11" s="1" t="s">
        <v>3</v>
      </c>
      <c r="F11" s="4">
        <v>4</v>
      </c>
      <c r="G11" s="4">
        <v>4</v>
      </c>
      <c r="H11" s="4">
        <v>4</v>
      </c>
      <c r="I11" s="124">
        <v>2</v>
      </c>
      <c r="J11" s="4">
        <v>4</v>
      </c>
      <c r="K11" s="4">
        <v>3</v>
      </c>
      <c r="L11" s="4">
        <v>4</v>
      </c>
      <c r="M11" s="4">
        <v>4</v>
      </c>
      <c r="N11" s="4">
        <v>4</v>
      </c>
      <c r="O11" s="4">
        <v>4</v>
      </c>
      <c r="P11" s="4">
        <v>3</v>
      </c>
      <c r="Q11" s="4">
        <v>3</v>
      </c>
      <c r="R11" s="4">
        <v>1</v>
      </c>
      <c r="S11" s="127">
        <v>2</v>
      </c>
      <c r="T11" s="4">
        <v>4</v>
      </c>
      <c r="U11" s="128">
        <v>4</v>
      </c>
      <c r="V11" s="4">
        <v>0</v>
      </c>
      <c r="W11" s="4">
        <v>0</v>
      </c>
      <c r="X11" s="4">
        <v>0</v>
      </c>
      <c r="Y11" s="4">
        <v>2</v>
      </c>
      <c r="Z11" s="4">
        <v>2</v>
      </c>
      <c r="AA11" s="4">
        <v>0</v>
      </c>
      <c r="AB11" s="4">
        <v>1</v>
      </c>
      <c r="AC11" s="4">
        <v>1</v>
      </c>
      <c r="AD11" s="4">
        <v>2</v>
      </c>
      <c r="AE11" s="4">
        <v>4</v>
      </c>
      <c r="AF11" s="4">
        <v>0</v>
      </c>
      <c r="AG11" s="4">
        <v>2</v>
      </c>
      <c r="AH11" s="4">
        <v>1</v>
      </c>
      <c r="AI11" s="4">
        <v>3</v>
      </c>
      <c r="AJ11" s="4">
        <v>1</v>
      </c>
      <c r="AK11" s="4">
        <v>4</v>
      </c>
      <c r="AL11" s="4">
        <v>3</v>
      </c>
      <c r="AM11" s="4">
        <v>1</v>
      </c>
      <c r="AN11" s="4">
        <v>2</v>
      </c>
      <c r="AO11" s="4">
        <v>2</v>
      </c>
      <c r="AP11" s="4">
        <v>0</v>
      </c>
      <c r="AQ11" s="4">
        <v>3</v>
      </c>
      <c r="AR11" s="4">
        <v>3</v>
      </c>
      <c r="AS11" s="4">
        <v>2</v>
      </c>
      <c r="AT11" s="4">
        <v>1</v>
      </c>
      <c r="AU11" s="4">
        <v>2</v>
      </c>
      <c r="AV11" s="4">
        <v>2</v>
      </c>
      <c r="AW11" s="4">
        <v>3</v>
      </c>
      <c r="AX11" s="4">
        <v>3</v>
      </c>
      <c r="AY11" s="4">
        <v>3</v>
      </c>
      <c r="AZ11" s="4">
        <v>3</v>
      </c>
      <c r="BA11" s="4">
        <v>4</v>
      </c>
      <c r="BB11" s="4">
        <v>3</v>
      </c>
      <c r="BC11" s="4">
        <v>4</v>
      </c>
      <c r="BD11" s="4">
        <v>2</v>
      </c>
      <c r="BE11" s="4">
        <v>3</v>
      </c>
      <c r="BF11" s="4">
        <v>3</v>
      </c>
      <c r="BG11" s="4">
        <v>4</v>
      </c>
      <c r="BH11" s="4">
        <v>2</v>
      </c>
      <c r="BI11" s="4">
        <v>0</v>
      </c>
      <c r="BJ11" s="4">
        <v>4</v>
      </c>
      <c r="BK11" s="4">
        <v>2</v>
      </c>
      <c r="BL11" s="4">
        <v>4</v>
      </c>
      <c r="BM11" s="4">
        <v>3</v>
      </c>
      <c r="BN11" s="4">
        <v>3</v>
      </c>
      <c r="BO11" s="4">
        <v>3</v>
      </c>
      <c r="BP11" s="4">
        <v>2</v>
      </c>
      <c r="BQ11" s="4">
        <v>3</v>
      </c>
      <c r="BR11" s="4">
        <v>4</v>
      </c>
      <c r="BS11" s="4">
        <v>0</v>
      </c>
      <c r="BT11" s="4">
        <v>2</v>
      </c>
      <c r="BU11" s="4">
        <v>3</v>
      </c>
      <c r="BV11" s="4">
        <v>4</v>
      </c>
      <c r="BW11" s="4">
        <v>3</v>
      </c>
      <c r="BX11" s="4">
        <v>1</v>
      </c>
      <c r="BY11" s="4">
        <v>1</v>
      </c>
      <c r="BZ11" s="4">
        <v>2</v>
      </c>
      <c r="CA11" s="4">
        <v>4</v>
      </c>
      <c r="CB11" s="4">
        <v>4</v>
      </c>
      <c r="CC11" s="4">
        <v>3</v>
      </c>
      <c r="CD11" s="4">
        <v>2</v>
      </c>
      <c r="CE11" s="4">
        <v>4</v>
      </c>
      <c r="CF11" s="4">
        <v>4</v>
      </c>
      <c r="CG11" s="4">
        <v>3</v>
      </c>
      <c r="CH11" s="4">
        <v>3</v>
      </c>
      <c r="CI11" s="167">
        <v>4</v>
      </c>
      <c r="CJ11" s="105">
        <f>COUNTIF(F11:CI11,"0")</f>
        <v>8</v>
      </c>
      <c r="CK11" s="106">
        <f>82-CJ11</f>
        <v>74</v>
      </c>
      <c r="CL11" s="107">
        <f>CK11/82</f>
        <v>0.90243902439024393</v>
      </c>
      <c r="CM11" s="108" t="str">
        <f>IF(CL11&gt;=0.8,"1","")</f>
        <v>1</v>
      </c>
      <c r="CN11" s="109" t="str">
        <f>IF(CL11&lt;0.8,"1","")</f>
        <v/>
      </c>
      <c r="CO11" s="4"/>
      <c r="CP11" s="4">
        <f>COUNTIF($F11:$CI11,"1")</f>
        <v>9</v>
      </c>
      <c r="CQ11" s="4">
        <f>COUNTIF($F11:$CI11,"2")</f>
        <v>18</v>
      </c>
      <c r="CR11" s="4">
        <f>COUNTIF($F11:$CI11,"3")</f>
        <v>23</v>
      </c>
      <c r="CS11" s="4">
        <f>COUNTIF($F11:$CI11,"4")</f>
        <v>24</v>
      </c>
      <c r="CT11" s="4"/>
      <c r="CU11" s="66">
        <f>SUM(F11:U11)/(16*4)</f>
        <v>0.84375</v>
      </c>
      <c r="CV11" s="68">
        <f>SUM(V11:AA11)/(COUNT(V11:AA11)*4)</f>
        <v>0.16666666666666666</v>
      </c>
      <c r="CW11" s="70">
        <f>SUM(AB11:AP11)/(COUNT(AB11:AP11)*4)</f>
        <v>0.45</v>
      </c>
      <c r="CX11" s="72">
        <f>SUM(AQ11:AV11)/(COUNT(AQ11:AV11)*4)</f>
        <v>0.54166666666666663</v>
      </c>
      <c r="CY11" s="66">
        <f>SUM(AW11:BK11)/(COUNT(AW11:BK11)*4)</f>
        <v>0.71666666666666667</v>
      </c>
      <c r="CZ11" s="68">
        <f>SUM(BL11:BS11)/(COUNT(BL11:BS11)*4)</f>
        <v>0.6875</v>
      </c>
      <c r="DA11" s="70">
        <f>SUM(BT11:CD11)/(COUNT(BT11:CD11)*4)</f>
        <v>0.65909090909090906</v>
      </c>
      <c r="DB11" s="72">
        <f>SUM(CE11:CI11)/(COUNT(CE11:CI11)*4)</f>
        <v>0.9</v>
      </c>
    </row>
    <row r="12" spans="1:106" x14ac:dyDescent="0.25">
      <c r="A12" s="1" t="s">
        <v>109</v>
      </c>
      <c r="B12" s="1" t="s">
        <v>108</v>
      </c>
      <c r="C12" s="4">
        <v>2013</v>
      </c>
      <c r="D12" s="1" t="s">
        <v>237</v>
      </c>
      <c r="E12" s="1" t="s">
        <v>0</v>
      </c>
      <c r="F12" s="4">
        <v>1</v>
      </c>
      <c r="G12" s="4">
        <v>0</v>
      </c>
      <c r="H12" s="4">
        <v>4</v>
      </c>
      <c r="I12" s="124">
        <v>1</v>
      </c>
      <c r="J12" s="4">
        <v>4</v>
      </c>
      <c r="K12" s="4">
        <v>0</v>
      </c>
      <c r="L12" s="4">
        <v>2</v>
      </c>
      <c r="M12" s="4">
        <v>2</v>
      </c>
      <c r="N12" s="4">
        <v>2</v>
      </c>
      <c r="O12" s="4">
        <v>2</v>
      </c>
      <c r="P12" s="4">
        <v>1</v>
      </c>
      <c r="Q12" s="4">
        <v>4</v>
      </c>
      <c r="R12" s="4">
        <v>2</v>
      </c>
      <c r="S12" s="125">
        <v>2</v>
      </c>
      <c r="T12" s="4">
        <v>2</v>
      </c>
      <c r="U12" s="1">
        <v>2</v>
      </c>
      <c r="V12" s="4">
        <v>1</v>
      </c>
      <c r="W12" s="4">
        <v>0</v>
      </c>
      <c r="X12" s="4">
        <v>0</v>
      </c>
      <c r="Y12" s="4">
        <v>1</v>
      </c>
      <c r="Z12" s="4">
        <v>2</v>
      </c>
      <c r="AA12" s="4">
        <v>0</v>
      </c>
      <c r="AB12" s="4">
        <v>0</v>
      </c>
      <c r="AC12" s="4">
        <v>0</v>
      </c>
      <c r="AD12" s="4">
        <v>1</v>
      </c>
      <c r="AE12" s="4">
        <v>4</v>
      </c>
      <c r="AF12" s="4">
        <v>0</v>
      </c>
      <c r="AG12" s="4">
        <v>3</v>
      </c>
      <c r="AH12" s="4">
        <v>2</v>
      </c>
      <c r="AI12" s="4">
        <v>3</v>
      </c>
      <c r="AJ12" s="4">
        <v>3</v>
      </c>
      <c r="AK12" s="4">
        <v>2</v>
      </c>
      <c r="AL12" s="4">
        <v>2</v>
      </c>
      <c r="AM12" s="4">
        <v>3</v>
      </c>
      <c r="AN12" s="4">
        <v>4</v>
      </c>
      <c r="AO12" s="4">
        <v>3</v>
      </c>
      <c r="AP12" s="4">
        <v>1</v>
      </c>
      <c r="AQ12" s="4">
        <v>3</v>
      </c>
      <c r="AR12" s="4">
        <v>4</v>
      </c>
      <c r="AS12" s="4">
        <v>2</v>
      </c>
      <c r="AT12" s="4">
        <v>1</v>
      </c>
      <c r="AU12" s="4">
        <v>3</v>
      </c>
      <c r="AV12" s="4">
        <v>3</v>
      </c>
      <c r="AW12" s="4">
        <v>2</v>
      </c>
      <c r="AX12" s="4">
        <v>2</v>
      </c>
      <c r="AY12" s="4">
        <v>3</v>
      </c>
      <c r="AZ12" s="4">
        <v>1</v>
      </c>
      <c r="BA12" s="4">
        <v>2</v>
      </c>
      <c r="BB12" s="4">
        <v>2</v>
      </c>
      <c r="BC12" s="4">
        <v>2</v>
      </c>
      <c r="BD12" s="4">
        <v>3</v>
      </c>
      <c r="BE12" s="4">
        <v>4</v>
      </c>
      <c r="BF12" s="4">
        <v>1</v>
      </c>
      <c r="BG12" s="4">
        <v>2</v>
      </c>
      <c r="BH12" s="4">
        <v>3</v>
      </c>
      <c r="BI12" s="4">
        <v>1</v>
      </c>
      <c r="BJ12" s="4">
        <v>1</v>
      </c>
      <c r="BK12" s="4">
        <v>4</v>
      </c>
      <c r="BL12" s="4">
        <v>2</v>
      </c>
      <c r="BM12" s="4">
        <v>2</v>
      </c>
      <c r="BN12" s="4">
        <v>2</v>
      </c>
      <c r="BO12" s="4">
        <v>2</v>
      </c>
      <c r="BP12" s="4">
        <v>3</v>
      </c>
      <c r="BQ12" s="4">
        <v>3</v>
      </c>
      <c r="BR12" s="4">
        <v>2</v>
      </c>
      <c r="BS12" s="4">
        <v>0</v>
      </c>
      <c r="BT12" s="4">
        <v>2</v>
      </c>
      <c r="BU12" s="4">
        <v>3</v>
      </c>
      <c r="BV12" s="4">
        <v>3</v>
      </c>
      <c r="BW12" s="4">
        <v>3</v>
      </c>
      <c r="BX12" s="4">
        <v>1</v>
      </c>
      <c r="BY12" s="4">
        <v>1</v>
      </c>
      <c r="BZ12" s="4">
        <v>3</v>
      </c>
      <c r="CA12" s="4">
        <v>1</v>
      </c>
      <c r="CB12" s="4">
        <v>2</v>
      </c>
      <c r="CC12" s="4">
        <v>3</v>
      </c>
      <c r="CD12" s="4">
        <v>3</v>
      </c>
      <c r="CE12" s="4">
        <v>3</v>
      </c>
      <c r="CF12" s="4">
        <v>2</v>
      </c>
      <c r="CG12" s="4">
        <v>3</v>
      </c>
      <c r="CH12" s="4">
        <v>2</v>
      </c>
      <c r="CI12" s="167">
        <v>3</v>
      </c>
      <c r="CJ12" s="105">
        <f>COUNTIF(F12:CI12,"0")</f>
        <v>9</v>
      </c>
      <c r="CK12" s="106">
        <f>82-CJ12</f>
        <v>73</v>
      </c>
      <c r="CL12" s="107">
        <f>CK12/82</f>
        <v>0.8902439024390244</v>
      </c>
      <c r="CM12" s="108" t="str">
        <f>IF(CL12&gt;=0.8,"1","")</f>
        <v>1</v>
      </c>
      <c r="CN12" s="109" t="str">
        <f>IF(CL12&lt;0.8,"1","")</f>
        <v/>
      </c>
      <c r="CO12" s="4"/>
      <c r="CP12" s="4">
        <f>COUNTIF($F12:$CI12,"1")</f>
        <v>15</v>
      </c>
      <c r="CQ12" s="4">
        <f>COUNTIF($F12:$CI12,"2")</f>
        <v>28</v>
      </c>
      <c r="CR12" s="4">
        <f>COUNTIF($F12:$CI12,"3")</f>
        <v>22</v>
      </c>
      <c r="CS12" s="4">
        <f>COUNTIF($F12:$CI12,"4")</f>
        <v>8</v>
      </c>
      <c r="CT12" s="4"/>
      <c r="CU12" s="66">
        <f>SUM(F12:U12)/(16*4)</f>
        <v>0.484375</v>
      </c>
      <c r="CV12" s="68">
        <f>SUM(V12:AA12)/(COUNT(V12:AA12)*4)</f>
        <v>0.16666666666666666</v>
      </c>
      <c r="CW12" s="70">
        <f>SUM(AB12:AP12)/(COUNT(AB12:AP12)*4)</f>
        <v>0.51666666666666672</v>
      </c>
      <c r="CX12" s="72">
        <f>SUM(AQ12:AV12)/(COUNT(AQ12:AV12)*4)</f>
        <v>0.66666666666666663</v>
      </c>
      <c r="CY12" s="66">
        <f>SUM(AW12:BK12)/(COUNT(AW12:BK12)*4)</f>
        <v>0.55000000000000004</v>
      </c>
      <c r="CZ12" s="68">
        <f>SUM(BL12:BS12)/(COUNT(BL12:BS12)*4)</f>
        <v>0.5</v>
      </c>
      <c r="DA12" s="70">
        <f>SUM(BT12:CD12)/(COUNT(BT12:CD12)*4)</f>
        <v>0.56818181818181823</v>
      </c>
      <c r="DB12" s="72">
        <f>SUM(CE12:CI12)/(COUNT(CE12:CI12)*4)</f>
        <v>0.65</v>
      </c>
    </row>
    <row r="13" spans="1:106" x14ac:dyDescent="0.25">
      <c r="A13" s="1" t="s">
        <v>107</v>
      </c>
      <c r="B13" s="1" t="s">
        <v>106</v>
      </c>
      <c r="C13" s="4">
        <v>2017</v>
      </c>
      <c r="D13" s="1" t="s">
        <v>236</v>
      </c>
      <c r="E13" s="1" t="s">
        <v>6</v>
      </c>
      <c r="F13" s="4">
        <v>4</v>
      </c>
      <c r="G13" s="4">
        <v>2</v>
      </c>
      <c r="H13" s="4">
        <v>3</v>
      </c>
      <c r="I13" s="124">
        <v>1</v>
      </c>
      <c r="J13" s="4">
        <v>1</v>
      </c>
      <c r="K13" s="4">
        <v>2</v>
      </c>
      <c r="L13" s="4">
        <v>2</v>
      </c>
      <c r="M13" s="4">
        <v>3</v>
      </c>
      <c r="N13" s="4">
        <v>4</v>
      </c>
      <c r="O13" s="4">
        <v>1</v>
      </c>
      <c r="P13" s="4">
        <v>1</v>
      </c>
      <c r="Q13" s="4">
        <v>3</v>
      </c>
      <c r="R13" s="4">
        <v>1</v>
      </c>
      <c r="S13" s="125">
        <v>1</v>
      </c>
      <c r="T13" s="4">
        <v>4</v>
      </c>
      <c r="U13" s="1">
        <v>1</v>
      </c>
      <c r="V13" s="4">
        <v>4</v>
      </c>
      <c r="W13" s="4">
        <v>1</v>
      </c>
      <c r="X13" s="4">
        <v>1</v>
      </c>
      <c r="Y13" s="4">
        <v>4</v>
      </c>
      <c r="Z13" s="4">
        <v>4</v>
      </c>
      <c r="AA13" s="4">
        <v>1</v>
      </c>
      <c r="AB13" s="4">
        <v>1</v>
      </c>
      <c r="AC13" s="4">
        <v>4</v>
      </c>
      <c r="AD13" s="4">
        <v>1</v>
      </c>
      <c r="AE13" s="4">
        <v>0</v>
      </c>
      <c r="AF13" s="4">
        <v>0</v>
      </c>
      <c r="AG13" s="4">
        <v>3</v>
      </c>
      <c r="AH13" s="4">
        <v>1</v>
      </c>
      <c r="AI13" s="4">
        <v>0</v>
      </c>
      <c r="AJ13" s="4">
        <v>2</v>
      </c>
      <c r="AK13" s="4">
        <v>1</v>
      </c>
      <c r="AL13" s="4">
        <v>1</v>
      </c>
      <c r="AM13" s="4">
        <v>3</v>
      </c>
      <c r="AN13" s="4">
        <v>2</v>
      </c>
      <c r="AO13" s="4">
        <v>0</v>
      </c>
      <c r="AP13" s="4">
        <v>1</v>
      </c>
      <c r="AQ13" s="4">
        <v>1</v>
      </c>
      <c r="AR13" s="4">
        <v>4</v>
      </c>
      <c r="AS13" s="4">
        <v>3</v>
      </c>
      <c r="AT13" s="4">
        <v>4</v>
      </c>
      <c r="AU13" s="4">
        <v>2</v>
      </c>
      <c r="AV13" s="4">
        <v>2</v>
      </c>
      <c r="AW13" s="4">
        <v>2</v>
      </c>
      <c r="AX13" s="4">
        <v>1</v>
      </c>
      <c r="AY13" s="4">
        <v>2</v>
      </c>
      <c r="AZ13" s="4">
        <v>1</v>
      </c>
      <c r="BA13" s="4">
        <v>3</v>
      </c>
      <c r="BB13" s="4">
        <v>1</v>
      </c>
      <c r="BC13" s="4">
        <v>2</v>
      </c>
      <c r="BD13" s="4">
        <v>1</v>
      </c>
      <c r="BE13" s="4">
        <v>1</v>
      </c>
      <c r="BF13" s="4">
        <v>0</v>
      </c>
      <c r="BG13" s="4">
        <v>1</v>
      </c>
      <c r="BH13" s="4">
        <v>1</v>
      </c>
      <c r="BI13" s="4">
        <v>1</v>
      </c>
      <c r="BJ13" s="4">
        <v>0</v>
      </c>
      <c r="BK13" s="4">
        <v>1</v>
      </c>
      <c r="BL13" s="4">
        <v>2</v>
      </c>
      <c r="BM13" s="4">
        <v>3</v>
      </c>
      <c r="BN13" s="4">
        <v>1</v>
      </c>
      <c r="BO13" s="4">
        <v>3</v>
      </c>
      <c r="BP13" s="4">
        <v>1</v>
      </c>
      <c r="BQ13" s="4">
        <v>2</v>
      </c>
      <c r="BR13" s="4">
        <v>1</v>
      </c>
      <c r="BS13" s="4">
        <v>0</v>
      </c>
      <c r="BT13" s="4">
        <v>2</v>
      </c>
      <c r="BU13" s="4">
        <v>3</v>
      </c>
      <c r="BV13" s="4">
        <v>4</v>
      </c>
      <c r="BW13" s="4">
        <v>3</v>
      </c>
      <c r="BX13" s="4">
        <v>1</v>
      </c>
      <c r="BY13" s="4">
        <v>1</v>
      </c>
      <c r="BZ13" s="4">
        <v>2</v>
      </c>
      <c r="CA13" s="4">
        <v>3</v>
      </c>
      <c r="CB13" s="4">
        <v>3</v>
      </c>
      <c r="CC13" s="4">
        <v>2</v>
      </c>
      <c r="CD13" s="4">
        <v>1</v>
      </c>
      <c r="CE13" s="4">
        <v>1</v>
      </c>
      <c r="CF13" s="4">
        <v>1</v>
      </c>
      <c r="CG13" s="4">
        <v>3</v>
      </c>
      <c r="CH13" s="4">
        <v>1</v>
      </c>
      <c r="CI13" s="167">
        <v>3</v>
      </c>
      <c r="CJ13" s="105">
        <f>COUNTIF(F13:CI13,"0")</f>
        <v>7</v>
      </c>
      <c r="CK13" s="106">
        <f>82-CJ13</f>
        <v>75</v>
      </c>
      <c r="CL13" s="107">
        <f>CK13/82</f>
        <v>0.91463414634146345</v>
      </c>
      <c r="CM13" s="108" t="str">
        <f>IF(CL13&gt;=0.8,"1","")</f>
        <v>1</v>
      </c>
      <c r="CN13" s="109" t="str">
        <f>IF(CL13&lt;0.8,"1","")</f>
        <v/>
      </c>
      <c r="CO13" s="4"/>
      <c r="CP13" s="4">
        <f>COUNTIF($F13:$CI13,"1")</f>
        <v>35</v>
      </c>
      <c r="CQ13" s="4">
        <f>COUNTIF($F13:$CI13,"2")</f>
        <v>15</v>
      </c>
      <c r="CR13" s="4">
        <f>COUNTIF($F13:$CI13,"3")</f>
        <v>15</v>
      </c>
      <c r="CS13" s="4">
        <f>COUNTIF($F13:$CI13,"4")</f>
        <v>10</v>
      </c>
      <c r="CT13" s="4"/>
      <c r="CU13" s="66">
        <f>SUM(F13:U13)/(16*4)</f>
        <v>0.53125</v>
      </c>
      <c r="CV13" s="68">
        <f>SUM(V13:AA13)/(COUNT(V13:AA13)*4)</f>
        <v>0.625</v>
      </c>
      <c r="CW13" s="70">
        <f>SUM(AB13:AP13)/(COUNT(AB13:AP13)*4)</f>
        <v>0.33333333333333331</v>
      </c>
      <c r="CX13" s="72">
        <f>SUM(AQ13:AV13)/(COUNT(AQ13:AV13)*4)</f>
        <v>0.66666666666666663</v>
      </c>
      <c r="CY13" s="66">
        <f>SUM(AW13:BK13)/(COUNT(AW13:BK13)*4)</f>
        <v>0.3</v>
      </c>
      <c r="CZ13" s="68">
        <f>SUM(BL13:BS13)/(COUNT(BL13:BS13)*4)</f>
        <v>0.40625</v>
      </c>
      <c r="DA13" s="70">
        <f>SUM(BT13:CD13)/(COUNT(BT13:CD13)*4)</f>
        <v>0.56818181818181823</v>
      </c>
      <c r="DB13" s="72">
        <f>SUM(CE13:CI13)/(COUNT(CE13:CI13)*4)</f>
        <v>0.45</v>
      </c>
    </row>
    <row r="14" spans="1:106" x14ac:dyDescent="0.25">
      <c r="A14" s="1" t="s">
        <v>105</v>
      </c>
      <c r="B14" s="1" t="s">
        <v>104</v>
      </c>
      <c r="C14" s="4">
        <v>2013</v>
      </c>
      <c r="D14" s="1" t="s">
        <v>236</v>
      </c>
      <c r="E14" s="1" t="s">
        <v>6</v>
      </c>
      <c r="F14" s="4">
        <v>4</v>
      </c>
      <c r="G14" s="4">
        <v>4</v>
      </c>
      <c r="H14" s="4">
        <v>4</v>
      </c>
      <c r="I14" s="124">
        <v>2</v>
      </c>
      <c r="J14" s="4">
        <v>4</v>
      </c>
      <c r="K14" s="4">
        <v>4</v>
      </c>
      <c r="L14" s="4">
        <v>4</v>
      </c>
      <c r="M14" s="4">
        <v>4</v>
      </c>
      <c r="N14" s="4">
        <v>4</v>
      </c>
      <c r="O14" s="4">
        <v>4</v>
      </c>
      <c r="P14" s="4">
        <v>2</v>
      </c>
      <c r="Q14" s="4">
        <v>3</v>
      </c>
      <c r="R14" s="4">
        <v>1</v>
      </c>
      <c r="S14" s="125">
        <v>2</v>
      </c>
      <c r="T14" s="4">
        <v>3</v>
      </c>
      <c r="U14" s="1">
        <v>1</v>
      </c>
      <c r="V14" s="4">
        <v>2</v>
      </c>
      <c r="W14" s="4">
        <v>1</v>
      </c>
      <c r="X14" s="4">
        <v>1</v>
      </c>
      <c r="Y14" s="4">
        <v>3</v>
      </c>
      <c r="Z14" s="4">
        <v>3</v>
      </c>
      <c r="AA14" s="4">
        <v>0</v>
      </c>
      <c r="AB14" s="4">
        <v>0</v>
      </c>
      <c r="AC14" s="4">
        <v>4</v>
      </c>
      <c r="AD14" s="4">
        <v>2</v>
      </c>
      <c r="AE14" s="4">
        <v>1</v>
      </c>
      <c r="AF14" s="4">
        <v>2</v>
      </c>
      <c r="AG14" s="4">
        <v>3</v>
      </c>
      <c r="AH14" s="4">
        <v>1</v>
      </c>
      <c r="AI14" s="4">
        <v>2</v>
      </c>
      <c r="AJ14" s="4">
        <v>2</v>
      </c>
      <c r="AK14" s="4">
        <v>1</v>
      </c>
      <c r="AL14" s="4">
        <v>1</v>
      </c>
      <c r="AM14" s="4">
        <v>2</v>
      </c>
      <c r="AN14" s="4">
        <v>1</v>
      </c>
      <c r="AO14" s="4">
        <v>2</v>
      </c>
      <c r="AP14" s="4">
        <v>1</v>
      </c>
      <c r="AQ14" s="4">
        <v>1</v>
      </c>
      <c r="AR14" s="4">
        <v>4</v>
      </c>
      <c r="AS14" s="4">
        <v>2</v>
      </c>
      <c r="AT14" s="4">
        <v>1</v>
      </c>
      <c r="AU14" s="4">
        <v>2</v>
      </c>
      <c r="AV14" s="4">
        <v>2</v>
      </c>
      <c r="AW14" s="4">
        <v>1</v>
      </c>
      <c r="AX14" s="4">
        <v>1</v>
      </c>
      <c r="AY14" s="4">
        <v>1</v>
      </c>
      <c r="AZ14" s="4">
        <v>2</v>
      </c>
      <c r="BA14" s="4">
        <v>2</v>
      </c>
      <c r="BB14" s="4">
        <v>1</v>
      </c>
      <c r="BC14" s="4">
        <v>3</v>
      </c>
      <c r="BD14" s="4">
        <v>3</v>
      </c>
      <c r="BE14" s="4">
        <v>1</v>
      </c>
      <c r="BF14" s="4">
        <v>0</v>
      </c>
      <c r="BG14" s="4">
        <v>1</v>
      </c>
      <c r="BH14" s="4">
        <v>1</v>
      </c>
      <c r="BI14" s="4">
        <v>4</v>
      </c>
      <c r="BJ14" s="4">
        <v>0</v>
      </c>
      <c r="BK14" s="4">
        <v>1</v>
      </c>
      <c r="BL14" s="4">
        <v>1</v>
      </c>
      <c r="BM14" s="4">
        <v>1</v>
      </c>
      <c r="BN14" s="4">
        <v>1</v>
      </c>
      <c r="BO14" s="4">
        <v>1</v>
      </c>
      <c r="BP14" s="4">
        <v>1</v>
      </c>
      <c r="BQ14" s="4">
        <v>3</v>
      </c>
      <c r="BR14" s="4">
        <v>4</v>
      </c>
      <c r="BS14" s="4">
        <v>0</v>
      </c>
      <c r="BT14" s="4">
        <v>2</v>
      </c>
      <c r="BU14" s="4">
        <v>0</v>
      </c>
      <c r="BV14" s="4">
        <v>4</v>
      </c>
      <c r="BW14" s="4">
        <v>2</v>
      </c>
      <c r="BX14" s="4">
        <v>1</v>
      </c>
      <c r="BY14" s="4">
        <v>1</v>
      </c>
      <c r="BZ14" s="4">
        <v>2</v>
      </c>
      <c r="CA14" s="4">
        <v>3</v>
      </c>
      <c r="CB14" s="4">
        <v>3</v>
      </c>
      <c r="CC14" s="4">
        <v>3</v>
      </c>
      <c r="CD14" s="4">
        <v>1</v>
      </c>
      <c r="CE14" s="4">
        <v>2</v>
      </c>
      <c r="CF14" s="4">
        <v>1</v>
      </c>
      <c r="CG14" s="4">
        <v>2</v>
      </c>
      <c r="CH14" s="4">
        <v>1</v>
      </c>
      <c r="CI14" s="167">
        <v>2</v>
      </c>
      <c r="CJ14" s="105">
        <f>COUNTIF(F14:CI14,"0")</f>
        <v>6</v>
      </c>
      <c r="CK14" s="106">
        <f>82-CJ14</f>
        <v>76</v>
      </c>
      <c r="CL14" s="107">
        <f>CK14/82</f>
        <v>0.92682926829268297</v>
      </c>
      <c r="CM14" s="108" t="str">
        <f>IF(CL14&gt;=0.8,"1","")</f>
        <v>1</v>
      </c>
      <c r="CN14" s="109" t="str">
        <f>IF(CL14&lt;0.8,"1","")</f>
        <v/>
      </c>
      <c r="CO14" s="4"/>
      <c r="CP14" s="4">
        <f>COUNTIF($F14:$CI14,"1")</f>
        <v>30</v>
      </c>
      <c r="CQ14" s="4">
        <f>COUNTIF($F14:$CI14,"2")</f>
        <v>21</v>
      </c>
      <c r="CR14" s="4">
        <f>COUNTIF($F14:$CI14,"3")</f>
        <v>11</v>
      </c>
      <c r="CS14" s="4">
        <f>COUNTIF($F14:$CI14,"4")</f>
        <v>14</v>
      </c>
      <c r="CT14" s="4"/>
      <c r="CU14" s="66">
        <f>SUM(F14:U14)/(16*4)</f>
        <v>0.78125</v>
      </c>
      <c r="CV14" s="68">
        <f>SUM(V14:AA14)/(COUNT(V14:AA14)*4)</f>
        <v>0.41666666666666669</v>
      </c>
      <c r="CW14" s="70">
        <f>SUM(AB14:AP14)/(COUNT(AB14:AP14)*4)</f>
        <v>0.41666666666666669</v>
      </c>
      <c r="CX14" s="72">
        <f>SUM(AQ14:AV14)/(COUNT(AQ14:AV14)*4)</f>
        <v>0.5</v>
      </c>
      <c r="CY14" s="66">
        <f>SUM(AW14:BK14)/(COUNT(AW14:BK14)*4)</f>
        <v>0.36666666666666664</v>
      </c>
      <c r="CZ14" s="68">
        <f>SUM(BL14:BS14)/(COUNT(BL14:BS14)*4)</f>
        <v>0.375</v>
      </c>
      <c r="DA14" s="70">
        <f>SUM(BT14:CD14)/(COUNT(BT14:CD14)*4)</f>
        <v>0.5</v>
      </c>
      <c r="DB14" s="72">
        <f>SUM(CE14:CI14)/(COUNT(CE14:CI14)*4)</f>
        <v>0.4</v>
      </c>
    </row>
    <row r="15" spans="1:106" x14ac:dyDescent="0.25">
      <c r="A15" s="1" t="s">
        <v>103</v>
      </c>
      <c r="B15" s="1" t="s">
        <v>102</v>
      </c>
      <c r="C15" s="4">
        <v>2013</v>
      </c>
      <c r="D15" s="1" t="s">
        <v>237</v>
      </c>
      <c r="E15" s="1" t="s">
        <v>19</v>
      </c>
      <c r="F15" s="4">
        <v>1</v>
      </c>
      <c r="G15" s="4">
        <v>3</v>
      </c>
      <c r="H15" s="4">
        <v>4</v>
      </c>
      <c r="I15" s="124">
        <v>1</v>
      </c>
      <c r="J15" s="4">
        <v>0</v>
      </c>
      <c r="K15" s="4">
        <v>2</v>
      </c>
      <c r="L15" s="4">
        <v>2</v>
      </c>
      <c r="M15" s="4">
        <v>1</v>
      </c>
      <c r="N15" s="4">
        <v>2</v>
      </c>
      <c r="O15" s="4">
        <v>3</v>
      </c>
      <c r="P15" s="4">
        <v>3</v>
      </c>
      <c r="Q15" s="4">
        <v>0</v>
      </c>
      <c r="R15" s="4">
        <v>0</v>
      </c>
      <c r="S15" s="125">
        <v>1</v>
      </c>
      <c r="T15" s="4">
        <v>2</v>
      </c>
      <c r="U15" s="1">
        <v>1</v>
      </c>
      <c r="V15" s="4">
        <v>3</v>
      </c>
      <c r="W15" s="4">
        <v>2</v>
      </c>
      <c r="X15" s="4">
        <v>2</v>
      </c>
      <c r="Y15" s="4">
        <v>3</v>
      </c>
      <c r="Z15" s="4">
        <v>3</v>
      </c>
      <c r="AA15" s="4">
        <v>0</v>
      </c>
      <c r="AB15" s="4">
        <v>2</v>
      </c>
      <c r="AC15" s="4">
        <v>1</v>
      </c>
      <c r="AD15" s="4">
        <v>1</v>
      </c>
      <c r="AE15" s="4">
        <v>1</v>
      </c>
      <c r="AF15" s="4">
        <v>3</v>
      </c>
      <c r="AG15" s="4">
        <v>3</v>
      </c>
      <c r="AH15" s="4">
        <v>1</v>
      </c>
      <c r="AI15" s="4">
        <v>3</v>
      </c>
      <c r="AJ15" s="4">
        <v>3</v>
      </c>
      <c r="AK15" s="4">
        <v>4</v>
      </c>
      <c r="AL15" s="4">
        <v>1</v>
      </c>
      <c r="AM15" s="4">
        <v>0</v>
      </c>
      <c r="AN15" s="4">
        <v>0</v>
      </c>
      <c r="AO15" s="4">
        <v>2</v>
      </c>
      <c r="AP15" s="4">
        <v>0</v>
      </c>
      <c r="AQ15" s="4">
        <v>3</v>
      </c>
      <c r="AR15" s="4">
        <v>4</v>
      </c>
      <c r="AS15" s="4">
        <v>1</v>
      </c>
      <c r="AT15" s="4">
        <v>1</v>
      </c>
      <c r="AU15" s="4">
        <v>1</v>
      </c>
      <c r="AV15" s="4">
        <v>1</v>
      </c>
      <c r="AW15" s="4">
        <v>2</v>
      </c>
      <c r="AX15" s="4">
        <v>3</v>
      </c>
      <c r="AY15" s="4">
        <v>3</v>
      </c>
      <c r="AZ15" s="4">
        <v>4</v>
      </c>
      <c r="BA15" s="4">
        <v>4</v>
      </c>
      <c r="BB15" s="4">
        <v>3</v>
      </c>
      <c r="BC15" s="4">
        <v>4</v>
      </c>
      <c r="BD15" s="4">
        <v>4</v>
      </c>
      <c r="BE15" s="4">
        <v>0</v>
      </c>
      <c r="BF15" s="4">
        <v>0</v>
      </c>
      <c r="BG15" s="4">
        <v>2</v>
      </c>
      <c r="BH15" s="4">
        <v>3</v>
      </c>
      <c r="BI15" s="4">
        <v>0</v>
      </c>
      <c r="BJ15" s="4">
        <v>0</v>
      </c>
      <c r="BK15" s="4">
        <v>2</v>
      </c>
      <c r="BL15" s="4">
        <v>1</v>
      </c>
      <c r="BM15" s="4">
        <v>2</v>
      </c>
      <c r="BN15" s="4">
        <v>1</v>
      </c>
      <c r="BO15" s="4">
        <v>2</v>
      </c>
      <c r="BP15" s="4">
        <v>1</v>
      </c>
      <c r="BQ15" s="4">
        <v>3</v>
      </c>
      <c r="BR15" s="4">
        <v>0</v>
      </c>
      <c r="BS15" s="4">
        <v>0</v>
      </c>
      <c r="BT15" s="4">
        <v>2</v>
      </c>
      <c r="BU15" s="4">
        <v>1</v>
      </c>
      <c r="BV15" s="4">
        <v>1</v>
      </c>
      <c r="BW15" s="4">
        <v>2</v>
      </c>
      <c r="BX15" s="4">
        <v>2</v>
      </c>
      <c r="BY15" s="4">
        <v>3</v>
      </c>
      <c r="BZ15" s="4">
        <v>3</v>
      </c>
      <c r="CA15" s="4">
        <v>2</v>
      </c>
      <c r="CB15" s="4">
        <v>2</v>
      </c>
      <c r="CC15" s="4">
        <v>2</v>
      </c>
      <c r="CD15" s="4">
        <v>2</v>
      </c>
      <c r="CE15" s="4">
        <v>3</v>
      </c>
      <c r="CF15" s="4">
        <v>3</v>
      </c>
      <c r="CG15" s="4">
        <v>3</v>
      </c>
      <c r="CH15" s="4">
        <v>0</v>
      </c>
      <c r="CI15" s="167">
        <v>2</v>
      </c>
      <c r="CJ15" s="105">
        <f>COUNTIF(F15:CI15,"0")</f>
        <v>14</v>
      </c>
      <c r="CK15" s="106">
        <f>82-CJ15</f>
        <v>68</v>
      </c>
      <c r="CL15" s="107">
        <f>CK15/82</f>
        <v>0.82926829268292679</v>
      </c>
      <c r="CM15" s="108" t="str">
        <f>IF(CL15&gt;=0.8,"1","")</f>
        <v>1</v>
      </c>
      <c r="CN15" s="109" t="str">
        <f>IF(CL15&lt;0.8,"1","")</f>
        <v/>
      </c>
      <c r="CO15" s="4"/>
      <c r="CP15" s="4">
        <f>COUNTIF($F15:$CI15,"1")</f>
        <v>19</v>
      </c>
      <c r="CQ15" s="4">
        <f>COUNTIF($F15:$CI15,"2")</f>
        <v>21</v>
      </c>
      <c r="CR15" s="4">
        <f>COUNTIF($F15:$CI15,"3")</f>
        <v>21</v>
      </c>
      <c r="CS15" s="4">
        <f>COUNTIF($F15:$CI15,"4")</f>
        <v>7</v>
      </c>
      <c r="CT15" s="4"/>
      <c r="CU15" s="66">
        <f>SUM(F15:U15)/(16*4)</f>
        <v>0.40625</v>
      </c>
      <c r="CV15" s="68">
        <f>SUM(V15:AA15)/(COUNT(V15:AA15)*4)</f>
        <v>0.54166666666666663</v>
      </c>
      <c r="CW15" s="70">
        <f>SUM(AB15:AP15)/(COUNT(AB15:AP15)*4)</f>
        <v>0.41666666666666669</v>
      </c>
      <c r="CX15" s="72">
        <f>SUM(AQ15:AV15)/(COUNT(AQ15:AV15)*4)</f>
        <v>0.45833333333333331</v>
      </c>
      <c r="CY15" s="66">
        <f>SUM(AW15:BK15)/(COUNT(AW15:BK15)*4)</f>
        <v>0.56666666666666665</v>
      </c>
      <c r="CZ15" s="68">
        <f>SUM(BL15:BS15)/(COUNT(BL15:BS15)*4)</f>
        <v>0.3125</v>
      </c>
      <c r="DA15" s="70">
        <f>SUM(BT15:CD15)/(COUNT(BT15:CD15)*4)</f>
        <v>0.5</v>
      </c>
      <c r="DB15" s="72">
        <f>SUM(CE15:CI15)/(COUNT(CE15:CI15)*4)</f>
        <v>0.55000000000000004</v>
      </c>
    </row>
    <row r="16" spans="1:106" x14ac:dyDescent="0.25">
      <c r="A16" s="1" t="s">
        <v>101</v>
      </c>
      <c r="B16" s="1" t="s">
        <v>100</v>
      </c>
      <c r="C16" s="4">
        <v>2013</v>
      </c>
      <c r="D16" s="1" t="s">
        <v>237</v>
      </c>
      <c r="E16" s="1" t="s">
        <v>0</v>
      </c>
      <c r="F16" s="4">
        <v>3</v>
      </c>
      <c r="G16" s="4">
        <v>3</v>
      </c>
      <c r="H16" s="4">
        <v>4</v>
      </c>
      <c r="I16" s="124">
        <v>1</v>
      </c>
      <c r="J16" s="4">
        <v>0</v>
      </c>
      <c r="K16" s="4">
        <v>3</v>
      </c>
      <c r="L16" s="4">
        <v>2</v>
      </c>
      <c r="M16" s="4">
        <v>4</v>
      </c>
      <c r="N16" s="4">
        <v>2</v>
      </c>
      <c r="O16" s="4">
        <v>3</v>
      </c>
      <c r="P16" s="4">
        <v>1</v>
      </c>
      <c r="Q16" s="4">
        <v>1</v>
      </c>
      <c r="R16" s="4">
        <v>1</v>
      </c>
      <c r="S16" s="125">
        <v>2</v>
      </c>
      <c r="T16" s="4">
        <v>2</v>
      </c>
      <c r="U16" s="1">
        <v>3</v>
      </c>
      <c r="V16" s="4">
        <v>2</v>
      </c>
      <c r="W16" s="4">
        <v>0</v>
      </c>
      <c r="X16" s="4">
        <v>0</v>
      </c>
      <c r="Y16" s="4">
        <v>2</v>
      </c>
      <c r="Z16" s="4">
        <v>2</v>
      </c>
      <c r="AA16" s="4">
        <v>3</v>
      </c>
      <c r="AB16" s="4">
        <v>2</v>
      </c>
      <c r="AC16" s="4">
        <v>4</v>
      </c>
      <c r="AD16" s="4">
        <v>1</v>
      </c>
      <c r="AE16" s="4">
        <v>3</v>
      </c>
      <c r="AF16" s="4">
        <v>4</v>
      </c>
      <c r="AG16" s="4">
        <v>4</v>
      </c>
      <c r="AH16" s="4">
        <v>2</v>
      </c>
      <c r="AI16" s="4">
        <v>4</v>
      </c>
      <c r="AJ16" s="4">
        <v>4</v>
      </c>
      <c r="AK16" s="4">
        <v>2</v>
      </c>
      <c r="AL16" s="4">
        <v>2</v>
      </c>
      <c r="AM16" s="4">
        <v>3</v>
      </c>
      <c r="AN16" s="4">
        <v>3</v>
      </c>
      <c r="AO16" s="4">
        <v>2</v>
      </c>
      <c r="AP16" s="4">
        <v>1</v>
      </c>
      <c r="AQ16" s="4">
        <v>1</v>
      </c>
      <c r="AR16" s="4">
        <v>4</v>
      </c>
      <c r="AS16" s="4">
        <v>2</v>
      </c>
      <c r="AT16" s="4">
        <v>0</v>
      </c>
      <c r="AU16" s="4">
        <v>3</v>
      </c>
      <c r="AV16" s="4">
        <v>3</v>
      </c>
      <c r="AW16" s="4">
        <v>3</v>
      </c>
      <c r="AX16" s="4">
        <v>3</v>
      </c>
      <c r="AY16" s="4">
        <v>2</v>
      </c>
      <c r="AZ16" s="4">
        <v>2</v>
      </c>
      <c r="BA16" s="4">
        <v>2</v>
      </c>
      <c r="BB16" s="4">
        <v>2</v>
      </c>
      <c r="BC16" s="4">
        <v>2</v>
      </c>
      <c r="BD16" s="4">
        <v>1</v>
      </c>
      <c r="BE16" s="4">
        <v>1</v>
      </c>
      <c r="BF16" s="4">
        <v>0</v>
      </c>
      <c r="BG16" s="4">
        <v>3</v>
      </c>
      <c r="BH16" s="4">
        <v>3</v>
      </c>
      <c r="BI16" s="4">
        <v>2</v>
      </c>
      <c r="BJ16" s="4">
        <v>1</v>
      </c>
      <c r="BK16" s="4">
        <v>3</v>
      </c>
      <c r="BL16" s="4">
        <v>2</v>
      </c>
      <c r="BM16" s="4">
        <v>2</v>
      </c>
      <c r="BN16" s="4">
        <v>1</v>
      </c>
      <c r="BO16" s="4">
        <v>1</v>
      </c>
      <c r="BP16" s="4">
        <v>2</v>
      </c>
      <c r="BQ16" s="4">
        <v>2</v>
      </c>
      <c r="BR16" s="4">
        <v>0</v>
      </c>
      <c r="BS16" s="4">
        <v>0</v>
      </c>
      <c r="BT16" s="4">
        <v>3</v>
      </c>
      <c r="BU16" s="4">
        <v>3</v>
      </c>
      <c r="BV16" s="4">
        <v>3</v>
      </c>
      <c r="BW16" s="4">
        <v>3</v>
      </c>
      <c r="BX16" s="4">
        <v>1</v>
      </c>
      <c r="BY16" s="4">
        <v>1</v>
      </c>
      <c r="BZ16" s="4">
        <v>2</v>
      </c>
      <c r="CA16" s="4">
        <v>2</v>
      </c>
      <c r="CB16" s="4">
        <v>3</v>
      </c>
      <c r="CC16" s="4">
        <v>2</v>
      </c>
      <c r="CD16" s="4">
        <v>3</v>
      </c>
      <c r="CE16" s="4">
        <v>2</v>
      </c>
      <c r="CF16" s="4">
        <v>3</v>
      </c>
      <c r="CG16" s="4">
        <v>4</v>
      </c>
      <c r="CH16" s="4">
        <v>2</v>
      </c>
      <c r="CI16" s="167">
        <v>2</v>
      </c>
      <c r="CJ16" s="105">
        <f>COUNTIF(F16:CI16,"0")</f>
        <v>7</v>
      </c>
      <c r="CK16" s="106">
        <f>82-CJ16</f>
        <v>75</v>
      </c>
      <c r="CL16" s="107">
        <f>CK16/82</f>
        <v>0.91463414634146345</v>
      </c>
      <c r="CM16" s="108" t="str">
        <f>IF(CL16&gt;=0.8,"1","")</f>
        <v>1</v>
      </c>
      <c r="CN16" s="109" t="str">
        <f>IF(CL16&lt;0.8,"1","")</f>
        <v/>
      </c>
      <c r="CO16" s="4"/>
      <c r="CP16" s="4">
        <f>COUNTIF($F16:$CI16,"1")</f>
        <v>14</v>
      </c>
      <c r="CQ16" s="4">
        <f>COUNTIF($F16:$CI16,"2")</f>
        <v>29</v>
      </c>
      <c r="CR16" s="4">
        <f>COUNTIF($F16:$CI16,"3")</f>
        <v>23</v>
      </c>
      <c r="CS16" s="4">
        <f>COUNTIF($F16:$CI16,"4")</f>
        <v>9</v>
      </c>
      <c r="CT16" s="4"/>
      <c r="CU16" s="66">
        <f>SUM(F16:U16)/(16*4)</f>
        <v>0.546875</v>
      </c>
      <c r="CV16" s="68">
        <f>SUM(V16:AA16)/(COUNT(V16:AA16)*4)</f>
        <v>0.375</v>
      </c>
      <c r="CW16" s="70">
        <f>SUM(AB16:AP16)/(COUNT(AB16:AP16)*4)</f>
        <v>0.68333333333333335</v>
      </c>
      <c r="CX16" s="72">
        <f>SUM(AQ16:AV16)/(COUNT(AQ16:AV16)*4)</f>
        <v>0.54166666666666663</v>
      </c>
      <c r="CY16" s="66">
        <f>SUM(AW16:BK16)/(COUNT(AW16:BK16)*4)</f>
        <v>0.5</v>
      </c>
      <c r="CZ16" s="68">
        <f>SUM(BL16:BS16)/(COUNT(BL16:BS16)*4)</f>
        <v>0.3125</v>
      </c>
      <c r="DA16" s="70">
        <f>SUM(BT16:CD16)/(COUNT(BT16:CD16)*4)</f>
        <v>0.59090909090909094</v>
      </c>
      <c r="DB16" s="72">
        <f>SUM(CE16:CI16)/(COUNT(CE16:CI16)*4)</f>
        <v>0.65</v>
      </c>
    </row>
    <row r="17" spans="1:106" x14ac:dyDescent="0.25">
      <c r="A17" s="1" t="s">
        <v>99</v>
      </c>
      <c r="B17" s="1" t="s">
        <v>98</v>
      </c>
      <c r="C17" s="4">
        <v>2014</v>
      </c>
      <c r="D17" s="1" t="s">
        <v>238</v>
      </c>
      <c r="E17" s="1" t="s">
        <v>19</v>
      </c>
      <c r="F17" s="4">
        <v>4</v>
      </c>
      <c r="G17" s="4">
        <v>2</v>
      </c>
      <c r="H17" s="4">
        <v>3</v>
      </c>
      <c r="I17" s="124">
        <v>1</v>
      </c>
      <c r="J17" s="4">
        <v>1</v>
      </c>
      <c r="K17" s="4">
        <v>2</v>
      </c>
      <c r="L17" s="4">
        <v>3</v>
      </c>
      <c r="M17" s="4">
        <v>4</v>
      </c>
      <c r="N17" s="4">
        <v>4</v>
      </c>
      <c r="O17" s="4">
        <v>3</v>
      </c>
      <c r="P17" s="4">
        <v>2</v>
      </c>
      <c r="Q17" s="4">
        <v>1</v>
      </c>
      <c r="R17" s="4">
        <v>4</v>
      </c>
      <c r="S17" s="125">
        <v>1</v>
      </c>
      <c r="T17" s="4">
        <v>1</v>
      </c>
      <c r="U17" s="1">
        <v>4</v>
      </c>
      <c r="V17" s="4">
        <v>4</v>
      </c>
      <c r="W17" s="4">
        <v>4</v>
      </c>
      <c r="X17" s="4">
        <v>4</v>
      </c>
      <c r="Y17" s="4">
        <v>2</v>
      </c>
      <c r="Z17" s="4">
        <v>1</v>
      </c>
      <c r="AA17" s="4">
        <v>2</v>
      </c>
      <c r="AB17" s="4">
        <v>3</v>
      </c>
      <c r="AC17" s="4">
        <v>0</v>
      </c>
      <c r="AD17" s="4">
        <v>0</v>
      </c>
      <c r="AE17" s="4">
        <v>0</v>
      </c>
      <c r="AF17" s="4">
        <v>4</v>
      </c>
      <c r="AG17" s="4">
        <v>0</v>
      </c>
      <c r="AH17" s="4">
        <v>0</v>
      </c>
      <c r="AI17" s="4">
        <v>0</v>
      </c>
      <c r="AJ17" s="4">
        <v>0</v>
      </c>
      <c r="AK17" s="4">
        <v>4</v>
      </c>
      <c r="AL17" s="4">
        <v>4</v>
      </c>
      <c r="AM17" s="4">
        <v>4</v>
      </c>
      <c r="AN17" s="4">
        <v>4</v>
      </c>
      <c r="AO17" s="4">
        <v>4</v>
      </c>
      <c r="AP17" s="4">
        <v>3</v>
      </c>
      <c r="AQ17" s="4">
        <v>3</v>
      </c>
      <c r="AR17" s="4">
        <v>4</v>
      </c>
      <c r="AS17" s="4">
        <v>4</v>
      </c>
      <c r="AT17" s="4">
        <v>1</v>
      </c>
      <c r="AU17" s="4">
        <v>3</v>
      </c>
      <c r="AV17" s="4">
        <v>4</v>
      </c>
      <c r="AW17" s="4">
        <v>4</v>
      </c>
      <c r="AX17" s="4">
        <v>4</v>
      </c>
      <c r="AY17" s="4">
        <v>4</v>
      </c>
      <c r="AZ17" s="4">
        <v>4</v>
      </c>
      <c r="BA17" s="4">
        <v>4</v>
      </c>
      <c r="BB17" s="4">
        <v>3</v>
      </c>
      <c r="BC17" s="4">
        <v>4</v>
      </c>
      <c r="BD17" s="4">
        <v>4</v>
      </c>
      <c r="BE17" s="4">
        <v>4</v>
      </c>
      <c r="BF17" s="4">
        <v>4</v>
      </c>
      <c r="BG17" s="4">
        <v>3</v>
      </c>
      <c r="BH17" s="4">
        <v>4</v>
      </c>
      <c r="BI17" s="4">
        <v>4</v>
      </c>
      <c r="BJ17" s="4">
        <v>1</v>
      </c>
      <c r="BK17" s="4">
        <v>4</v>
      </c>
      <c r="BL17" s="4">
        <v>2</v>
      </c>
      <c r="BM17" s="4">
        <v>3</v>
      </c>
      <c r="BN17" s="4">
        <v>0</v>
      </c>
      <c r="BO17" s="4">
        <v>0</v>
      </c>
      <c r="BP17" s="4">
        <v>2</v>
      </c>
      <c r="BQ17" s="4">
        <v>2</v>
      </c>
      <c r="BR17" s="4">
        <v>2</v>
      </c>
      <c r="BS17" s="4">
        <v>0</v>
      </c>
      <c r="BT17" s="4">
        <v>4</v>
      </c>
      <c r="BU17" s="4">
        <v>4</v>
      </c>
      <c r="BV17" s="4">
        <v>2</v>
      </c>
      <c r="BW17" s="4">
        <v>4</v>
      </c>
      <c r="BX17" s="4">
        <v>3</v>
      </c>
      <c r="BY17" s="4">
        <v>4</v>
      </c>
      <c r="BZ17" s="4">
        <v>4</v>
      </c>
      <c r="CA17" s="4">
        <v>1</v>
      </c>
      <c r="CB17" s="4">
        <v>1</v>
      </c>
      <c r="CC17" s="4">
        <v>2</v>
      </c>
      <c r="CD17" s="4">
        <v>4</v>
      </c>
      <c r="CE17" s="4">
        <v>4</v>
      </c>
      <c r="CF17" s="4">
        <v>4</v>
      </c>
      <c r="CG17" s="4">
        <v>4</v>
      </c>
      <c r="CH17" s="4">
        <v>4</v>
      </c>
      <c r="CI17" s="167">
        <v>2</v>
      </c>
      <c r="CJ17" s="105">
        <f>COUNTIF(F17:CI17,"0")</f>
        <v>10</v>
      </c>
      <c r="CK17" s="106">
        <f>82-CJ17</f>
        <v>72</v>
      </c>
      <c r="CL17" s="107">
        <f>CK17/82</f>
        <v>0.87804878048780488</v>
      </c>
      <c r="CM17" s="108" t="str">
        <f>IF(CL17&gt;=0.8,"1","")</f>
        <v>1</v>
      </c>
      <c r="CN17" s="109" t="str">
        <f>IF(CL17&lt;0.8,"1","")</f>
        <v/>
      </c>
      <c r="CO17" s="4"/>
      <c r="CP17" s="4">
        <f>COUNTIF($F17:$CI17,"1")</f>
        <v>10</v>
      </c>
      <c r="CQ17" s="4">
        <f>COUNTIF($F17:$CI17,"2")</f>
        <v>12</v>
      </c>
      <c r="CR17" s="4">
        <f>COUNTIF($F17:$CI17,"3")</f>
        <v>11</v>
      </c>
      <c r="CS17" s="4">
        <f>COUNTIF($F17:$CI17,"4")</f>
        <v>39</v>
      </c>
      <c r="CT17" s="4"/>
      <c r="CU17" s="66">
        <f>SUM(F17:U17)/(16*4)</f>
        <v>0.625</v>
      </c>
      <c r="CV17" s="68">
        <f>SUM(V17:AA17)/(COUNT(V17:AA17)*4)</f>
        <v>0.70833333333333337</v>
      </c>
      <c r="CW17" s="70">
        <f>SUM(AB17:AP17)/(COUNT(AB17:AP17)*4)</f>
        <v>0.5</v>
      </c>
      <c r="CX17" s="72">
        <f>SUM(AQ17:AV17)/(COUNT(AQ17:AV17)*4)</f>
        <v>0.79166666666666663</v>
      </c>
      <c r="CY17" s="66">
        <f>SUM(AW17:BK17)/(COUNT(AW17:BK17)*4)</f>
        <v>0.91666666666666663</v>
      </c>
      <c r="CZ17" s="68">
        <f>SUM(BL17:BS17)/(COUNT(BL17:BS17)*4)</f>
        <v>0.34375</v>
      </c>
      <c r="DA17" s="70">
        <f>SUM(BT17:CD17)/(COUNT(BT17:CD17)*4)</f>
        <v>0.75</v>
      </c>
      <c r="DB17" s="72">
        <f>SUM(CE17:CI17)/(COUNT(CE17:CI17)*4)</f>
        <v>0.9</v>
      </c>
    </row>
    <row r="18" spans="1:106" x14ac:dyDescent="0.25">
      <c r="A18" s="1" t="s">
        <v>97</v>
      </c>
      <c r="B18" s="1" t="s">
        <v>96</v>
      </c>
      <c r="C18" s="4">
        <v>2013</v>
      </c>
      <c r="D18" s="1" t="s">
        <v>237</v>
      </c>
      <c r="E18" s="1" t="s">
        <v>0</v>
      </c>
      <c r="F18" s="4">
        <v>4</v>
      </c>
      <c r="G18" s="4">
        <v>4</v>
      </c>
      <c r="H18" s="4">
        <v>4</v>
      </c>
      <c r="I18" s="124">
        <v>2</v>
      </c>
      <c r="J18" s="4">
        <v>4</v>
      </c>
      <c r="K18" s="4">
        <v>3</v>
      </c>
      <c r="L18" s="4">
        <v>4</v>
      </c>
      <c r="M18" s="4">
        <v>4</v>
      </c>
      <c r="N18" s="4">
        <v>4</v>
      </c>
      <c r="O18" s="4">
        <v>4</v>
      </c>
      <c r="P18" s="4">
        <v>4</v>
      </c>
      <c r="Q18" s="4">
        <v>4</v>
      </c>
      <c r="R18" s="4">
        <v>2</v>
      </c>
      <c r="S18" s="125">
        <v>4</v>
      </c>
      <c r="T18" s="4">
        <v>3</v>
      </c>
      <c r="U18" s="1">
        <v>2</v>
      </c>
      <c r="V18" s="4">
        <v>3</v>
      </c>
      <c r="W18" s="4">
        <v>1</v>
      </c>
      <c r="X18" s="4">
        <v>2</v>
      </c>
      <c r="Y18" s="4">
        <v>2</v>
      </c>
      <c r="Z18" s="4">
        <v>1</v>
      </c>
      <c r="AA18" s="4">
        <v>2</v>
      </c>
      <c r="AB18" s="4">
        <v>0</v>
      </c>
      <c r="AC18" s="4">
        <v>1</v>
      </c>
      <c r="AD18" s="4">
        <v>4</v>
      </c>
      <c r="AE18" s="4">
        <v>2</v>
      </c>
      <c r="AF18" s="4">
        <v>4</v>
      </c>
      <c r="AG18" s="4">
        <v>3</v>
      </c>
      <c r="AH18" s="4">
        <v>2</v>
      </c>
      <c r="AI18" s="4">
        <v>2</v>
      </c>
      <c r="AJ18" s="4">
        <v>4</v>
      </c>
      <c r="AK18" s="4">
        <v>3</v>
      </c>
      <c r="AL18" s="4">
        <v>1</v>
      </c>
      <c r="AM18" s="4">
        <v>2</v>
      </c>
      <c r="AN18" s="4">
        <v>3</v>
      </c>
      <c r="AO18" s="4">
        <v>3</v>
      </c>
      <c r="AP18" s="4">
        <v>2</v>
      </c>
      <c r="AQ18" s="4">
        <v>3</v>
      </c>
      <c r="AR18" s="4">
        <v>4</v>
      </c>
      <c r="AS18" s="4">
        <v>3</v>
      </c>
      <c r="AT18" s="4">
        <v>1</v>
      </c>
      <c r="AU18" s="4">
        <v>4</v>
      </c>
      <c r="AV18" s="4">
        <v>4</v>
      </c>
      <c r="AW18" s="4">
        <v>3</v>
      </c>
      <c r="AX18" s="4">
        <v>3</v>
      </c>
      <c r="AY18" s="4">
        <v>2</v>
      </c>
      <c r="AZ18" s="4">
        <v>2</v>
      </c>
      <c r="BA18" s="4">
        <v>2</v>
      </c>
      <c r="BB18" s="4">
        <v>2</v>
      </c>
      <c r="BC18" s="4">
        <v>2</v>
      </c>
      <c r="BD18" s="4">
        <v>3</v>
      </c>
      <c r="BE18" s="4">
        <v>2</v>
      </c>
      <c r="BF18" s="4">
        <v>0</v>
      </c>
      <c r="BG18" s="4">
        <v>3</v>
      </c>
      <c r="BH18" s="4">
        <v>2</v>
      </c>
      <c r="BI18" s="4">
        <v>1</v>
      </c>
      <c r="BJ18" s="4">
        <v>0</v>
      </c>
      <c r="BK18" s="4">
        <v>2</v>
      </c>
      <c r="BL18" s="4">
        <v>2</v>
      </c>
      <c r="BM18" s="4">
        <v>2</v>
      </c>
      <c r="BN18" s="4">
        <v>2</v>
      </c>
      <c r="BO18" s="4">
        <v>2</v>
      </c>
      <c r="BP18" s="4">
        <v>2</v>
      </c>
      <c r="BQ18" s="4">
        <v>3</v>
      </c>
      <c r="BR18" s="4">
        <v>4</v>
      </c>
      <c r="BS18" s="4">
        <v>3</v>
      </c>
      <c r="BT18" s="4">
        <v>3</v>
      </c>
      <c r="BU18" s="4">
        <v>2</v>
      </c>
      <c r="BV18" s="4">
        <v>4</v>
      </c>
      <c r="BW18" s="4">
        <v>3</v>
      </c>
      <c r="BX18" s="4">
        <v>1</v>
      </c>
      <c r="BY18" s="4">
        <v>1</v>
      </c>
      <c r="BZ18" s="4">
        <v>3</v>
      </c>
      <c r="CA18" s="4">
        <v>1</v>
      </c>
      <c r="CB18" s="4">
        <v>2</v>
      </c>
      <c r="CC18" s="4">
        <v>3</v>
      </c>
      <c r="CD18" s="4">
        <v>2</v>
      </c>
      <c r="CE18" s="4">
        <v>3</v>
      </c>
      <c r="CF18" s="4">
        <v>2</v>
      </c>
      <c r="CG18" s="4">
        <v>1</v>
      </c>
      <c r="CH18" s="4">
        <v>2</v>
      </c>
      <c r="CI18" s="167">
        <v>4</v>
      </c>
      <c r="CJ18" s="105">
        <f>COUNTIF(F18:CI18,"0")</f>
        <v>3</v>
      </c>
      <c r="CK18" s="106">
        <f>82-CJ18</f>
        <v>79</v>
      </c>
      <c r="CL18" s="107">
        <f>CK18/82</f>
        <v>0.96341463414634143</v>
      </c>
      <c r="CM18" s="108" t="str">
        <f>IF(CL18&gt;=0.8,"1","")</f>
        <v>1</v>
      </c>
      <c r="CN18" s="109" t="str">
        <f>IF(CL18&lt;0.8,"1","")</f>
        <v/>
      </c>
      <c r="CO18" s="4"/>
      <c r="CP18" s="4">
        <f>COUNTIF($F18:$CI18,"1")</f>
        <v>10</v>
      </c>
      <c r="CQ18" s="4">
        <f>COUNTIF($F18:$CI18,"2")</f>
        <v>29</v>
      </c>
      <c r="CR18" s="4">
        <f>COUNTIF($F18:$CI18,"3")</f>
        <v>20</v>
      </c>
      <c r="CS18" s="4">
        <f>COUNTIF($F18:$CI18,"4")</f>
        <v>20</v>
      </c>
      <c r="CT18" s="4"/>
      <c r="CU18" s="66">
        <f>SUM(F18:U18)/(16*4)</f>
        <v>0.875</v>
      </c>
      <c r="CV18" s="68">
        <f>SUM(V18:AA18)/(COUNT(V18:AA18)*4)</f>
        <v>0.45833333333333331</v>
      </c>
      <c r="CW18" s="70">
        <f>SUM(AB18:AP18)/(COUNT(AB18:AP18)*4)</f>
        <v>0.6</v>
      </c>
      <c r="CX18" s="72">
        <f>SUM(AQ18:AV18)/(COUNT(AQ18:AV18)*4)</f>
        <v>0.79166666666666663</v>
      </c>
      <c r="CY18" s="66">
        <f>SUM(AW18:BK18)/(COUNT(AW18:BK18)*4)</f>
        <v>0.48333333333333334</v>
      </c>
      <c r="CZ18" s="68">
        <f>SUM(BL18:BS18)/(COUNT(BL18:BS18)*4)</f>
        <v>0.625</v>
      </c>
      <c r="DA18" s="70">
        <f>SUM(BT18:CD18)/(COUNT(BT18:CD18)*4)</f>
        <v>0.56818181818181823</v>
      </c>
      <c r="DB18" s="72">
        <f>SUM(CE18:CI18)/(COUNT(CE18:CI18)*4)</f>
        <v>0.6</v>
      </c>
    </row>
    <row r="19" spans="1:106" x14ac:dyDescent="0.25">
      <c r="A19" s="1" t="s">
        <v>95</v>
      </c>
      <c r="B19" s="1" t="s">
        <v>94</v>
      </c>
      <c r="C19" s="4">
        <v>2013</v>
      </c>
      <c r="D19" s="1" t="s">
        <v>236</v>
      </c>
      <c r="E19" s="1" t="s">
        <v>6</v>
      </c>
      <c r="F19" s="4">
        <v>4</v>
      </c>
      <c r="G19" s="4">
        <v>4</v>
      </c>
      <c r="H19" s="4">
        <v>4</v>
      </c>
      <c r="I19" s="124">
        <v>2</v>
      </c>
      <c r="J19" s="4">
        <v>0</v>
      </c>
      <c r="K19" s="4">
        <v>3</v>
      </c>
      <c r="L19" s="4">
        <v>3</v>
      </c>
      <c r="M19" s="4">
        <v>2</v>
      </c>
      <c r="N19" s="4">
        <v>3</v>
      </c>
      <c r="O19" s="4">
        <v>3</v>
      </c>
      <c r="P19" s="4">
        <v>2</v>
      </c>
      <c r="Q19" s="4">
        <v>3</v>
      </c>
      <c r="R19" s="4">
        <v>2</v>
      </c>
      <c r="S19" s="125">
        <v>3</v>
      </c>
      <c r="T19" s="4">
        <v>3</v>
      </c>
      <c r="U19" s="1">
        <v>2</v>
      </c>
      <c r="V19" s="4">
        <v>4</v>
      </c>
      <c r="W19" s="4">
        <v>4</v>
      </c>
      <c r="X19" s="4">
        <v>1</v>
      </c>
      <c r="Y19" s="4">
        <v>1</v>
      </c>
      <c r="Z19" s="4">
        <v>2</v>
      </c>
      <c r="AA19" s="4">
        <v>3</v>
      </c>
      <c r="AB19" s="4">
        <v>1</v>
      </c>
      <c r="AC19" s="4">
        <v>1</v>
      </c>
      <c r="AD19" s="4">
        <v>1</v>
      </c>
      <c r="AE19" s="4">
        <v>1</v>
      </c>
      <c r="AF19" s="4">
        <v>4</v>
      </c>
      <c r="AG19" s="4">
        <v>3</v>
      </c>
      <c r="AH19" s="4">
        <v>1</v>
      </c>
      <c r="AI19" s="4">
        <v>4</v>
      </c>
      <c r="AJ19" s="4">
        <v>4</v>
      </c>
      <c r="AK19" s="4">
        <v>3</v>
      </c>
      <c r="AL19" s="4">
        <v>1</v>
      </c>
      <c r="AM19" s="4">
        <v>0</v>
      </c>
      <c r="AN19" s="4">
        <v>0</v>
      </c>
      <c r="AO19" s="4">
        <v>2</v>
      </c>
      <c r="AP19" s="4">
        <v>1</v>
      </c>
      <c r="AQ19" s="4">
        <v>3</v>
      </c>
      <c r="AR19" s="4">
        <v>4</v>
      </c>
      <c r="AS19" s="4">
        <v>4</v>
      </c>
      <c r="AT19" s="4">
        <v>1</v>
      </c>
      <c r="AU19" s="4">
        <v>1</v>
      </c>
      <c r="AV19" s="4">
        <v>2</v>
      </c>
      <c r="AW19" s="4">
        <v>2</v>
      </c>
      <c r="AX19" s="4">
        <v>1</v>
      </c>
      <c r="AY19" s="4">
        <v>2</v>
      </c>
      <c r="AZ19" s="4">
        <v>1</v>
      </c>
      <c r="BA19" s="4">
        <v>1</v>
      </c>
      <c r="BB19" s="4">
        <v>2</v>
      </c>
      <c r="BC19" s="4">
        <v>4</v>
      </c>
      <c r="BD19" s="4">
        <v>2</v>
      </c>
      <c r="BE19" s="4">
        <v>0</v>
      </c>
      <c r="BF19" s="4">
        <v>0</v>
      </c>
      <c r="BG19" s="4">
        <v>2</v>
      </c>
      <c r="BH19" s="4">
        <v>2</v>
      </c>
      <c r="BI19" s="4">
        <v>2</v>
      </c>
      <c r="BJ19" s="4">
        <v>1</v>
      </c>
      <c r="BK19" s="4">
        <v>1</v>
      </c>
      <c r="BL19" s="4">
        <v>3</v>
      </c>
      <c r="BM19" s="4">
        <v>3</v>
      </c>
      <c r="BN19" s="4">
        <v>1</v>
      </c>
      <c r="BO19" s="4">
        <v>2</v>
      </c>
      <c r="BP19" s="4">
        <v>1</v>
      </c>
      <c r="BQ19" s="4">
        <v>2</v>
      </c>
      <c r="BR19" s="4">
        <v>4</v>
      </c>
      <c r="BS19" s="4">
        <v>0</v>
      </c>
      <c r="BT19" s="4">
        <v>1</v>
      </c>
      <c r="BU19" s="4">
        <v>3</v>
      </c>
      <c r="BV19" s="4">
        <v>3</v>
      </c>
      <c r="BW19" s="4">
        <v>3</v>
      </c>
      <c r="BX19" s="4">
        <v>1</v>
      </c>
      <c r="BY19" s="4">
        <v>1</v>
      </c>
      <c r="BZ19" s="4">
        <v>2</v>
      </c>
      <c r="CA19" s="4">
        <v>3</v>
      </c>
      <c r="CB19" s="4">
        <v>3</v>
      </c>
      <c r="CC19" s="4">
        <v>3</v>
      </c>
      <c r="CD19" s="4">
        <v>2</v>
      </c>
      <c r="CE19" s="4">
        <v>1</v>
      </c>
      <c r="CF19" s="4">
        <v>2</v>
      </c>
      <c r="CG19" s="4">
        <v>4</v>
      </c>
      <c r="CH19" s="4">
        <v>3</v>
      </c>
      <c r="CI19" s="167">
        <v>3</v>
      </c>
      <c r="CJ19" s="105">
        <f>COUNTIF(F19:CI19,"0")</f>
        <v>6</v>
      </c>
      <c r="CK19" s="106">
        <f>82-CJ19</f>
        <v>76</v>
      </c>
      <c r="CL19" s="107">
        <f>CK19/82</f>
        <v>0.92682926829268297</v>
      </c>
      <c r="CM19" s="108" t="str">
        <f>IF(CL19&gt;=0.8,"1","")</f>
        <v>1</v>
      </c>
      <c r="CN19" s="109" t="str">
        <f>IF(CL19&lt;0.8,"1","")</f>
        <v/>
      </c>
      <c r="CO19" s="4"/>
      <c r="CP19" s="4">
        <f>COUNTIF($F19:$CI19,"1")</f>
        <v>22</v>
      </c>
      <c r="CQ19" s="4">
        <f>COUNTIF($F19:$CI19,"2")</f>
        <v>20</v>
      </c>
      <c r="CR19" s="4">
        <f>COUNTIF($F19:$CI19,"3")</f>
        <v>21</v>
      </c>
      <c r="CS19" s="4">
        <f>COUNTIF($F19:$CI19,"4")</f>
        <v>13</v>
      </c>
      <c r="CT19" s="4"/>
      <c r="CU19" s="66">
        <f>SUM(F19:U19)/(16*4)</f>
        <v>0.671875</v>
      </c>
      <c r="CV19" s="68">
        <f>SUM(V19:AA19)/(COUNT(V19:AA19)*4)</f>
        <v>0.625</v>
      </c>
      <c r="CW19" s="70">
        <f>SUM(AB19:AP19)/(COUNT(AB19:AP19)*4)</f>
        <v>0.45</v>
      </c>
      <c r="CX19" s="72">
        <f>SUM(AQ19:AV19)/(COUNT(AQ19:AV19)*4)</f>
        <v>0.625</v>
      </c>
      <c r="CY19" s="66">
        <f>SUM(AW19:BK19)/(COUNT(AW19:BK19)*4)</f>
        <v>0.38333333333333336</v>
      </c>
      <c r="CZ19" s="68">
        <f>SUM(BL19:BS19)/(COUNT(BL19:BS19)*4)</f>
        <v>0.5</v>
      </c>
      <c r="DA19" s="70">
        <f>SUM(BT19:CD19)/(COUNT(BT19:CD19)*4)</f>
        <v>0.56818181818181823</v>
      </c>
      <c r="DB19" s="72">
        <f>SUM(CE19:CI19)/(COUNT(CE19:CI19)*4)</f>
        <v>0.65</v>
      </c>
    </row>
    <row r="20" spans="1:106" x14ac:dyDescent="0.25">
      <c r="A20" s="1" t="s">
        <v>93</v>
      </c>
      <c r="B20" s="1" t="s">
        <v>92</v>
      </c>
      <c r="C20" s="4">
        <v>2012</v>
      </c>
      <c r="D20" s="1" t="s">
        <v>237</v>
      </c>
      <c r="E20" s="1" t="s">
        <v>3</v>
      </c>
      <c r="F20" s="4">
        <v>4</v>
      </c>
      <c r="G20" s="4">
        <v>3</v>
      </c>
      <c r="H20" s="4">
        <v>4</v>
      </c>
      <c r="I20" s="124">
        <v>2</v>
      </c>
      <c r="J20" s="4">
        <v>3</v>
      </c>
      <c r="K20" s="4">
        <v>4</v>
      </c>
      <c r="L20" s="4">
        <v>4</v>
      </c>
      <c r="M20" s="4">
        <v>4</v>
      </c>
      <c r="N20" s="4">
        <v>4</v>
      </c>
      <c r="O20" s="4">
        <v>4</v>
      </c>
      <c r="P20" s="4">
        <v>3</v>
      </c>
      <c r="Q20" s="4">
        <v>4</v>
      </c>
      <c r="R20" s="4">
        <v>2</v>
      </c>
      <c r="S20" s="125">
        <v>3</v>
      </c>
      <c r="T20" s="4">
        <v>1</v>
      </c>
      <c r="U20" s="1">
        <v>4</v>
      </c>
      <c r="V20" s="4">
        <v>3</v>
      </c>
      <c r="W20" s="4">
        <v>3</v>
      </c>
      <c r="X20" s="4">
        <v>1</v>
      </c>
      <c r="Y20" s="4">
        <v>1</v>
      </c>
      <c r="Z20" s="4">
        <v>1</v>
      </c>
      <c r="AA20" s="4">
        <v>1</v>
      </c>
      <c r="AB20" s="4">
        <v>0</v>
      </c>
      <c r="AC20" s="4">
        <v>0</v>
      </c>
      <c r="AD20" s="4">
        <v>0</v>
      </c>
      <c r="AE20" s="4">
        <v>0</v>
      </c>
      <c r="AF20" s="4">
        <v>4</v>
      </c>
      <c r="AG20" s="4">
        <v>0</v>
      </c>
      <c r="AH20" s="4">
        <v>4</v>
      </c>
      <c r="AI20" s="4">
        <v>0</v>
      </c>
      <c r="AJ20" s="4">
        <v>0</v>
      </c>
      <c r="AK20" s="4">
        <v>3</v>
      </c>
      <c r="AL20" s="4">
        <v>4</v>
      </c>
      <c r="AM20" s="4">
        <v>4</v>
      </c>
      <c r="AN20" s="4">
        <v>3</v>
      </c>
      <c r="AO20" s="4">
        <v>3</v>
      </c>
      <c r="AP20" s="4">
        <v>3</v>
      </c>
      <c r="AQ20" s="4">
        <v>3</v>
      </c>
      <c r="AR20" s="4">
        <v>3</v>
      </c>
      <c r="AS20" s="4">
        <v>3</v>
      </c>
      <c r="AT20" s="4">
        <v>1</v>
      </c>
      <c r="AU20" s="4">
        <v>3</v>
      </c>
      <c r="AV20" s="4">
        <v>4</v>
      </c>
      <c r="AW20" s="4">
        <v>3</v>
      </c>
      <c r="AX20" s="4">
        <v>4</v>
      </c>
      <c r="AY20" s="4">
        <v>4</v>
      </c>
      <c r="AZ20" s="4">
        <v>4</v>
      </c>
      <c r="BA20" s="4">
        <v>4</v>
      </c>
      <c r="BB20" s="4">
        <v>3</v>
      </c>
      <c r="BC20" s="4">
        <v>4</v>
      </c>
      <c r="BD20" s="4">
        <v>4</v>
      </c>
      <c r="BE20" s="4">
        <v>3</v>
      </c>
      <c r="BF20" s="4">
        <v>3</v>
      </c>
      <c r="BG20" s="4">
        <v>3</v>
      </c>
      <c r="BH20" s="4">
        <v>4</v>
      </c>
      <c r="BI20" s="4">
        <v>4</v>
      </c>
      <c r="BJ20" s="4">
        <v>4</v>
      </c>
      <c r="BK20" s="4">
        <v>4</v>
      </c>
      <c r="BL20" s="4">
        <v>3</v>
      </c>
      <c r="BM20" s="4">
        <v>2</v>
      </c>
      <c r="BN20" s="4">
        <v>4</v>
      </c>
      <c r="BO20" s="4">
        <v>4</v>
      </c>
      <c r="BP20" s="4">
        <v>2</v>
      </c>
      <c r="BQ20" s="4">
        <v>2</v>
      </c>
      <c r="BR20" s="4">
        <v>4</v>
      </c>
      <c r="BS20" s="4">
        <v>0</v>
      </c>
      <c r="BT20" s="4">
        <v>4</v>
      </c>
      <c r="BU20" s="4">
        <v>3</v>
      </c>
      <c r="BV20" s="4">
        <v>3</v>
      </c>
      <c r="BW20" s="4">
        <v>4</v>
      </c>
      <c r="BX20" s="4">
        <v>3</v>
      </c>
      <c r="BY20" s="4">
        <v>3</v>
      </c>
      <c r="BZ20" s="4">
        <v>4</v>
      </c>
      <c r="CA20" s="4">
        <v>1</v>
      </c>
      <c r="CB20" s="4">
        <v>1</v>
      </c>
      <c r="CC20" s="4">
        <v>1</v>
      </c>
      <c r="CD20" s="4">
        <v>4</v>
      </c>
      <c r="CE20" s="4">
        <v>4</v>
      </c>
      <c r="CF20" s="4">
        <v>4</v>
      </c>
      <c r="CG20" s="4">
        <v>4</v>
      </c>
      <c r="CH20" s="4">
        <v>4</v>
      </c>
      <c r="CI20" s="167">
        <v>2</v>
      </c>
      <c r="CJ20" s="105">
        <f>COUNTIF(F20:CI20,"0")</f>
        <v>8</v>
      </c>
      <c r="CK20" s="106">
        <f>82-CJ20</f>
        <v>74</v>
      </c>
      <c r="CL20" s="107">
        <f>CK20/82</f>
        <v>0.90243902439024393</v>
      </c>
      <c r="CM20" s="108" t="str">
        <f>IF(CL20&gt;=0.8,"1","")</f>
        <v>1</v>
      </c>
      <c r="CN20" s="109" t="str">
        <f>IF(CL20&lt;0.8,"1","")</f>
        <v/>
      </c>
      <c r="CO20" s="4"/>
      <c r="CP20" s="4">
        <f>COUNTIF($F20:$CI20,"1")</f>
        <v>9</v>
      </c>
      <c r="CQ20" s="4">
        <f>COUNTIF($F20:$CI20,"2")</f>
        <v>6</v>
      </c>
      <c r="CR20" s="4">
        <f>COUNTIF($F20:$CI20,"3")</f>
        <v>24</v>
      </c>
      <c r="CS20" s="4">
        <f>COUNTIF($F20:$CI20,"4")</f>
        <v>35</v>
      </c>
      <c r="CT20" s="4"/>
      <c r="CU20" s="66">
        <f>SUM(F20:U20)/(16*4)</f>
        <v>0.828125</v>
      </c>
      <c r="CV20" s="68">
        <f>SUM(V20:AA20)/(COUNT(V20:AA20)*4)</f>
        <v>0.41666666666666669</v>
      </c>
      <c r="CW20" s="70">
        <v>0.5</v>
      </c>
      <c r="CX20" s="72">
        <f>SUM(AQ20:AV20)/(COUNT(AQ20:AV20)*4)</f>
        <v>0.70833333333333337</v>
      </c>
      <c r="CY20" s="66">
        <f>SUM(AW20:BK20)/(COUNT(AW20:BK20)*4)</f>
        <v>0.91666666666666663</v>
      </c>
      <c r="CZ20" s="68">
        <f>SUM(BL20:BS20)/(COUNT(BL20:BS20)*4)</f>
        <v>0.65625</v>
      </c>
      <c r="DA20" s="70">
        <f>SUM(BT20:CD20)/(COUNT(BT20:CD20)*4)</f>
        <v>0.70454545454545459</v>
      </c>
      <c r="DB20" s="72">
        <f>SUM(CE20:CI20)/(COUNT(CE20:CI20)*4)</f>
        <v>0.9</v>
      </c>
    </row>
    <row r="21" spans="1:106" x14ac:dyDescent="0.25">
      <c r="A21" s="1" t="s">
        <v>21</v>
      </c>
      <c r="B21" s="1" t="s">
        <v>20</v>
      </c>
      <c r="C21" s="4">
        <v>2013</v>
      </c>
      <c r="D21" s="1" t="s">
        <v>237</v>
      </c>
      <c r="E21" s="1" t="s">
        <v>3</v>
      </c>
      <c r="F21" s="4">
        <v>1</v>
      </c>
      <c r="G21" s="4">
        <v>0</v>
      </c>
      <c r="H21" s="4">
        <v>3</v>
      </c>
      <c r="I21" s="124">
        <v>1</v>
      </c>
      <c r="J21" s="4">
        <v>1</v>
      </c>
      <c r="K21" s="4">
        <v>0</v>
      </c>
      <c r="L21" s="4">
        <v>1</v>
      </c>
      <c r="M21" s="4">
        <v>1</v>
      </c>
      <c r="N21" s="4">
        <v>1</v>
      </c>
      <c r="O21" s="4">
        <v>1</v>
      </c>
      <c r="P21" s="4">
        <v>2</v>
      </c>
      <c r="Q21" s="4">
        <v>0</v>
      </c>
      <c r="R21" s="4">
        <v>0</v>
      </c>
      <c r="S21" s="125">
        <v>1</v>
      </c>
      <c r="T21" s="4">
        <v>3</v>
      </c>
      <c r="U21" s="1">
        <v>1</v>
      </c>
      <c r="V21" s="4">
        <v>0</v>
      </c>
      <c r="W21" s="4">
        <v>0</v>
      </c>
      <c r="X21" s="4">
        <v>0</v>
      </c>
      <c r="Y21" s="4">
        <v>4</v>
      </c>
      <c r="Z21" s="4">
        <v>3</v>
      </c>
      <c r="AA21" s="4">
        <v>2</v>
      </c>
      <c r="AB21" s="4">
        <v>3</v>
      </c>
      <c r="AC21" s="4">
        <v>2</v>
      </c>
      <c r="AD21" s="4">
        <v>1</v>
      </c>
      <c r="AE21" s="4">
        <v>3</v>
      </c>
      <c r="AF21" s="4">
        <v>3</v>
      </c>
      <c r="AG21" s="4">
        <v>4</v>
      </c>
      <c r="AH21" s="4">
        <v>4</v>
      </c>
      <c r="AI21" s="4">
        <v>3</v>
      </c>
      <c r="AJ21" s="4">
        <v>0</v>
      </c>
      <c r="AK21" s="4">
        <v>4</v>
      </c>
      <c r="AL21" s="4">
        <v>4</v>
      </c>
      <c r="AM21" s="4">
        <v>3</v>
      </c>
      <c r="AN21" s="4">
        <v>3</v>
      </c>
      <c r="AO21" s="4">
        <v>2</v>
      </c>
      <c r="AP21" s="4">
        <v>3</v>
      </c>
      <c r="AQ21" s="4">
        <v>1</v>
      </c>
      <c r="AR21" s="4">
        <v>3</v>
      </c>
      <c r="AS21" s="4">
        <v>2</v>
      </c>
      <c r="AT21" s="4">
        <v>4</v>
      </c>
      <c r="AU21" s="4">
        <v>2</v>
      </c>
      <c r="AV21" s="4">
        <v>3</v>
      </c>
      <c r="AW21" s="4">
        <v>3</v>
      </c>
      <c r="AX21" s="4">
        <v>2</v>
      </c>
      <c r="AY21" s="4">
        <v>3</v>
      </c>
      <c r="AZ21" s="4">
        <v>4</v>
      </c>
      <c r="BA21" s="4">
        <v>4</v>
      </c>
      <c r="BB21" s="4">
        <v>3</v>
      </c>
      <c r="BC21" s="4">
        <v>1</v>
      </c>
      <c r="BD21" s="4">
        <v>2</v>
      </c>
      <c r="BE21" s="4">
        <v>2</v>
      </c>
      <c r="BF21" s="4">
        <v>1</v>
      </c>
      <c r="BG21" s="4">
        <v>4</v>
      </c>
      <c r="BH21" s="4">
        <v>4</v>
      </c>
      <c r="BI21" s="4">
        <v>1</v>
      </c>
      <c r="BJ21" s="4">
        <v>0</v>
      </c>
      <c r="BK21" s="4">
        <v>4</v>
      </c>
      <c r="BL21" s="4">
        <v>4</v>
      </c>
      <c r="BM21" s="4">
        <v>2</v>
      </c>
      <c r="BN21" s="4">
        <v>3</v>
      </c>
      <c r="BO21" s="4">
        <v>3</v>
      </c>
      <c r="BP21" s="4">
        <v>2</v>
      </c>
      <c r="BQ21" s="4">
        <v>2</v>
      </c>
      <c r="BR21" s="4">
        <v>3</v>
      </c>
      <c r="BS21" s="4">
        <v>0</v>
      </c>
      <c r="BT21" s="4">
        <v>3</v>
      </c>
      <c r="BU21" s="4">
        <v>3</v>
      </c>
      <c r="BV21" s="4">
        <v>2</v>
      </c>
      <c r="BW21" s="4">
        <v>4</v>
      </c>
      <c r="BX21" s="4">
        <v>2</v>
      </c>
      <c r="BY21" s="4">
        <v>3</v>
      </c>
      <c r="BZ21" s="4">
        <v>4</v>
      </c>
      <c r="CA21" s="4">
        <v>1</v>
      </c>
      <c r="CB21" s="4">
        <v>1</v>
      </c>
      <c r="CC21" s="4">
        <v>1</v>
      </c>
      <c r="CD21" s="4">
        <v>1</v>
      </c>
      <c r="CE21" s="4">
        <v>2</v>
      </c>
      <c r="CF21" s="4">
        <v>3</v>
      </c>
      <c r="CG21" s="4">
        <v>1</v>
      </c>
      <c r="CH21" s="4">
        <v>2</v>
      </c>
      <c r="CI21" s="167">
        <v>2</v>
      </c>
      <c r="CJ21" s="105">
        <f>COUNTIF(F21:CI21,"0")</f>
        <v>10</v>
      </c>
      <c r="CK21" s="106">
        <f>82-CJ21</f>
        <v>72</v>
      </c>
      <c r="CL21" s="107">
        <f>CK21/82</f>
        <v>0.87804878048780488</v>
      </c>
      <c r="CM21" s="108" t="str">
        <f>IF(CL21&gt;=0.8,"1","")</f>
        <v>1</v>
      </c>
      <c r="CN21" s="109" t="str">
        <f>IF(CL21&lt;0.8,"1","")</f>
        <v/>
      </c>
      <c r="CO21" s="4"/>
      <c r="CP21" s="4">
        <f>COUNTIF($F21:$CI21,"1")</f>
        <v>19</v>
      </c>
      <c r="CQ21" s="4">
        <f>COUNTIF($F21:$CI21,"2")</f>
        <v>17</v>
      </c>
      <c r="CR21" s="4">
        <f>COUNTIF($F21:$CI21,"3")</f>
        <v>22</v>
      </c>
      <c r="CS21" s="4">
        <f>COUNTIF($F21:$CI21,"4")</f>
        <v>14</v>
      </c>
      <c r="CT21" s="4"/>
      <c r="CU21" s="66">
        <f>SUM(F21:U21)/(16*4)</f>
        <v>0.265625</v>
      </c>
      <c r="CV21" s="68">
        <f>SUM(V21:AA21)/(COUNT(V21:AA21)*4)</f>
        <v>0.375</v>
      </c>
      <c r="CW21" s="70">
        <v>0.75</v>
      </c>
      <c r="CX21" s="72">
        <f>SUM(AQ21:AV21)/(COUNT(AQ21:AV21)*4)</f>
        <v>0.625</v>
      </c>
      <c r="CY21" s="66">
        <f>SUM(AW21:BK21)/(COUNT(AW21:BK21)*4)</f>
        <v>0.6333333333333333</v>
      </c>
      <c r="CZ21" s="68">
        <f>SUM(BL21:BS21)/(COUNT(BL21:BS21)*4)</f>
        <v>0.59375</v>
      </c>
      <c r="DA21" s="70">
        <f>SUM(BT21:CD21)/(COUNT(BT21:CD21)*4)</f>
        <v>0.56818181818181823</v>
      </c>
      <c r="DB21" s="72">
        <f>SUM(CE21:CI21)/(COUNT(CE21:CI21)*4)</f>
        <v>0.5</v>
      </c>
    </row>
    <row r="22" spans="1:106" x14ac:dyDescent="0.25">
      <c r="A22" s="1" t="s">
        <v>91</v>
      </c>
      <c r="B22" s="1" t="s">
        <v>90</v>
      </c>
      <c r="C22" s="4">
        <v>2010</v>
      </c>
      <c r="D22" s="1" t="s">
        <v>236</v>
      </c>
      <c r="E22" s="1" t="s">
        <v>6</v>
      </c>
      <c r="F22" s="4">
        <v>4</v>
      </c>
      <c r="G22" s="4">
        <v>0</v>
      </c>
      <c r="H22" s="4">
        <v>4</v>
      </c>
      <c r="I22" s="124">
        <v>3</v>
      </c>
      <c r="J22" s="4">
        <v>4</v>
      </c>
      <c r="K22" s="4">
        <v>0</v>
      </c>
      <c r="L22" s="4">
        <v>3</v>
      </c>
      <c r="M22" s="4">
        <v>4</v>
      </c>
      <c r="N22" s="4">
        <v>4</v>
      </c>
      <c r="O22" s="4">
        <v>3</v>
      </c>
      <c r="P22" s="4">
        <v>3</v>
      </c>
      <c r="Q22" s="4">
        <v>4</v>
      </c>
      <c r="R22" s="4">
        <v>2</v>
      </c>
      <c r="S22" s="125">
        <v>4</v>
      </c>
      <c r="T22" s="4">
        <v>1</v>
      </c>
      <c r="U22" s="1">
        <v>2</v>
      </c>
      <c r="V22" s="4">
        <v>4</v>
      </c>
      <c r="W22" s="4">
        <v>2</v>
      </c>
      <c r="X22" s="4">
        <v>4</v>
      </c>
      <c r="Y22" s="4">
        <v>3</v>
      </c>
      <c r="Z22" s="4">
        <v>3</v>
      </c>
      <c r="AA22" s="4">
        <v>2</v>
      </c>
      <c r="AB22" s="4">
        <v>1</v>
      </c>
      <c r="AC22" s="4">
        <v>4</v>
      </c>
      <c r="AD22" s="4">
        <v>2</v>
      </c>
      <c r="AE22" s="4">
        <v>1</v>
      </c>
      <c r="AF22" s="4">
        <v>0</v>
      </c>
      <c r="AG22" s="4">
        <v>3</v>
      </c>
      <c r="AH22" s="4">
        <v>3</v>
      </c>
      <c r="AI22" s="4">
        <v>1</v>
      </c>
      <c r="AJ22" s="4">
        <v>3</v>
      </c>
      <c r="AK22" s="4">
        <v>2</v>
      </c>
      <c r="AL22" s="4">
        <v>3</v>
      </c>
      <c r="AM22" s="4">
        <v>1</v>
      </c>
      <c r="AN22" s="4">
        <v>1</v>
      </c>
      <c r="AO22" s="4">
        <v>1</v>
      </c>
      <c r="AP22" s="4">
        <v>1</v>
      </c>
      <c r="AQ22" s="4">
        <v>2</v>
      </c>
      <c r="AR22" s="4">
        <v>3</v>
      </c>
      <c r="AS22" s="4">
        <v>3</v>
      </c>
      <c r="AT22" s="4">
        <v>1</v>
      </c>
      <c r="AU22" s="4">
        <v>2</v>
      </c>
      <c r="AV22" s="4">
        <v>4</v>
      </c>
      <c r="AW22" s="4">
        <v>3</v>
      </c>
      <c r="AX22" s="4">
        <v>1</v>
      </c>
      <c r="AY22" s="4">
        <v>1</v>
      </c>
      <c r="AZ22" s="4">
        <v>3</v>
      </c>
      <c r="BA22" s="4">
        <v>1</v>
      </c>
      <c r="BB22" s="4">
        <v>3</v>
      </c>
      <c r="BC22" s="4">
        <v>4</v>
      </c>
      <c r="BD22" s="4">
        <v>3</v>
      </c>
      <c r="BE22" s="4">
        <v>2</v>
      </c>
      <c r="BF22" s="4">
        <v>0</v>
      </c>
      <c r="BG22" s="4">
        <v>1</v>
      </c>
      <c r="BH22" s="4">
        <v>2</v>
      </c>
      <c r="BI22" s="4">
        <v>0</v>
      </c>
      <c r="BJ22" s="4">
        <v>0</v>
      </c>
      <c r="BK22" s="4">
        <v>1</v>
      </c>
      <c r="BL22" s="4">
        <v>4</v>
      </c>
      <c r="BM22" s="4">
        <v>4</v>
      </c>
      <c r="BN22" s="4">
        <v>1</v>
      </c>
      <c r="BO22" s="4">
        <v>1</v>
      </c>
      <c r="BP22" s="4">
        <v>1</v>
      </c>
      <c r="BQ22" s="4">
        <v>3</v>
      </c>
      <c r="BR22" s="4">
        <v>3</v>
      </c>
      <c r="BS22" s="4">
        <v>0</v>
      </c>
      <c r="BT22" s="4">
        <v>2</v>
      </c>
      <c r="BU22" s="4">
        <v>0</v>
      </c>
      <c r="BV22" s="4">
        <v>4</v>
      </c>
      <c r="BW22" s="4">
        <v>3</v>
      </c>
      <c r="BX22" s="4">
        <v>3</v>
      </c>
      <c r="BY22" s="4">
        <v>3</v>
      </c>
      <c r="BZ22" s="4">
        <v>2</v>
      </c>
      <c r="CA22" s="4">
        <v>4</v>
      </c>
      <c r="CB22" s="4">
        <v>3</v>
      </c>
      <c r="CC22" s="4">
        <v>4</v>
      </c>
      <c r="CD22" s="4">
        <v>1</v>
      </c>
      <c r="CE22" s="4">
        <v>3</v>
      </c>
      <c r="CF22" s="4">
        <v>3</v>
      </c>
      <c r="CG22" s="4">
        <v>4</v>
      </c>
      <c r="CH22" s="4">
        <v>0</v>
      </c>
      <c r="CI22" s="167">
        <v>3</v>
      </c>
      <c r="CJ22" s="105">
        <f>COUNTIF(F22:CI22,"0")</f>
        <v>9</v>
      </c>
      <c r="CK22" s="106">
        <f>82-CJ22</f>
        <v>73</v>
      </c>
      <c r="CL22" s="107">
        <f>CK22/82</f>
        <v>0.8902439024390244</v>
      </c>
      <c r="CM22" s="108" t="str">
        <f>IF(CL22&gt;=0.8,"1","")</f>
        <v>1</v>
      </c>
      <c r="CN22" s="109" t="str">
        <f>IF(CL22&lt;0.8,"1","")</f>
        <v/>
      </c>
      <c r="CO22" s="4"/>
      <c r="CP22" s="4">
        <f>COUNTIF($F22:$CI22,"1")</f>
        <v>18</v>
      </c>
      <c r="CQ22" s="4">
        <f>COUNTIF($F22:$CI22,"2")</f>
        <v>12</v>
      </c>
      <c r="CR22" s="4">
        <f>COUNTIF($F22:$CI22,"3")</f>
        <v>25</v>
      </c>
      <c r="CS22" s="4">
        <f>COUNTIF($F22:$CI22,"4")</f>
        <v>18</v>
      </c>
      <c r="CT22" s="4"/>
      <c r="CU22" s="66">
        <f>SUM(F22:U22)/(16*4)</f>
        <v>0.703125</v>
      </c>
      <c r="CV22" s="68">
        <f>SUM(V22:AA22)/(COUNT(V22:AA22)*4)</f>
        <v>0.75</v>
      </c>
      <c r="CW22" s="70">
        <f>SUM(AB22:AP22)/(COUNT(AB22:AP22)*4)</f>
        <v>0.45</v>
      </c>
      <c r="CX22" s="72">
        <f>SUM(AQ22:AV22)/(COUNT(AQ22:AV22)*4)</f>
        <v>0.625</v>
      </c>
      <c r="CY22" s="66">
        <f>SUM(AW22:BK22)/(COUNT(AW22:BK22)*4)</f>
        <v>0.41666666666666669</v>
      </c>
      <c r="CZ22" s="68">
        <f>SUM(BL22:BS22)/(COUNT(BL22:BS22)*4)</f>
        <v>0.53125</v>
      </c>
      <c r="DA22" s="70">
        <f>SUM(BT22:CD22)/(COUNT(BT22:CD22)*4)</f>
        <v>0.65909090909090906</v>
      </c>
      <c r="DB22" s="72">
        <f>SUM(CE22:CI22)/(COUNT(CE22:CI22)*4)</f>
        <v>0.65</v>
      </c>
    </row>
    <row r="23" spans="1:106" x14ac:dyDescent="0.25">
      <c r="A23" s="1" t="s">
        <v>89</v>
      </c>
      <c r="B23" s="1" t="s">
        <v>88</v>
      </c>
      <c r="C23" s="4">
        <v>2017</v>
      </c>
      <c r="D23" s="1" t="s">
        <v>238</v>
      </c>
      <c r="E23" s="1" t="s">
        <v>3</v>
      </c>
      <c r="F23" s="4">
        <v>4</v>
      </c>
      <c r="G23" s="4">
        <v>3</v>
      </c>
      <c r="H23" s="4">
        <v>4</v>
      </c>
      <c r="I23" s="124">
        <v>1</v>
      </c>
      <c r="J23" s="4">
        <v>0</v>
      </c>
      <c r="K23" s="4">
        <v>4</v>
      </c>
      <c r="L23" s="4">
        <v>3</v>
      </c>
      <c r="M23" s="4">
        <v>3</v>
      </c>
      <c r="N23" s="4">
        <v>4</v>
      </c>
      <c r="O23" s="4">
        <v>3</v>
      </c>
      <c r="P23" s="4">
        <v>3</v>
      </c>
      <c r="Q23" s="4">
        <v>1</v>
      </c>
      <c r="R23" s="4">
        <v>1</v>
      </c>
      <c r="S23" s="125">
        <v>1</v>
      </c>
      <c r="T23" s="4">
        <v>1</v>
      </c>
      <c r="U23" s="1">
        <v>3</v>
      </c>
      <c r="V23" s="4">
        <v>0</v>
      </c>
      <c r="W23" s="4">
        <v>0</v>
      </c>
      <c r="X23" s="4">
        <v>0</v>
      </c>
      <c r="Y23" s="4">
        <v>1</v>
      </c>
      <c r="Z23" s="4">
        <v>1</v>
      </c>
      <c r="AA23" s="4">
        <v>0</v>
      </c>
      <c r="AB23" s="4">
        <v>1</v>
      </c>
      <c r="AC23" s="4">
        <v>0</v>
      </c>
      <c r="AD23" s="4">
        <v>1</v>
      </c>
      <c r="AE23" s="4">
        <v>4</v>
      </c>
      <c r="AF23" s="4">
        <v>3</v>
      </c>
      <c r="AG23" s="4">
        <v>3</v>
      </c>
      <c r="AH23" s="4">
        <v>0</v>
      </c>
      <c r="AI23" s="4">
        <v>4</v>
      </c>
      <c r="AJ23" s="4">
        <v>2</v>
      </c>
      <c r="AK23" s="4">
        <v>2</v>
      </c>
      <c r="AL23" s="4">
        <v>1</v>
      </c>
      <c r="AM23" s="4">
        <v>3</v>
      </c>
      <c r="AN23" s="4">
        <v>4</v>
      </c>
      <c r="AO23" s="4">
        <v>1</v>
      </c>
      <c r="AP23" s="4">
        <v>3</v>
      </c>
      <c r="AQ23" s="4">
        <v>4</v>
      </c>
      <c r="AR23" s="4">
        <v>4</v>
      </c>
      <c r="AS23" s="4">
        <v>2</v>
      </c>
      <c r="AT23" s="4">
        <v>1</v>
      </c>
      <c r="AU23" s="4">
        <v>2</v>
      </c>
      <c r="AV23" s="4">
        <v>2</v>
      </c>
      <c r="AW23" s="4">
        <v>2</v>
      </c>
      <c r="AX23" s="4">
        <v>4</v>
      </c>
      <c r="AY23" s="4">
        <v>3</v>
      </c>
      <c r="AZ23" s="4">
        <v>2</v>
      </c>
      <c r="BA23" s="4">
        <v>4</v>
      </c>
      <c r="BB23" s="4">
        <v>3</v>
      </c>
      <c r="BC23" s="4">
        <v>2</v>
      </c>
      <c r="BD23" s="4">
        <v>1</v>
      </c>
      <c r="BE23" s="4">
        <v>4</v>
      </c>
      <c r="BF23" s="4">
        <v>0</v>
      </c>
      <c r="BG23" s="4">
        <v>3</v>
      </c>
      <c r="BH23" s="4">
        <v>3</v>
      </c>
      <c r="BI23" s="4">
        <v>0</v>
      </c>
      <c r="BJ23" s="4">
        <v>0</v>
      </c>
      <c r="BK23" s="4">
        <v>4</v>
      </c>
      <c r="BL23" s="4">
        <v>1</v>
      </c>
      <c r="BM23" s="4">
        <v>2</v>
      </c>
      <c r="BN23" s="4">
        <v>0</v>
      </c>
      <c r="BO23" s="4">
        <v>2</v>
      </c>
      <c r="BP23" s="4">
        <v>3</v>
      </c>
      <c r="BQ23" s="4">
        <v>2</v>
      </c>
      <c r="BR23" s="4">
        <v>3</v>
      </c>
      <c r="BS23" s="4">
        <v>0</v>
      </c>
      <c r="BT23" s="4">
        <v>4</v>
      </c>
      <c r="BU23" s="4">
        <v>3</v>
      </c>
      <c r="BV23" s="4">
        <v>2</v>
      </c>
      <c r="BW23" s="4">
        <v>4</v>
      </c>
      <c r="BX23" s="4">
        <v>1</v>
      </c>
      <c r="BY23" s="4">
        <v>1</v>
      </c>
      <c r="BZ23" s="4">
        <v>3</v>
      </c>
      <c r="CA23" s="4">
        <v>1</v>
      </c>
      <c r="CB23" s="4">
        <v>2</v>
      </c>
      <c r="CC23" s="4">
        <v>1</v>
      </c>
      <c r="CD23" s="4">
        <v>3</v>
      </c>
      <c r="CE23" s="4">
        <v>4</v>
      </c>
      <c r="CF23" s="4">
        <v>3</v>
      </c>
      <c r="CG23" s="4">
        <v>4</v>
      </c>
      <c r="CH23" s="4">
        <v>0</v>
      </c>
      <c r="CI23" s="167">
        <v>2</v>
      </c>
      <c r="CJ23" s="105">
        <f>COUNTIF(F23:CI23,"0")</f>
        <v>13</v>
      </c>
      <c r="CK23" s="106">
        <f>82-CJ23</f>
        <v>69</v>
      </c>
      <c r="CL23" s="107">
        <f>CK23/82</f>
        <v>0.84146341463414631</v>
      </c>
      <c r="CM23" s="108" t="str">
        <f>IF(CL23&gt;=0.8,"1","")</f>
        <v>1</v>
      </c>
      <c r="CN23" s="109" t="str">
        <f>IF(CL23&lt;0.8,"1","")</f>
        <v/>
      </c>
      <c r="CO23" s="4"/>
      <c r="CP23" s="4">
        <f>COUNTIF($F23:$CI23,"1")</f>
        <v>18</v>
      </c>
      <c r="CQ23" s="4">
        <f>COUNTIF($F23:$CI23,"2")</f>
        <v>14</v>
      </c>
      <c r="CR23" s="4">
        <f>COUNTIF($F23:$CI23,"3")</f>
        <v>20</v>
      </c>
      <c r="CS23" s="4">
        <f>COUNTIF($F23:$CI23,"4")</f>
        <v>17</v>
      </c>
      <c r="CT23" s="4"/>
      <c r="CU23" s="66">
        <f>SUM(F23:U23)/(16*4)</f>
        <v>0.609375</v>
      </c>
      <c r="CV23" s="68">
        <f>SUM(V23:AA23)/(COUNT(V23:AA23)*4)</f>
        <v>8.3333333333333329E-2</v>
      </c>
      <c r="CW23" s="70">
        <f>SUM(AB23:AP23)/(COUNT(AB23:AP23)*4)</f>
        <v>0.53333333333333333</v>
      </c>
      <c r="CX23" s="72">
        <f>SUM(AQ23:AV23)/(COUNT(AQ23:AV23)*4)</f>
        <v>0.625</v>
      </c>
      <c r="CY23" s="66">
        <f>SUM(AW23:BK23)/(COUNT(AW23:BK23)*4)</f>
        <v>0.58333333333333337</v>
      </c>
      <c r="CZ23" s="68">
        <f>SUM(BL23:BS23)/(COUNT(BL23:BS23)*4)</f>
        <v>0.40625</v>
      </c>
      <c r="DA23" s="70">
        <f>SUM(BT23:CD23)/(COUNT(BT23:CD23)*4)</f>
        <v>0.56818181818181823</v>
      </c>
      <c r="DB23" s="72">
        <f>SUM(CE23:CI23)/(COUNT(CE23:CI23)*4)</f>
        <v>0.65</v>
      </c>
    </row>
    <row r="24" spans="1:106" x14ac:dyDescent="0.25">
      <c r="A24" s="1" t="s">
        <v>87</v>
      </c>
      <c r="B24" s="1" t="s">
        <v>86</v>
      </c>
      <c r="C24" s="4">
        <v>2011</v>
      </c>
      <c r="D24" s="1" t="s">
        <v>236</v>
      </c>
      <c r="E24" s="1" t="s">
        <v>3</v>
      </c>
      <c r="F24" s="4">
        <v>4</v>
      </c>
      <c r="G24" s="4">
        <v>2</v>
      </c>
      <c r="H24" s="4">
        <v>4</v>
      </c>
      <c r="I24" s="124">
        <v>2</v>
      </c>
      <c r="J24" s="4">
        <v>1</v>
      </c>
      <c r="K24" s="4">
        <v>2</v>
      </c>
      <c r="L24" s="4">
        <v>4</v>
      </c>
      <c r="M24" s="4">
        <v>4</v>
      </c>
      <c r="N24" s="4">
        <v>4</v>
      </c>
      <c r="O24" s="4">
        <v>2</v>
      </c>
      <c r="P24" s="4">
        <v>3</v>
      </c>
      <c r="Q24" s="4">
        <v>1</v>
      </c>
      <c r="R24" s="4">
        <v>1</v>
      </c>
      <c r="S24" s="125">
        <v>3</v>
      </c>
      <c r="T24" s="4">
        <v>4</v>
      </c>
      <c r="U24" s="1">
        <v>2</v>
      </c>
      <c r="V24" s="4">
        <v>3</v>
      </c>
      <c r="W24" s="4">
        <v>0</v>
      </c>
      <c r="X24" s="4">
        <v>0</v>
      </c>
      <c r="Y24" s="4">
        <v>4</v>
      </c>
      <c r="Z24" s="4">
        <v>4</v>
      </c>
      <c r="AA24" s="4">
        <v>0</v>
      </c>
      <c r="AB24" s="4">
        <v>1</v>
      </c>
      <c r="AC24" s="4">
        <v>3</v>
      </c>
      <c r="AD24" s="4">
        <v>1</v>
      </c>
      <c r="AE24" s="4">
        <v>3</v>
      </c>
      <c r="AF24" s="4">
        <v>2</v>
      </c>
      <c r="AG24" s="4">
        <v>2</v>
      </c>
      <c r="AH24" s="4">
        <v>3</v>
      </c>
      <c r="AI24" s="4">
        <v>2</v>
      </c>
      <c r="AJ24" s="4">
        <v>4</v>
      </c>
      <c r="AK24" s="4">
        <v>4</v>
      </c>
      <c r="AL24" s="4">
        <v>2</v>
      </c>
      <c r="AM24" s="4">
        <v>2</v>
      </c>
      <c r="AN24" s="4">
        <v>1</v>
      </c>
      <c r="AO24" s="4">
        <v>1</v>
      </c>
      <c r="AP24" s="4">
        <v>1</v>
      </c>
      <c r="AQ24" s="4">
        <v>4</v>
      </c>
      <c r="AR24" s="4">
        <v>3</v>
      </c>
      <c r="AS24" s="4">
        <v>3</v>
      </c>
      <c r="AT24" s="4">
        <v>1</v>
      </c>
      <c r="AU24" s="4">
        <v>2</v>
      </c>
      <c r="AV24" s="4">
        <v>2</v>
      </c>
      <c r="AW24" s="4">
        <v>2</v>
      </c>
      <c r="AX24" s="4">
        <v>3</v>
      </c>
      <c r="AY24" s="4">
        <v>3</v>
      </c>
      <c r="AZ24" s="4">
        <v>3</v>
      </c>
      <c r="BA24" s="4">
        <v>4</v>
      </c>
      <c r="BB24" s="4">
        <v>3</v>
      </c>
      <c r="BC24" s="4">
        <v>2</v>
      </c>
      <c r="BD24" s="4">
        <v>3</v>
      </c>
      <c r="BE24" s="4">
        <v>4</v>
      </c>
      <c r="BF24" s="4">
        <v>2</v>
      </c>
      <c r="BG24" s="4">
        <v>3</v>
      </c>
      <c r="BH24" s="4">
        <v>3</v>
      </c>
      <c r="BI24" s="4">
        <v>1</v>
      </c>
      <c r="BJ24" s="4">
        <v>0</v>
      </c>
      <c r="BK24" s="4">
        <v>4</v>
      </c>
      <c r="BL24" s="4">
        <v>4</v>
      </c>
      <c r="BM24" s="4">
        <v>3</v>
      </c>
      <c r="BN24" s="4">
        <v>2</v>
      </c>
      <c r="BO24" s="4">
        <v>2</v>
      </c>
      <c r="BP24" s="4">
        <v>1</v>
      </c>
      <c r="BQ24" s="4">
        <v>3</v>
      </c>
      <c r="BR24" s="4">
        <v>3</v>
      </c>
      <c r="BS24" s="4">
        <v>0</v>
      </c>
      <c r="BT24" s="4">
        <v>4</v>
      </c>
      <c r="BU24" s="4">
        <v>2</v>
      </c>
      <c r="BV24" s="4">
        <v>4</v>
      </c>
      <c r="BW24" s="4">
        <v>3</v>
      </c>
      <c r="BX24" s="4">
        <v>1</v>
      </c>
      <c r="BY24" s="4">
        <v>1</v>
      </c>
      <c r="BZ24" s="4">
        <v>3</v>
      </c>
      <c r="CA24" s="4">
        <v>1</v>
      </c>
      <c r="CB24" s="4">
        <v>3</v>
      </c>
      <c r="CC24" s="4">
        <v>2</v>
      </c>
      <c r="CD24" s="4">
        <v>2</v>
      </c>
      <c r="CE24" s="4">
        <v>4</v>
      </c>
      <c r="CF24" s="4">
        <v>3</v>
      </c>
      <c r="CG24" s="4">
        <v>2</v>
      </c>
      <c r="CH24" s="4">
        <v>3</v>
      </c>
      <c r="CI24" s="167">
        <v>3</v>
      </c>
      <c r="CJ24" s="105">
        <f>COUNTIF(F24:CI24,"0")</f>
        <v>5</v>
      </c>
      <c r="CK24" s="106">
        <f>82-CJ24</f>
        <v>77</v>
      </c>
      <c r="CL24" s="107">
        <f>CK24/82</f>
        <v>0.93902439024390238</v>
      </c>
      <c r="CM24" s="108" t="str">
        <f>IF(CL24&gt;=0.8,"1","")</f>
        <v>1</v>
      </c>
      <c r="CN24" s="109" t="str">
        <f>IF(CL24&lt;0.8,"1","")</f>
        <v/>
      </c>
      <c r="CO24" s="4"/>
      <c r="CP24" s="4">
        <f>COUNTIF($F24:$CI24,"1")</f>
        <v>14</v>
      </c>
      <c r="CQ24" s="4">
        <f>COUNTIF($F24:$CI24,"2")</f>
        <v>21</v>
      </c>
      <c r="CR24" s="4">
        <f>COUNTIF($F24:$CI24,"3")</f>
        <v>24</v>
      </c>
      <c r="CS24" s="4">
        <f>COUNTIF($F24:$CI24,"4")</f>
        <v>18</v>
      </c>
      <c r="CT24" s="4"/>
      <c r="CU24" s="66">
        <f>SUM(F24:U24)/(16*4)</f>
        <v>0.671875</v>
      </c>
      <c r="CV24" s="68">
        <f>SUM(V24:AA24)/(COUNT(V24:AA24)*4)</f>
        <v>0.45833333333333331</v>
      </c>
      <c r="CW24" s="70">
        <f>SUM(AB24:AP24)/(COUNT(AB24:AP24)*4)</f>
        <v>0.53333333333333333</v>
      </c>
      <c r="CX24" s="72">
        <f>SUM(AQ24:AV24)/(COUNT(AQ24:AV24)*4)</f>
        <v>0.625</v>
      </c>
      <c r="CY24" s="66">
        <f>SUM(AW24:BK24)/(COUNT(AW24:BK24)*4)</f>
        <v>0.66666666666666663</v>
      </c>
      <c r="CZ24" s="68">
        <f>SUM(BL24:BS24)/(COUNT(BL24:BS24)*4)</f>
        <v>0.5625</v>
      </c>
      <c r="DA24" s="70">
        <f>SUM(BT24:CD24)/(COUNT(BT24:CD24)*4)</f>
        <v>0.59090909090909094</v>
      </c>
      <c r="DB24" s="72">
        <f>SUM(CE24:CI24)/(COUNT(CE24:CI24)*4)</f>
        <v>0.75</v>
      </c>
    </row>
    <row r="25" spans="1:106" x14ac:dyDescent="0.25">
      <c r="A25" s="1" t="s">
        <v>85</v>
      </c>
      <c r="B25" s="1" t="s">
        <v>84</v>
      </c>
      <c r="C25" s="4">
        <v>2011</v>
      </c>
      <c r="D25" s="1" t="s">
        <v>237</v>
      </c>
      <c r="E25" s="1" t="s">
        <v>3</v>
      </c>
      <c r="F25" s="4">
        <v>4</v>
      </c>
      <c r="G25" s="4">
        <v>4</v>
      </c>
      <c r="H25" s="4">
        <v>4</v>
      </c>
      <c r="I25" s="124">
        <v>1</v>
      </c>
      <c r="J25" s="4">
        <v>4</v>
      </c>
      <c r="K25" s="4">
        <v>4</v>
      </c>
      <c r="L25" s="4">
        <v>3</v>
      </c>
      <c r="M25" s="4">
        <v>3</v>
      </c>
      <c r="N25" s="4">
        <v>2</v>
      </c>
      <c r="O25" s="4">
        <v>4</v>
      </c>
      <c r="P25" s="4">
        <v>2</v>
      </c>
      <c r="Q25" s="4">
        <v>1</v>
      </c>
      <c r="R25" s="4">
        <v>1</v>
      </c>
      <c r="S25" s="125">
        <v>3</v>
      </c>
      <c r="T25" s="4">
        <v>2</v>
      </c>
      <c r="U25" s="1">
        <v>1</v>
      </c>
      <c r="V25" s="4">
        <v>3</v>
      </c>
      <c r="W25" s="4">
        <v>0</v>
      </c>
      <c r="X25" s="4">
        <v>0</v>
      </c>
      <c r="Y25" s="4">
        <v>3</v>
      </c>
      <c r="Z25" s="4">
        <v>2</v>
      </c>
      <c r="AA25" s="4">
        <v>1</v>
      </c>
      <c r="AB25" s="4">
        <v>3</v>
      </c>
      <c r="AC25" s="4">
        <v>1</v>
      </c>
      <c r="AD25" s="4">
        <v>1</v>
      </c>
      <c r="AE25" s="4">
        <v>4</v>
      </c>
      <c r="AF25" s="4">
        <v>0</v>
      </c>
      <c r="AG25" s="4">
        <v>2</v>
      </c>
      <c r="AH25" s="4">
        <v>2</v>
      </c>
      <c r="AI25" s="4">
        <v>2</v>
      </c>
      <c r="AJ25" s="4">
        <v>3</v>
      </c>
      <c r="AK25" s="4">
        <v>4</v>
      </c>
      <c r="AL25" s="4">
        <v>2</v>
      </c>
      <c r="AM25" s="4">
        <v>2</v>
      </c>
      <c r="AN25" s="4">
        <v>4</v>
      </c>
      <c r="AO25" s="4">
        <v>3</v>
      </c>
      <c r="AP25" s="4">
        <v>1</v>
      </c>
      <c r="AQ25" s="4">
        <v>4</v>
      </c>
      <c r="AR25" s="4">
        <v>3</v>
      </c>
      <c r="AS25" s="4">
        <v>3</v>
      </c>
      <c r="AT25" s="4">
        <v>1</v>
      </c>
      <c r="AU25" s="4">
        <v>4</v>
      </c>
      <c r="AV25" s="4">
        <v>4</v>
      </c>
      <c r="AW25" s="4">
        <v>3</v>
      </c>
      <c r="AX25" s="4">
        <v>3</v>
      </c>
      <c r="AY25" s="4">
        <v>1</v>
      </c>
      <c r="AZ25" s="4">
        <v>1</v>
      </c>
      <c r="BA25" s="4">
        <v>1</v>
      </c>
      <c r="BB25" s="4">
        <v>3</v>
      </c>
      <c r="BC25" s="4">
        <v>2</v>
      </c>
      <c r="BD25" s="4">
        <v>3</v>
      </c>
      <c r="BE25" s="4">
        <v>4</v>
      </c>
      <c r="BF25" s="4">
        <v>3</v>
      </c>
      <c r="BG25" s="4">
        <v>3</v>
      </c>
      <c r="BH25" s="4">
        <v>4</v>
      </c>
      <c r="BI25" s="4">
        <v>1</v>
      </c>
      <c r="BJ25" s="4">
        <v>0</v>
      </c>
      <c r="BK25" s="4">
        <v>4</v>
      </c>
      <c r="BL25" s="4">
        <v>4</v>
      </c>
      <c r="BM25" s="4">
        <v>3</v>
      </c>
      <c r="BN25" s="4">
        <v>2</v>
      </c>
      <c r="BO25" s="4">
        <v>2</v>
      </c>
      <c r="BP25" s="4">
        <v>3</v>
      </c>
      <c r="BQ25" s="4">
        <v>3</v>
      </c>
      <c r="BR25" s="4">
        <v>3</v>
      </c>
      <c r="BS25" s="4">
        <v>0</v>
      </c>
      <c r="BT25" s="4">
        <v>4</v>
      </c>
      <c r="BU25" s="4">
        <v>3</v>
      </c>
      <c r="BV25" s="4">
        <v>4</v>
      </c>
      <c r="BW25" s="4">
        <v>4</v>
      </c>
      <c r="BX25" s="4">
        <v>1</v>
      </c>
      <c r="BY25" s="4">
        <v>1</v>
      </c>
      <c r="BZ25" s="4">
        <v>3</v>
      </c>
      <c r="CA25" s="4">
        <v>1</v>
      </c>
      <c r="CB25" s="4">
        <v>3</v>
      </c>
      <c r="CC25" s="4">
        <v>3</v>
      </c>
      <c r="CD25" s="4">
        <v>3</v>
      </c>
      <c r="CE25" s="4">
        <v>4</v>
      </c>
      <c r="CF25" s="4">
        <v>3</v>
      </c>
      <c r="CG25" s="4">
        <v>2</v>
      </c>
      <c r="CH25" s="4">
        <v>3</v>
      </c>
      <c r="CI25" s="167">
        <v>3</v>
      </c>
      <c r="CJ25" s="105">
        <f>COUNTIF(F25:CI25,"0")</f>
        <v>5</v>
      </c>
      <c r="CK25" s="106">
        <f>82-CJ25</f>
        <v>77</v>
      </c>
      <c r="CL25" s="107">
        <f>CK25/82</f>
        <v>0.93902439024390238</v>
      </c>
      <c r="CM25" s="108" t="str">
        <f>IF(CL25&gt;=0.8,"1","")</f>
        <v>1</v>
      </c>
      <c r="CN25" s="109" t="str">
        <f>IF(CL25&lt;0.8,"1","")</f>
        <v/>
      </c>
      <c r="CO25" s="4"/>
      <c r="CP25" s="4">
        <f>COUNTIF($F25:$CI25,"1")</f>
        <v>16</v>
      </c>
      <c r="CQ25" s="4">
        <f>COUNTIF($F25:$CI25,"2")</f>
        <v>13</v>
      </c>
      <c r="CR25" s="4">
        <f>COUNTIF($F25:$CI25,"3")</f>
        <v>28</v>
      </c>
      <c r="CS25" s="4">
        <f>COUNTIF($F25:$CI25,"4")</f>
        <v>20</v>
      </c>
      <c r="CT25" s="4"/>
      <c r="CU25" s="66">
        <f>SUM(F25:U25)/(16*4)</f>
        <v>0.671875</v>
      </c>
      <c r="CV25" s="68">
        <f>SUM(V25:AA25)/(COUNT(V25:AA25)*4)</f>
        <v>0.375</v>
      </c>
      <c r="CW25" s="70">
        <f>SUM(AB25:AP25)/(COUNT(AB25:AP25)*4)</f>
        <v>0.56666666666666665</v>
      </c>
      <c r="CX25" s="72">
        <f>SUM(AQ25:AV25)/(COUNT(AQ25:AV25)*4)</f>
        <v>0.79166666666666663</v>
      </c>
      <c r="CY25" s="66">
        <f>SUM(AW25:BK25)/(COUNT(AW25:BK25)*4)</f>
        <v>0.6</v>
      </c>
      <c r="CZ25" s="68">
        <f>SUM(BL25:BS25)/(COUNT(BL25:BS25)*4)</f>
        <v>0.625</v>
      </c>
      <c r="DA25" s="70">
        <f>SUM(BT25:CD25)/(COUNT(BT25:CD25)*4)</f>
        <v>0.68181818181818177</v>
      </c>
      <c r="DB25" s="72">
        <f>SUM(CE25:CI25)/(COUNT(CE25:CI25)*4)</f>
        <v>0.75</v>
      </c>
    </row>
    <row r="26" spans="1:106" x14ac:dyDescent="0.25">
      <c r="A26" s="1" t="s">
        <v>83</v>
      </c>
      <c r="B26" s="1" t="s">
        <v>82</v>
      </c>
      <c r="C26" s="4">
        <v>2010</v>
      </c>
      <c r="D26" s="1" t="s">
        <v>237</v>
      </c>
      <c r="E26" s="1" t="s">
        <v>0</v>
      </c>
      <c r="F26" s="4">
        <v>4</v>
      </c>
      <c r="G26" s="4">
        <v>4</v>
      </c>
      <c r="H26" s="4">
        <v>4</v>
      </c>
      <c r="I26" s="124">
        <v>2</v>
      </c>
      <c r="J26" s="4">
        <v>3</v>
      </c>
      <c r="K26" s="4">
        <v>4</v>
      </c>
      <c r="L26" s="4">
        <v>3</v>
      </c>
      <c r="M26" s="4">
        <v>4</v>
      </c>
      <c r="N26" s="4">
        <v>2</v>
      </c>
      <c r="O26" s="4">
        <v>2</v>
      </c>
      <c r="P26" s="4">
        <v>3</v>
      </c>
      <c r="Q26" s="4">
        <v>2</v>
      </c>
      <c r="R26" s="4">
        <v>1</v>
      </c>
      <c r="S26" s="125">
        <v>4</v>
      </c>
      <c r="T26" s="4">
        <v>4</v>
      </c>
      <c r="U26" s="1">
        <v>3</v>
      </c>
      <c r="V26" s="4">
        <v>4</v>
      </c>
      <c r="W26" s="4">
        <v>1</v>
      </c>
      <c r="X26" s="4">
        <v>4</v>
      </c>
      <c r="Y26" s="4">
        <v>4</v>
      </c>
      <c r="Z26" s="4">
        <v>4</v>
      </c>
      <c r="AA26" s="4">
        <v>2</v>
      </c>
      <c r="AB26" s="4">
        <v>2</v>
      </c>
      <c r="AC26" s="4">
        <v>2</v>
      </c>
      <c r="AD26" s="4">
        <v>1</v>
      </c>
      <c r="AE26" s="4">
        <v>2</v>
      </c>
      <c r="AF26" s="4">
        <v>4</v>
      </c>
      <c r="AG26" s="4">
        <v>3</v>
      </c>
      <c r="AH26" s="4">
        <v>1</v>
      </c>
      <c r="AI26" s="4">
        <v>3</v>
      </c>
      <c r="AJ26" s="4">
        <v>1</v>
      </c>
      <c r="AK26" s="4">
        <v>3</v>
      </c>
      <c r="AL26" s="4">
        <v>4</v>
      </c>
      <c r="AM26" s="4">
        <v>4</v>
      </c>
      <c r="AN26" s="4">
        <v>3</v>
      </c>
      <c r="AO26" s="4">
        <v>4</v>
      </c>
      <c r="AP26" s="4">
        <v>3</v>
      </c>
      <c r="AQ26" s="4">
        <v>3</v>
      </c>
      <c r="AR26" s="4">
        <v>3</v>
      </c>
      <c r="AS26" s="4">
        <v>4</v>
      </c>
      <c r="AT26" s="4">
        <v>1</v>
      </c>
      <c r="AU26" s="4">
        <v>3</v>
      </c>
      <c r="AV26" s="4">
        <v>4</v>
      </c>
      <c r="AW26" s="4">
        <v>2</v>
      </c>
      <c r="AX26" s="4">
        <v>4</v>
      </c>
      <c r="AY26" s="4">
        <v>4</v>
      </c>
      <c r="AZ26" s="4">
        <v>4</v>
      </c>
      <c r="BA26" s="4">
        <v>2</v>
      </c>
      <c r="BB26" s="4">
        <v>3</v>
      </c>
      <c r="BC26" s="4">
        <v>4</v>
      </c>
      <c r="BD26" s="4">
        <v>4</v>
      </c>
      <c r="BE26" s="4">
        <v>3</v>
      </c>
      <c r="BF26" s="4">
        <v>3</v>
      </c>
      <c r="BG26" s="4">
        <v>3</v>
      </c>
      <c r="BH26" s="4">
        <v>3</v>
      </c>
      <c r="BI26" s="4">
        <v>0</v>
      </c>
      <c r="BJ26" s="4">
        <v>0</v>
      </c>
      <c r="BK26" s="4">
        <v>4</v>
      </c>
      <c r="BL26" s="4">
        <v>4</v>
      </c>
      <c r="BM26" s="4">
        <v>3</v>
      </c>
      <c r="BN26" s="4">
        <v>4</v>
      </c>
      <c r="BO26" s="4">
        <v>4</v>
      </c>
      <c r="BP26" s="4">
        <v>2</v>
      </c>
      <c r="BQ26" s="4">
        <v>3</v>
      </c>
      <c r="BR26" s="4">
        <v>3</v>
      </c>
      <c r="BS26" s="4">
        <v>0</v>
      </c>
      <c r="BT26" s="4">
        <v>1</v>
      </c>
      <c r="BU26" s="4">
        <v>3</v>
      </c>
      <c r="BV26" s="4">
        <v>3</v>
      </c>
      <c r="BW26" s="4">
        <v>4</v>
      </c>
      <c r="BX26" s="4">
        <v>3</v>
      </c>
      <c r="BY26" s="4">
        <v>4</v>
      </c>
      <c r="BZ26" s="4">
        <v>4</v>
      </c>
      <c r="CA26" s="4">
        <v>1</v>
      </c>
      <c r="CB26" s="4">
        <v>1</v>
      </c>
      <c r="CC26" s="4">
        <v>1</v>
      </c>
      <c r="CD26" s="4">
        <v>3</v>
      </c>
      <c r="CE26" s="4">
        <v>4</v>
      </c>
      <c r="CF26" s="4">
        <v>4</v>
      </c>
      <c r="CG26" s="4">
        <v>4</v>
      </c>
      <c r="CH26" s="4">
        <v>0</v>
      </c>
      <c r="CI26" s="167">
        <v>2</v>
      </c>
      <c r="CJ26" s="105">
        <f>COUNTIF(F26:CI26,"0")</f>
        <v>4</v>
      </c>
      <c r="CK26" s="106">
        <f>82-CJ26</f>
        <v>78</v>
      </c>
      <c r="CL26" s="107">
        <f>CK26/82</f>
        <v>0.95121951219512191</v>
      </c>
      <c r="CM26" s="108" t="str">
        <f>IF(CL26&gt;=0.8,"1","")</f>
        <v>1</v>
      </c>
      <c r="CN26" s="109" t="str">
        <f>IF(CL26&lt;0.8,"1","")</f>
        <v/>
      </c>
      <c r="CO26" s="4"/>
      <c r="CP26" s="4">
        <f>COUNTIF($F26:$CI26,"1")</f>
        <v>10</v>
      </c>
      <c r="CQ26" s="4">
        <f>COUNTIF($F26:$CI26,"2")</f>
        <v>12</v>
      </c>
      <c r="CR26" s="4">
        <f>COUNTIF($F26:$CI26,"3")</f>
        <v>24</v>
      </c>
      <c r="CS26" s="4">
        <f>COUNTIF($F26:$CI26,"4")</f>
        <v>32</v>
      </c>
      <c r="CT26" s="4"/>
      <c r="CU26" s="66">
        <f>SUM(F26:U26)/(16*4)</f>
        <v>0.765625</v>
      </c>
      <c r="CV26" s="68">
        <f>SUM(V26:AA26)/(COUNT(V26:AA26)*4)</f>
        <v>0.79166666666666663</v>
      </c>
      <c r="CW26" s="70">
        <f>SUM(AB26:AP26)/(COUNT(AB26:AP26)*4)</f>
        <v>0.66666666666666663</v>
      </c>
      <c r="CX26" s="72">
        <f>SUM(AQ26:AV26)/(COUNT(AQ26:AV26)*4)</f>
        <v>0.75</v>
      </c>
      <c r="CY26" s="66">
        <f>SUM(AW26:BK26)/(COUNT(AW26:BK26)*4)</f>
        <v>0.71666666666666667</v>
      </c>
      <c r="CZ26" s="68">
        <f>SUM(BL26:BS26)/(COUNT(BL26:BS26)*4)</f>
        <v>0.71875</v>
      </c>
      <c r="DA26" s="70">
        <f>SUM(BT26:CD26)/(COUNT(BT26:CD26)*4)</f>
        <v>0.63636363636363635</v>
      </c>
      <c r="DB26" s="72">
        <f>SUM(CE26:CI26)/(COUNT(CE26:CI26)*4)</f>
        <v>0.7</v>
      </c>
    </row>
    <row r="27" spans="1:106" x14ac:dyDescent="0.25">
      <c r="A27" s="1" t="s">
        <v>81</v>
      </c>
      <c r="B27" s="1" t="s">
        <v>80</v>
      </c>
      <c r="C27" s="4">
        <v>2013</v>
      </c>
      <c r="D27" s="1" t="s">
        <v>236</v>
      </c>
      <c r="E27" s="1" t="s">
        <v>3</v>
      </c>
      <c r="F27" s="4">
        <v>4</v>
      </c>
      <c r="G27" s="4">
        <v>4</v>
      </c>
      <c r="H27" s="4">
        <v>4</v>
      </c>
      <c r="I27" s="124">
        <v>2</v>
      </c>
      <c r="J27" s="4">
        <v>4</v>
      </c>
      <c r="K27" s="4">
        <v>4</v>
      </c>
      <c r="L27" s="4">
        <v>4</v>
      </c>
      <c r="M27" s="4">
        <v>4</v>
      </c>
      <c r="N27" s="4">
        <v>4</v>
      </c>
      <c r="O27" s="4">
        <v>3</v>
      </c>
      <c r="P27" s="4">
        <v>4</v>
      </c>
      <c r="Q27" s="4">
        <v>1</v>
      </c>
      <c r="R27" s="4">
        <v>1</v>
      </c>
      <c r="S27" s="125">
        <v>2</v>
      </c>
      <c r="T27" s="4">
        <v>4</v>
      </c>
      <c r="U27" s="1">
        <v>4</v>
      </c>
      <c r="V27" s="4">
        <v>3</v>
      </c>
      <c r="W27" s="4">
        <v>1</v>
      </c>
      <c r="X27" s="4">
        <v>1</v>
      </c>
      <c r="Y27" s="4">
        <v>1</v>
      </c>
      <c r="Z27" s="4">
        <v>2</v>
      </c>
      <c r="AA27" s="4">
        <v>0</v>
      </c>
      <c r="AB27" s="4">
        <v>1</v>
      </c>
      <c r="AC27" s="4">
        <v>2</v>
      </c>
      <c r="AD27" s="4">
        <v>2</v>
      </c>
      <c r="AE27" s="4">
        <v>3</v>
      </c>
      <c r="AF27" s="4">
        <v>2</v>
      </c>
      <c r="AG27" s="4">
        <v>2</v>
      </c>
      <c r="AH27" s="4">
        <v>3</v>
      </c>
      <c r="AI27" s="4">
        <v>2</v>
      </c>
      <c r="AJ27" s="4">
        <v>3</v>
      </c>
      <c r="AK27" s="4">
        <v>1</v>
      </c>
      <c r="AL27" s="4">
        <v>1</v>
      </c>
      <c r="AM27" s="4">
        <v>2</v>
      </c>
      <c r="AN27" s="4">
        <v>3</v>
      </c>
      <c r="AO27" s="4">
        <v>1</v>
      </c>
      <c r="AP27" s="4">
        <v>1</v>
      </c>
      <c r="AQ27" s="4">
        <v>1</v>
      </c>
      <c r="AR27" s="4">
        <v>4</v>
      </c>
      <c r="AS27" s="4">
        <v>3</v>
      </c>
      <c r="AT27" s="4">
        <v>1</v>
      </c>
      <c r="AU27" s="4">
        <v>3</v>
      </c>
      <c r="AV27" s="4">
        <v>3</v>
      </c>
      <c r="AW27" s="4">
        <v>4</v>
      </c>
      <c r="AX27" s="4">
        <v>2</v>
      </c>
      <c r="AY27" s="4">
        <v>2</v>
      </c>
      <c r="AZ27" s="4">
        <v>1</v>
      </c>
      <c r="BA27" s="4">
        <v>2</v>
      </c>
      <c r="BB27" s="4">
        <v>2</v>
      </c>
      <c r="BC27" s="4">
        <v>2</v>
      </c>
      <c r="BD27" s="4">
        <v>3</v>
      </c>
      <c r="BE27" s="4">
        <v>3</v>
      </c>
      <c r="BF27" s="4">
        <v>1</v>
      </c>
      <c r="BG27" s="4">
        <v>1</v>
      </c>
      <c r="BH27" s="4">
        <v>2</v>
      </c>
      <c r="BI27" s="4">
        <v>1</v>
      </c>
      <c r="BJ27" s="4">
        <v>0</v>
      </c>
      <c r="BK27" s="4">
        <v>3</v>
      </c>
      <c r="BL27" s="4">
        <v>2</v>
      </c>
      <c r="BM27" s="4">
        <v>2</v>
      </c>
      <c r="BN27" s="4">
        <v>1</v>
      </c>
      <c r="BO27" s="4">
        <v>1</v>
      </c>
      <c r="BP27" s="4">
        <v>2</v>
      </c>
      <c r="BQ27" s="4">
        <v>3</v>
      </c>
      <c r="BR27" s="4">
        <v>3</v>
      </c>
      <c r="BS27" s="4">
        <v>0</v>
      </c>
      <c r="BT27" s="4">
        <v>2</v>
      </c>
      <c r="BU27" s="4">
        <v>0</v>
      </c>
      <c r="BV27" s="4">
        <v>3</v>
      </c>
      <c r="BW27" s="4">
        <v>3</v>
      </c>
      <c r="BX27" s="4">
        <v>1</v>
      </c>
      <c r="BY27" s="4">
        <v>1</v>
      </c>
      <c r="BZ27" s="4">
        <v>3</v>
      </c>
      <c r="CA27" s="4">
        <v>2</v>
      </c>
      <c r="CB27" s="4">
        <v>3</v>
      </c>
      <c r="CC27" s="4">
        <v>3</v>
      </c>
      <c r="CD27" s="4">
        <v>1</v>
      </c>
      <c r="CE27" s="4">
        <v>2</v>
      </c>
      <c r="CF27" s="4">
        <v>1</v>
      </c>
      <c r="CG27" s="4">
        <v>2</v>
      </c>
      <c r="CH27" s="4">
        <v>1</v>
      </c>
      <c r="CI27" s="167">
        <v>4</v>
      </c>
      <c r="CJ27" s="105">
        <f>COUNTIF(F27:CI27,"0")</f>
        <v>4</v>
      </c>
      <c r="CK27" s="106">
        <f>82-CJ27</f>
        <v>78</v>
      </c>
      <c r="CL27" s="107">
        <f>CK27/82</f>
        <v>0.95121951219512191</v>
      </c>
      <c r="CM27" s="108" t="str">
        <f>IF(CL27&gt;=0.8,"1","")</f>
        <v>1</v>
      </c>
      <c r="CN27" s="109" t="str">
        <f>IF(CL27&lt;0.8,"1","")</f>
        <v/>
      </c>
      <c r="CO27" s="4"/>
      <c r="CP27" s="4">
        <f>COUNTIF($F27:$CI27,"1")</f>
        <v>23</v>
      </c>
      <c r="CQ27" s="4">
        <f>COUNTIF($F27:$CI27,"2")</f>
        <v>22</v>
      </c>
      <c r="CR27" s="4">
        <f>COUNTIF($F27:$CI27,"3")</f>
        <v>19</v>
      </c>
      <c r="CS27" s="4">
        <f>COUNTIF($F27:$CI27,"4")</f>
        <v>14</v>
      </c>
      <c r="CT27" s="4"/>
      <c r="CU27" s="66">
        <f>SUM(F27:U27)/(16*4)</f>
        <v>0.828125</v>
      </c>
      <c r="CV27" s="68">
        <f>SUM(V27:AA27)/(COUNT(V27:AA27)*4)</f>
        <v>0.33333333333333331</v>
      </c>
      <c r="CW27" s="70">
        <f>SUM(AB27:AP27)/(COUNT(AB27:AP27)*4)</f>
        <v>0.48333333333333334</v>
      </c>
      <c r="CX27" s="72">
        <f>SUM(AQ27:AV27)/(COUNT(AQ27:AV27)*4)</f>
        <v>0.625</v>
      </c>
      <c r="CY27" s="66">
        <f>SUM(AW27:BK27)/(COUNT(AW27:BK27)*4)</f>
        <v>0.48333333333333334</v>
      </c>
      <c r="CZ27" s="68">
        <f>SUM(BL27:BS27)/(COUNT(BL27:BS27)*4)</f>
        <v>0.4375</v>
      </c>
      <c r="DA27" s="70">
        <f>SUM(BT27:CD27)/(COUNT(BT27:CD27)*4)</f>
        <v>0.5</v>
      </c>
      <c r="DB27" s="72">
        <f>SUM(CE27:CI27)/(COUNT(CE27:CI27)*4)</f>
        <v>0.5</v>
      </c>
    </row>
    <row r="28" spans="1:106" x14ac:dyDescent="0.25">
      <c r="A28" s="1" t="s">
        <v>79</v>
      </c>
      <c r="B28" s="1" t="s">
        <v>78</v>
      </c>
      <c r="C28" s="4">
        <v>2014</v>
      </c>
      <c r="D28" s="1" t="s">
        <v>236</v>
      </c>
      <c r="E28" s="1" t="s">
        <v>3</v>
      </c>
      <c r="F28" s="4">
        <v>4</v>
      </c>
      <c r="G28" s="4">
        <v>3</v>
      </c>
      <c r="H28" s="4">
        <v>4</v>
      </c>
      <c r="I28" s="124">
        <v>1</v>
      </c>
      <c r="J28" s="4">
        <v>4</v>
      </c>
      <c r="K28" s="4">
        <v>2</v>
      </c>
      <c r="L28" s="4">
        <v>1</v>
      </c>
      <c r="M28" s="4">
        <v>3</v>
      </c>
      <c r="N28" s="4">
        <v>2</v>
      </c>
      <c r="O28" s="4">
        <v>1</v>
      </c>
      <c r="P28" s="4">
        <v>1</v>
      </c>
      <c r="Q28" s="4">
        <v>0</v>
      </c>
      <c r="R28" s="4">
        <v>0</v>
      </c>
      <c r="S28" s="125">
        <v>1</v>
      </c>
      <c r="T28" s="4">
        <v>1</v>
      </c>
      <c r="U28" s="1">
        <v>3</v>
      </c>
      <c r="V28" s="4">
        <v>2</v>
      </c>
      <c r="W28" s="4">
        <v>1</v>
      </c>
      <c r="X28" s="4">
        <v>1</v>
      </c>
      <c r="Y28" s="4">
        <v>1</v>
      </c>
      <c r="Z28" s="4">
        <v>1</v>
      </c>
      <c r="AA28" s="4">
        <v>1</v>
      </c>
      <c r="AB28" s="4">
        <v>0</v>
      </c>
      <c r="AC28" s="4">
        <v>2</v>
      </c>
      <c r="AD28" s="4">
        <v>4</v>
      </c>
      <c r="AE28" s="4">
        <v>0</v>
      </c>
      <c r="AF28" s="4">
        <v>3</v>
      </c>
      <c r="AG28" s="4">
        <v>1</v>
      </c>
      <c r="AH28" s="4">
        <v>3</v>
      </c>
      <c r="AI28" s="4">
        <v>0</v>
      </c>
      <c r="AJ28" s="4">
        <v>4</v>
      </c>
      <c r="AK28" s="4">
        <v>3</v>
      </c>
      <c r="AL28" s="4">
        <v>2</v>
      </c>
      <c r="AM28" s="4">
        <v>2</v>
      </c>
      <c r="AN28" s="4">
        <v>2</v>
      </c>
      <c r="AO28" s="4">
        <v>2</v>
      </c>
      <c r="AP28" s="4">
        <v>0</v>
      </c>
      <c r="AQ28" s="4">
        <v>2</v>
      </c>
      <c r="AR28" s="4">
        <v>1</v>
      </c>
      <c r="AS28" s="4">
        <v>3</v>
      </c>
      <c r="AT28" s="4">
        <v>1</v>
      </c>
      <c r="AU28" s="4">
        <v>2</v>
      </c>
      <c r="AV28" s="4">
        <v>2</v>
      </c>
      <c r="AW28" s="4">
        <v>4</v>
      </c>
      <c r="AX28" s="4">
        <v>2</v>
      </c>
      <c r="AY28" s="4">
        <v>2</v>
      </c>
      <c r="AZ28" s="4">
        <v>3</v>
      </c>
      <c r="BA28" s="4">
        <v>0</v>
      </c>
      <c r="BB28" s="4">
        <v>2</v>
      </c>
      <c r="BC28" s="4">
        <v>2</v>
      </c>
      <c r="BD28" s="4">
        <v>1</v>
      </c>
      <c r="BE28" s="4">
        <v>2</v>
      </c>
      <c r="BF28" s="4">
        <v>0</v>
      </c>
      <c r="BG28" s="4">
        <v>3</v>
      </c>
      <c r="BH28" s="4">
        <v>0</v>
      </c>
      <c r="BI28" s="4">
        <v>2</v>
      </c>
      <c r="BJ28" s="4">
        <v>0</v>
      </c>
      <c r="BK28" s="4">
        <v>1</v>
      </c>
      <c r="BL28" s="4">
        <v>4</v>
      </c>
      <c r="BM28" s="4">
        <v>2</v>
      </c>
      <c r="BN28" s="4">
        <v>1</v>
      </c>
      <c r="BO28" s="4">
        <v>1</v>
      </c>
      <c r="BP28" s="4">
        <v>2</v>
      </c>
      <c r="BQ28" s="4">
        <v>3</v>
      </c>
      <c r="BR28" s="4">
        <v>3</v>
      </c>
      <c r="BS28" s="4">
        <v>0</v>
      </c>
      <c r="BT28" s="4">
        <v>3</v>
      </c>
      <c r="BU28" s="4">
        <v>1</v>
      </c>
      <c r="BV28" s="4">
        <v>4</v>
      </c>
      <c r="BW28" s="4">
        <v>3</v>
      </c>
      <c r="BX28" s="4">
        <v>1</v>
      </c>
      <c r="BY28" s="4">
        <v>1</v>
      </c>
      <c r="BZ28" s="4">
        <v>3</v>
      </c>
      <c r="CA28" s="4">
        <v>2</v>
      </c>
      <c r="CB28" s="4">
        <v>3</v>
      </c>
      <c r="CC28" s="4">
        <v>3</v>
      </c>
      <c r="CD28" s="4">
        <v>1</v>
      </c>
      <c r="CE28" s="4">
        <v>1</v>
      </c>
      <c r="CF28" s="4">
        <v>2</v>
      </c>
      <c r="CG28" s="4">
        <v>3</v>
      </c>
      <c r="CH28" s="4">
        <v>2</v>
      </c>
      <c r="CI28" s="167">
        <v>3</v>
      </c>
      <c r="CJ28" s="105">
        <f>COUNTIF(F28:CI28,"0")</f>
        <v>11</v>
      </c>
      <c r="CK28" s="106">
        <f>82-CJ28</f>
        <v>71</v>
      </c>
      <c r="CL28" s="107">
        <f>CK28/82</f>
        <v>0.86585365853658536</v>
      </c>
      <c r="CM28" s="108" t="str">
        <f>IF(CL28&gt;=0.8,"1","")</f>
        <v>1</v>
      </c>
      <c r="CN28" s="109" t="str">
        <f>IF(CL28&lt;0.8,"1","")</f>
        <v/>
      </c>
      <c r="CO28" s="4"/>
      <c r="CP28" s="4">
        <f>COUNTIF($F28:$CI28,"1")</f>
        <v>23</v>
      </c>
      <c r="CQ28" s="4">
        <f>COUNTIF($F28:$CI28,"2")</f>
        <v>22</v>
      </c>
      <c r="CR28" s="4">
        <f>COUNTIF($F28:$CI28,"3")</f>
        <v>18</v>
      </c>
      <c r="CS28" s="4">
        <f>COUNTIF($F28:$CI28,"4")</f>
        <v>8</v>
      </c>
      <c r="CT28" s="4"/>
      <c r="CU28" s="66">
        <f>SUM(F28:U28)/(16*4)</f>
        <v>0.484375</v>
      </c>
      <c r="CV28" s="68">
        <f>SUM(V28:AA28)/(COUNT(V28:AA28)*4)</f>
        <v>0.29166666666666669</v>
      </c>
      <c r="CW28" s="70">
        <f>SUM(AB28:AP28)/(COUNT(AB28:AP28)*4)</f>
        <v>0.46666666666666667</v>
      </c>
      <c r="CX28" s="72">
        <f>SUM(AQ28:AV28)/(COUNT(AQ28:AV28)*4)</f>
        <v>0.45833333333333331</v>
      </c>
      <c r="CY28" s="66">
        <f>SUM(AW28:BK28)/(COUNT(AW28:BK28)*4)</f>
        <v>0.4</v>
      </c>
      <c r="CZ28" s="68">
        <f>SUM(BL28:BS28)/(COUNT(BL28:BS28)*4)</f>
        <v>0.5</v>
      </c>
      <c r="DA28" s="70">
        <f>SUM(BT28:CD28)/(COUNT(BT28:CD28)*4)</f>
        <v>0.56818181818181823</v>
      </c>
      <c r="DB28" s="72">
        <f>SUM(CE28:CI28)/(COUNT(CE28:CI28)*4)</f>
        <v>0.55000000000000004</v>
      </c>
    </row>
    <row r="29" spans="1:106" x14ac:dyDescent="0.25">
      <c r="A29" s="1" t="s">
        <v>77</v>
      </c>
      <c r="B29" s="1" t="s">
        <v>76</v>
      </c>
      <c r="C29" s="4">
        <v>2012</v>
      </c>
      <c r="D29" s="1" t="s">
        <v>236</v>
      </c>
      <c r="E29" s="1" t="s">
        <v>6</v>
      </c>
      <c r="F29" s="4">
        <v>4</v>
      </c>
      <c r="G29" s="4">
        <v>4</v>
      </c>
      <c r="H29" s="4">
        <v>4</v>
      </c>
      <c r="I29" s="124">
        <v>1</v>
      </c>
      <c r="J29" s="4">
        <v>0</v>
      </c>
      <c r="K29" s="4">
        <v>3</v>
      </c>
      <c r="L29" s="4">
        <v>1</v>
      </c>
      <c r="M29" s="4">
        <v>3</v>
      </c>
      <c r="N29" s="4">
        <v>2</v>
      </c>
      <c r="O29" s="4">
        <v>1</v>
      </c>
      <c r="P29" s="4">
        <v>1</v>
      </c>
      <c r="Q29" s="4">
        <v>1</v>
      </c>
      <c r="R29" s="4">
        <v>1</v>
      </c>
      <c r="S29" s="125">
        <v>1</v>
      </c>
      <c r="T29" s="4">
        <v>2</v>
      </c>
      <c r="U29" s="1">
        <v>3</v>
      </c>
      <c r="V29" s="4">
        <v>0</v>
      </c>
      <c r="W29" s="4">
        <v>0</v>
      </c>
      <c r="X29" s="4">
        <v>0</v>
      </c>
      <c r="Y29" s="4">
        <v>4</v>
      </c>
      <c r="Z29" s="4">
        <v>4</v>
      </c>
      <c r="AA29" s="4">
        <v>0</v>
      </c>
      <c r="AB29" s="4">
        <v>1</v>
      </c>
      <c r="AC29" s="4">
        <v>3</v>
      </c>
      <c r="AD29" s="4">
        <v>1</v>
      </c>
      <c r="AE29" s="4">
        <v>3</v>
      </c>
      <c r="AF29" s="4">
        <v>1</v>
      </c>
      <c r="AG29" s="4">
        <v>1</v>
      </c>
      <c r="AH29" s="4">
        <v>1</v>
      </c>
      <c r="AI29" s="4">
        <v>1</v>
      </c>
      <c r="AJ29" s="4">
        <v>1</v>
      </c>
      <c r="AK29" s="4">
        <v>2</v>
      </c>
      <c r="AL29" s="4">
        <v>2</v>
      </c>
      <c r="AM29" s="4">
        <v>3</v>
      </c>
      <c r="AN29" s="4">
        <v>2</v>
      </c>
      <c r="AO29" s="4">
        <v>1</v>
      </c>
      <c r="AP29" s="4">
        <v>2</v>
      </c>
      <c r="AQ29" s="4">
        <v>1</v>
      </c>
      <c r="AR29" s="4">
        <v>3</v>
      </c>
      <c r="AS29" s="4">
        <v>4</v>
      </c>
      <c r="AT29" s="4">
        <v>1</v>
      </c>
      <c r="AU29" s="4">
        <v>4</v>
      </c>
      <c r="AV29" s="4">
        <v>1</v>
      </c>
      <c r="AW29" s="4">
        <v>1</v>
      </c>
      <c r="AX29" s="4">
        <v>2</v>
      </c>
      <c r="AY29" s="4">
        <v>3</v>
      </c>
      <c r="AZ29" s="4">
        <v>4</v>
      </c>
      <c r="BA29" s="4">
        <v>4</v>
      </c>
      <c r="BB29" s="4">
        <v>3</v>
      </c>
      <c r="BC29" s="4">
        <v>2</v>
      </c>
      <c r="BD29" s="4">
        <v>3</v>
      </c>
      <c r="BE29" s="4">
        <v>1</v>
      </c>
      <c r="BF29" s="4">
        <v>0</v>
      </c>
      <c r="BG29" s="4">
        <v>4</v>
      </c>
      <c r="BH29" s="4">
        <v>0</v>
      </c>
      <c r="BI29" s="4">
        <v>1</v>
      </c>
      <c r="BJ29" s="4">
        <v>0</v>
      </c>
      <c r="BK29" s="4">
        <v>1</v>
      </c>
      <c r="BL29" s="4">
        <v>3</v>
      </c>
      <c r="BM29" s="4">
        <v>2</v>
      </c>
      <c r="BN29" s="4">
        <v>2</v>
      </c>
      <c r="BO29" s="4">
        <v>2</v>
      </c>
      <c r="BP29" s="4">
        <v>2</v>
      </c>
      <c r="BQ29" s="4">
        <v>2</v>
      </c>
      <c r="BR29" s="4">
        <v>1</v>
      </c>
      <c r="BS29" s="4">
        <v>0</v>
      </c>
      <c r="BT29" s="4">
        <v>3</v>
      </c>
      <c r="BU29" s="4">
        <v>0</v>
      </c>
      <c r="BV29" s="4">
        <v>4</v>
      </c>
      <c r="BW29" s="4">
        <v>4</v>
      </c>
      <c r="BX29" s="4">
        <v>1</v>
      </c>
      <c r="BY29" s="4">
        <v>1</v>
      </c>
      <c r="BZ29" s="4">
        <v>4</v>
      </c>
      <c r="CA29" s="4">
        <v>1</v>
      </c>
      <c r="CB29" s="4">
        <v>1</v>
      </c>
      <c r="CC29" s="4">
        <v>2</v>
      </c>
      <c r="CD29" s="4">
        <v>3</v>
      </c>
      <c r="CE29" s="4">
        <v>3</v>
      </c>
      <c r="CF29" s="4">
        <v>3</v>
      </c>
      <c r="CG29" s="4">
        <v>2</v>
      </c>
      <c r="CH29" s="4">
        <v>3</v>
      </c>
      <c r="CI29" s="167">
        <v>2</v>
      </c>
      <c r="CJ29" s="105">
        <f>COUNTIF(F29:CI29,"0")</f>
        <v>10</v>
      </c>
      <c r="CK29" s="106">
        <f>82-CJ29</f>
        <v>72</v>
      </c>
      <c r="CL29" s="107">
        <f>CK29/82</f>
        <v>0.87804878048780488</v>
      </c>
      <c r="CM29" s="108" t="str">
        <f>IF(CL29&gt;=0.8,"1","")</f>
        <v>1</v>
      </c>
      <c r="CN29" s="109" t="str">
        <f>IF(CL29&lt;0.8,"1","")</f>
        <v/>
      </c>
      <c r="CO29" s="4"/>
      <c r="CP29" s="4">
        <f>COUNTIF($F29:$CI29,"1")</f>
        <v>27</v>
      </c>
      <c r="CQ29" s="4">
        <f>COUNTIF($F29:$CI29,"2")</f>
        <v>16</v>
      </c>
      <c r="CR29" s="4">
        <f>COUNTIF($F29:$CI29,"3")</f>
        <v>16</v>
      </c>
      <c r="CS29" s="4">
        <f>COUNTIF($F29:$CI29,"4")</f>
        <v>13</v>
      </c>
      <c r="CT29" s="4"/>
      <c r="CU29" s="66">
        <f>SUM(F29:U29)/(16*4)</f>
        <v>0.5</v>
      </c>
      <c r="CV29" s="68">
        <f>SUM(V29:AA29)/(COUNT(V29:AA29)*4)</f>
        <v>0.33333333333333331</v>
      </c>
      <c r="CW29" s="70">
        <f>SUM(AB29:AP29)/(COUNT(AB29:AP29)*4)</f>
        <v>0.41666666666666669</v>
      </c>
      <c r="CX29" s="72">
        <f>SUM(AQ29:AV29)/(COUNT(AQ29:AV29)*4)</f>
        <v>0.58333333333333337</v>
      </c>
      <c r="CY29" s="66">
        <f>SUM(AW29:BK29)/(COUNT(AW29:BK29)*4)</f>
        <v>0.48333333333333334</v>
      </c>
      <c r="CZ29" s="68">
        <f>SUM(BL29:BS29)/(COUNT(BL29:BS29)*4)</f>
        <v>0.4375</v>
      </c>
      <c r="DA29" s="70">
        <f>SUM(BT29:CD29)/(COUNT(BT29:CD29)*4)</f>
        <v>0.54545454545454541</v>
      </c>
      <c r="DB29" s="72">
        <f>SUM(CE29:CI29)/(COUNT(CE29:CI29)*4)</f>
        <v>0.65</v>
      </c>
    </row>
    <row r="30" spans="1:106" x14ac:dyDescent="0.25">
      <c r="A30" s="1" t="s">
        <v>280</v>
      </c>
      <c r="B30" s="1" t="s">
        <v>281</v>
      </c>
      <c r="C30" s="4">
        <v>2019</v>
      </c>
      <c r="D30" s="2" t="s">
        <v>237</v>
      </c>
      <c r="E30" s="2" t="s">
        <v>0</v>
      </c>
      <c r="F30" s="5">
        <v>1</v>
      </c>
      <c r="G30" s="5">
        <v>2</v>
      </c>
      <c r="H30" s="5">
        <v>0</v>
      </c>
      <c r="I30" s="124"/>
      <c r="J30" s="5">
        <v>0</v>
      </c>
      <c r="K30" s="5">
        <v>0</v>
      </c>
      <c r="L30" s="5">
        <v>0</v>
      </c>
      <c r="M30" s="5">
        <v>0</v>
      </c>
      <c r="N30" s="5">
        <v>0</v>
      </c>
      <c r="O30" s="5">
        <v>0</v>
      </c>
      <c r="P30" s="5">
        <v>0</v>
      </c>
      <c r="Q30" s="5">
        <v>4</v>
      </c>
      <c r="R30" s="5">
        <v>2</v>
      </c>
      <c r="S30" s="5">
        <v>0</v>
      </c>
      <c r="T30" s="5">
        <v>4</v>
      </c>
      <c r="U30" s="5">
        <v>2</v>
      </c>
      <c r="V30" s="5">
        <v>0</v>
      </c>
      <c r="W30" s="5">
        <v>0</v>
      </c>
      <c r="X30" s="5">
        <v>0</v>
      </c>
      <c r="Y30" s="5">
        <v>2</v>
      </c>
      <c r="Z30" s="5">
        <v>2</v>
      </c>
      <c r="AA30" s="5">
        <v>0</v>
      </c>
      <c r="AB30" s="5">
        <v>3</v>
      </c>
      <c r="AC30" s="5">
        <v>0</v>
      </c>
      <c r="AD30" s="5">
        <v>0</v>
      </c>
      <c r="AE30" s="5">
        <v>3</v>
      </c>
      <c r="AF30" s="5">
        <v>2</v>
      </c>
      <c r="AG30" s="5">
        <v>0</v>
      </c>
      <c r="AH30" s="5">
        <v>1</v>
      </c>
      <c r="AI30" s="5">
        <v>3</v>
      </c>
      <c r="AJ30" s="5">
        <v>0</v>
      </c>
      <c r="AK30" s="5">
        <v>4</v>
      </c>
      <c r="AL30" s="5">
        <v>4</v>
      </c>
      <c r="AM30" s="5">
        <v>4</v>
      </c>
      <c r="AN30" s="5">
        <v>3</v>
      </c>
      <c r="AO30" s="5">
        <v>4</v>
      </c>
      <c r="AP30" s="5">
        <v>3</v>
      </c>
      <c r="AQ30" s="5">
        <v>2</v>
      </c>
      <c r="AR30" s="5">
        <v>1</v>
      </c>
      <c r="AS30" s="5">
        <v>4</v>
      </c>
      <c r="AT30" s="5">
        <v>1</v>
      </c>
      <c r="AU30" s="5">
        <v>3</v>
      </c>
      <c r="AV30" s="5">
        <v>3</v>
      </c>
      <c r="AW30" s="5">
        <v>3</v>
      </c>
      <c r="AX30" s="5">
        <v>4</v>
      </c>
      <c r="AY30" s="5">
        <v>4</v>
      </c>
      <c r="AZ30" s="5">
        <v>4</v>
      </c>
      <c r="BA30" s="5">
        <v>4</v>
      </c>
      <c r="BB30" s="5">
        <v>3</v>
      </c>
      <c r="BC30" s="5">
        <v>4</v>
      </c>
      <c r="BD30" s="5">
        <v>4</v>
      </c>
      <c r="BE30" s="5">
        <v>3</v>
      </c>
      <c r="BF30" s="5">
        <v>3</v>
      </c>
      <c r="BG30" s="5">
        <v>2</v>
      </c>
      <c r="BH30" s="5">
        <v>3</v>
      </c>
      <c r="BI30" s="5">
        <v>0</v>
      </c>
      <c r="BJ30" s="5">
        <v>4</v>
      </c>
      <c r="BK30" s="5">
        <v>4</v>
      </c>
      <c r="BL30" s="5">
        <v>2</v>
      </c>
      <c r="BM30" s="5">
        <v>3</v>
      </c>
      <c r="BN30" s="5">
        <v>4</v>
      </c>
      <c r="BO30" s="5">
        <v>4</v>
      </c>
      <c r="BP30" s="5">
        <v>2</v>
      </c>
      <c r="BQ30" s="5">
        <v>2</v>
      </c>
      <c r="BR30" s="5">
        <v>2</v>
      </c>
      <c r="BS30" s="5">
        <v>0</v>
      </c>
      <c r="BT30" s="5">
        <v>3</v>
      </c>
      <c r="BU30" s="5">
        <v>3</v>
      </c>
      <c r="BV30" s="5">
        <v>3</v>
      </c>
      <c r="BW30" s="5">
        <v>4</v>
      </c>
      <c r="BX30" s="5">
        <v>3</v>
      </c>
      <c r="BY30" s="5">
        <v>4</v>
      </c>
      <c r="BZ30" s="5">
        <v>4</v>
      </c>
      <c r="CA30" s="5">
        <v>1</v>
      </c>
      <c r="CB30" s="5">
        <v>1</v>
      </c>
      <c r="CC30" s="5">
        <v>1</v>
      </c>
      <c r="CD30" s="5">
        <v>3</v>
      </c>
      <c r="CE30" s="5">
        <v>3</v>
      </c>
      <c r="CF30" s="5">
        <v>4</v>
      </c>
      <c r="CG30" s="5">
        <v>4</v>
      </c>
      <c r="CH30" s="5">
        <v>3</v>
      </c>
      <c r="CI30" s="169">
        <v>3</v>
      </c>
      <c r="CJ30" s="105">
        <f>COUNTIF(F30:CI30,"0")</f>
        <v>19</v>
      </c>
      <c r="CK30" s="106">
        <f>82-CJ30</f>
        <v>63</v>
      </c>
      <c r="CL30" s="107">
        <f>CK30/82</f>
        <v>0.76829268292682928</v>
      </c>
      <c r="CM30" s="108" t="str">
        <f>IF(CL30&gt;=0.8,"1","")</f>
        <v/>
      </c>
      <c r="CN30" s="109" t="str">
        <f>IF(CL30&lt;0.8,"1","")</f>
        <v>1</v>
      </c>
      <c r="CO30" s="4"/>
      <c r="CP30" s="4">
        <f>COUNTIF($F30:$CI30,"1")</f>
        <v>7</v>
      </c>
      <c r="CQ30" s="4">
        <f>COUNTIF($F30:$CI30,"2")</f>
        <v>12</v>
      </c>
      <c r="CR30" s="4">
        <f>COUNTIF($F30:$CI30,"3")</f>
        <v>21</v>
      </c>
      <c r="CS30" s="4">
        <f>COUNTIF($F30:$CI30,"4")</f>
        <v>22</v>
      </c>
      <c r="CT30" s="4"/>
      <c r="CU30" s="66">
        <f>SUM(F30:U30)/(16*4)</f>
        <v>0.234375</v>
      </c>
      <c r="CV30" s="68">
        <f>SUM(V30:AA30)/(COUNT(V30:AA30)*4)</f>
        <v>0.16666666666666666</v>
      </c>
      <c r="CW30" s="70">
        <f>SUM(AB30:AP30)/(COUNT(AB30:AP30)*4)</f>
        <v>0.56666666666666665</v>
      </c>
      <c r="CX30" s="72">
        <f>SUM(AQ30:AV30)/(COUNT(AQ30:AV30)*4)</f>
        <v>0.58333333333333337</v>
      </c>
      <c r="CY30" s="66">
        <f>SUM(AW30:BK30)/(COUNT(AW30:BK30)*4)</f>
        <v>0.81666666666666665</v>
      </c>
      <c r="CZ30" s="68">
        <f>SUM(BL30:BS30)/(COUNT(BL30:BS30)*4)</f>
        <v>0.59375</v>
      </c>
      <c r="DA30" s="70">
        <f>SUM(BT30:CD30)/(COUNT(BT30:CD30)*4)</f>
        <v>0.68181818181818177</v>
      </c>
      <c r="DB30" s="72">
        <f>SUM(CE30:CI30)/(COUNT(CE30:CI30)*4)</f>
        <v>0.85</v>
      </c>
    </row>
    <row r="31" spans="1:106" x14ac:dyDescent="0.25">
      <c r="A31" s="1" t="s">
        <v>75</v>
      </c>
      <c r="B31" s="1" t="s">
        <v>74</v>
      </c>
      <c r="C31" s="4">
        <v>2011</v>
      </c>
      <c r="D31" s="1" t="s">
        <v>237</v>
      </c>
      <c r="E31" s="1" t="s">
        <v>3</v>
      </c>
      <c r="F31" s="4">
        <v>4</v>
      </c>
      <c r="G31" s="4">
        <v>4</v>
      </c>
      <c r="H31" s="4">
        <v>4</v>
      </c>
      <c r="I31" s="124">
        <v>4</v>
      </c>
      <c r="J31" s="4">
        <v>2</v>
      </c>
      <c r="K31" s="4">
        <v>3</v>
      </c>
      <c r="L31" s="4">
        <v>4</v>
      </c>
      <c r="M31" s="4">
        <v>4</v>
      </c>
      <c r="N31" s="4">
        <v>4</v>
      </c>
      <c r="O31" s="4">
        <v>4</v>
      </c>
      <c r="P31" s="4">
        <v>3</v>
      </c>
      <c r="Q31" s="4">
        <v>4</v>
      </c>
      <c r="R31" s="4">
        <v>2</v>
      </c>
      <c r="S31" s="125">
        <v>1</v>
      </c>
      <c r="T31" s="4">
        <v>2</v>
      </c>
      <c r="U31" s="1">
        <v>3</v>
      </c>
      <c r="V31" s="4">
        <v>4</v>
      </c>
      <c r="W31" s="4">
        <v>4</v>
      </c>
      <c r="X31" s="4">
        <v>3</v>
      </c>
      <c r="Y31" s="4">
        <v>1</v>
      </c>
      <c r="Z31" s="4">
        <v>1</v>
      </c>
      <c r="AA31" s="4">
        <v>1</v>
      </c>
      <c r="AB31" s="4">
        <v>2</v>
      </c>
      <c r="AC31" s="4">
        <v>1</v>
      </c>
      <c r="AD31" s="4">
        <v>2</v>
      </c>
      <c r="AE31" s="4">
        <v>3</v>
      </c>
      <c r="AF31" s="4">
        <v>4</v>
      </c>
      <c r="AG31" s="4">
        <v>4</v>
      </c>
      <c r="AH31" s="4">
        <v>3</v>
      </c>
      <c r="AI31" s="4">
        <v>3</v>
      </c>
      <c r="AJ31" s="4">
        <v>1</v>
      </c>
      <c r="AK31" s="4">
        <v>2</v>
      </c>
      <c r="AL31" s="4">
        <v>4</v>
      </c>
      <c r="AM31" s="4">
        <v>2</v>
      </c>
      <c r="AN31" s="4">
        <v>3</v>
      </c>
      <c r="AO31" s="4">
        <v>2</v>
      </c>
      <c r="AP31" s="4">
        <v>3</v>
      </c>
      <c r="AQ31" s="4">
        <v>3</v>
      </c>
      <c r="AR31" s="4">
        <v>3</v>
      </c>
      <c r="AS31" s="4">
        <v>3</v>
      </c>
      <c r="AT31" s="4">
        <v>1</v>
      </c>
      <c r="AU31" s="4">
        <v>3</v>
      </c>
      <c r="AV31" s="4">
        <v>4</v>
      </c>
      <c r="AW31" s="4">
        <v>3</v>
      </c>
      <c r="AX31" s="4">
        <v>4</v>
      </c>
      <c r="AY31" s="4">
        <v>4</v>
      </c>
      <c r="AZ31" s="4">
        <v>4</v>
      </c>
      <c r="BA31" s="4">
        <v>1</v>
      </c>
      <c r="BB31" s="4">
        <v>4</v>
      </c>
      <c r="BC31" s="4">
        <v>4</v>
      </c>
      <c r="BD31" s="4">
        <v>2</v>
      </c>
      <c r="BE31" s="4">
        <v>4</v>
      </c>
      <c r="BF31" s="4">
        <v>4</v>
      </c>
      <c r="BG31" s="4">
        <v>4</v>
      </c>
      <c r="BH31" s="4">
        <v>4</v>
      </c>
      <c r="BI31" s="4">
        <v>0</v>
      </c>
      <c r="BJ31" s="4">
        <v>2</v>
      </c>
      <c r="BK31" s="4">
        <v>4</v>
      </c>
      <c r="BL31" s="4">
        <v>4</v>
      </c>
      <c r="BM31" s="4">
        <v>3</v>
      </c>
      <c r="BN31" s="4">
        <v>4</v>
      </c>
      <c r="BO31" s="4">
        <v>4</v>
      </c>
      <c r="BP31" s="4">
        <v>2</v>
      </c>
      <c r="BQ31" s="4">
        <v>3</v>
      </c>
      <c r="BR31" s="4">
        <v>4</v>
      </c>
      <c r="BS31" s="4">
        <v>0</v>
      </c>
      <c r="BT31" s="4">
        <v>2</v>
      </c>
      <c r="BU31" s="4">
        <v>4</v>
      </c>
      <c r="BV31" s="4">
        <v>1</v>
      </c>
      <c r="BW31" s="4">
        <v>2</v>
      </c>
      <c r="BX31" s="4">
        <v>1</v>
      </c>
      <c r="BY31" s="4">
        <v>3</v>
      </c>
      <c r="BZ31" s="4">
        <v>2</v>
      </c>
      <c r="CA31" s="4">
        <v>3</v>
      </c>
      <c r="CB31" s="4">
        <v>3</v>
      </c>
      <c r="CC31" s="4">
        <v>2</v>
      </c>
      <c r="CD31" s="4">
        <v>3</v>
      </c>
      <c r="CE31" s="4">
        <v>4</v>
      </c>
      <c r="CF31" s="4">
        <v>4</v>
      </c>
      <c r="CG31" s="4">
        <v>2</v>
      </c>
      <c r="CH31" s="4">
        <v>4</v>
      </c>
      <c r="CI31" s="167">
        <v>3</v>
      </c>
      <c r="CJ31" s="105">
        <f>COUNTIF(F31:CI31,"0")</f>
        <v>2</v>
      </c>
      <c r="CK31" s="106">
        <f>82-CJ31</f>
        <v>80</v>
      </c>
      <c r="CL31" s="107">
        <f>CK31/82</f>
        <v>0.97560975609756095</v>
      </c>
      <c r="CM31" s="108" t="str">
        <f>IF(CL31&gt;=0.8,"1","")</f>
        <v>1</v>
      </c>
      <c r="CN31" s="109" t="str">
        <f>IF(CL31&lt;0.8,"1","")</f>
        <v/>
      </c>
      <c r="CO31" s="4"/>
      <c r="CP31" s="4">
        <f>COUNTIF($F31:$CI31,"1")</f>
        <v>10</v>
      </c>
      <c r="CQ31" s="4">
        <f>COUNTIF($F31:$CI31,"2")</f>
        <v>16</v>
      </c>
      <c r="CR31" s="4">
        <f>COUNTIF($F31:$CI31,"3")</f>
        <v>21</v>
      </c>
      <c r="CS31" s="4">
        <f>COUNTIF($F31:$CI31,"4")</f>
        <v>33</v>
      </c>
      <c r="CT31" s="4"/>
      <c r="CU31" s="66">
        <f>SUM(F31:U31)/(16*4)</f>
        <v>0.8125</v>
      </c>
      <c r="CV31" s="68">
        <f>SUM(V31:AA31)/(COUNT(V31:AA31)*4)</f>
        <v>0.58333333333333337</v>
      </c>
      <c r="CW31" s="70">
        <f>SUM(AB31:AP31)/(COUNT(AB31:AP31)*4)</f>
        <v>0.65</v>
      </c>
      <c r="CX31" s="72">
        <f>SUM(AQ31:AV31)/(COUNT(AQ31:AV31)*4)</f>
        <v>0.70833333333333337</v>
      </c>
      <c r="CY31" s="66">
        <f>SUM(AW31:BK31)/(COUNT(AW31:BK31)*4)</f>
        <v>0.8</v>
      </c>
      <c r="CZ31" s="68">
        <f>SUM(BL31:BS31)/(COUNT(BL31:BS31)*4)</f>
        <v>0.75</v>
      </c>
      <c r="DA31" s="70">
        <f>SUM(BT31:CD31)/(COUNT(BT31:CD31)*4)</f>
        <v>0.59090909090909094</v>
      </c>
      <c r="DB31" s="72">
        <f>SUM(CE31:CI31)/(COUNT(CE31:CI31)*4)</f>
        <v>0.85</v>
      </c>
    </row>
    <row r="32" spans="1:106" x14ac:dyDescent="0.25">
      <c r="A32" s="1" t="s">
        <v>73</v>
      </c>
      <c r="B32" s="1" t="s">
        <v>72</v>
      </c>
      <c r="C32" s="4">
        <v>2012</v>
      </c>
      <c r="D32" s="1" t="s">
        <v>237</v>
      </c>
      <c r="E32" s="1" t="s">
        <v>0</v>
      </c>
      <c r="F32" s="4">
        <v>4</v>
      </c>
      <c r="G32" s="4">
        <v>4</v>
      </c>
      <c r="H32" s="4">
        <v>4</v>
      </c>
      <c r="I32" s="124">
        <v>4</v>
      </c>
      <c r="J32" s="4">
        <v>4</v>
      </c>
      <c r="K32" s="4">
        <v>4</v>
      </c>
      <c r="L32" s="4">
        <v>3</v>
      </c>
      <c r="M32" s="4">
        <v>3</v>
      </c>
      <c r="N32" s="4">
        <v>4</v>
      </c>
      <c r="O32" s="4">
        <v>4</v>
      </c>
      <c r="P32" s="4">
        <v>3</v>
      </c>
      <c r="Q32" s="4">
        <v>4</v>
      </c>
      <c r="R32" s="4">
        <v>4</v>
      </c>
      <c r="S32" s="125">
        <v>4</v>
      </c>
      <c r="T32" s="4">
        <v>2</v>
      </c>
      <c r="U32" s="1">
        <v>3</v>
      </c>
      <c r="V32" s="4">
        <v>3</v>
      </c>
      <c r="W32" s="4">
        <v>2</v>
      </c>
      <c r="X32" s="4">
        <v>2</v>
      </c>
      <c r="Y32" s="4">
        <v>3</v>
      </c>
      <c r="Z32" s="4">
        <v>3</v>
      </c>
      <c r="AA32" s="4">
        <v>1</v>
      </c>
      <c r="AB32" s="4">
        <v>2</v>
      </c>
      <c r="AC32" s="4">
        <v>4</v>
      </c>
      <c r="AD32" s="4">
        <v>1</v>
      </c>
      <c r="AE32" s="4">
        <v>1</v>
      </c>
      <c r="AF32" s="4">
        <v>4</v>
      </c>
      <c r="AG32" s="4">
        <v>4</v>
      </c>
      <c r="AH32" s="4">
        <v>2</v>
      </c>
      <c r="AI32" s="4">
        <v>1</v>
      </c>
      <c r="AJ32" s="4">
        <v>4</v>
      </c>
      <c r="AK32" s="4">
        <v>4</v>
      </c>
      <c r="AL32" s="4">
        <v>4</v>
      </c>
      <c r="AM32" s="4">
        <v>3</v>
      </c>
      <c r="AN32" s="4">
        <v>3</v>
      </c>
      <c r="AO32" s="4">
        <v>3</v>
      </c>
      <c r="AP32" s="4">
        <v>0</v>
      </c>
      <c r="AQ32" s="4">
        <v>3</v>
      </c>
      <c r="AR32" s="4">
        <v>3</v>
      </c>
      <c r="AS32" s="4">
        <v>4</v>
      </c>
      <c r="AT32" s="4">
        <v>1</v>
      </c>
      <c r="AU32" s="4">
        <v>4</v>
      </c>
      <c r="AV32" s="4">
        <v>4</v>
      </c>
      <c r="AW32" s="4">
        <v>2</v>
      </c>
      <c r="AX32" s="4">
        <v>2</v>
      </c>
      <c r="AY32" s="4">
        <v>2</v>
      </c>
      <c r="AZ32" s="4">
        <v>3</v>
      </c>
      <c r="BA32" s="4">
        <v>2</v>
      </c>
      <c r="BB32" s="4">
        <v>2</v>
      </c>
      <c r="BC32" s="4">
        <v>2</v>
      </c>
      <c r="BD32" s="4">
        <v>2</v>
      </c>
      <c r="BE32" s="4">
        <v>2</v>
      </c>
      <c r="BF32" s="4">
        <v>2</v>
      </c>
      <c r="BG32" s="4">
        <v>3</v>
      </c>
      <c r="BH32" s="4">
        <v>4</v>
      </c>
      <c r="BI32" s="4">
        <v>0</v>
      </c>
      <c r="BJ32" s="4">
        <v>0</v>
      </c>
      <c r="BK32" s="4">
        <v>2</v>
      </c>
      <c r="BL32" s="4">
        <v>4</v>
      </c>
      <c r="BM32" s="4">
        <v>3</v>
      </c>
      <c r="BN32" s="4">
        <v>3</v>
      </c>
      <c r="BO32" s="4">
        <v>3</v>
      </c>
      <c r="BP32" s="4">
        <v>2</v>
      </c>
      <c r="BQ32" s="4">
        <v>3</v>
      </c>
      <c r="BR32" s="4">
        <v>4</v>
      </c>
      <c r="BS32" s="4">
        <v>0</v>
      </c>
      <c r="BT32" s="4">
        <v>3</v>
      </c>
      <c r="BU32" s="4">
        <v>3</v>
      </c>
      <c r="BV32" s="4">
        <v>3</v>
      </c>
      <c r="BW32" s="4">
        <v>4</v>
      </c>
      <c r="BX32" s="4">
        <v>2</v>
      </c>
      <c r="BY32" s="4">
        <v>3</v>
      </c>
      <c r="BZ32" s="4">
        <v>3</v>
      </c>
      <c r="CA32" s="4">
        <v>2</v>
      </c>
      <c r="CB32" s="4">
        <v>2</v>
      </c>
      <c r="CC32" s="4">
        <v>3</v>
      </c>
      <c r="CD32" s="4">
        <v>2</v>
      </c>
      <c r="CE32" s="4">
        <v>2</v>
      </c>
      <c r="CF32" s="4">
        <v>3</v>
      </c>
      <c r="CG32" s="4">
        <v>4</v>
      </c>
      <c r="CH32" s="4">
        <v>0</v>
      </c>
      <c r="CI32" s="167">
        <v>3</v>
      </c>
      <c r="CJ32" s="105">
        <f>COUNTIF(F32:CI32,"0")</f>
        <v>5</v>
      </c>
      <c r="CK32" s="106">
        <f>82-CJ32</f>
        <v>77</v>
      </c>
      <c r="CL32" s="107">
        <f>CK32/82</f>
        <v>0.93902439024390238</v>
      </c>
      <c r="CM32" s="108" t="str">
        <f>IF(CL32&gt;=0.8,"1","")</f>
        <v>1</v>
      </c>
      <c r="CN32" s="109" t="str">
        <f>IF(CL32&lt;0.8,"1","")</f>
        <v/>
      </c>
      <c r="CO32" s="4"/>
      <c r="CP32" s="4">
        <f>COUNTIF($F32:$CI32,"1")</f>
        <v>5</v>
      </c>
      <c r="CQ32" s="4">
        <f>COUNTIF($F32:$CI32,"2")</f>
        <v>21</v>
      </c>
      <c r="CR32" s="4">
        <f>COUNTIF($F32:$CI32,"3")</f>
        <v>26</v>
      </c>
      <c r="CS32" s="4">
        <f>COUNTIF($F32:$CI32,"4")</f>
        <v>25</v>
      </c>
      <c r="CT32" s="4"/>
      <c r="CU32" s="66">
        <f>SUM(F32:U32)/(16*4)</f>
        <v>0.90625</v>
      </c>
      <c r="CV32" s="68">
        <f>SUM(V32:AA32)/(COUNT(V32:AA32)*4)</f>
        <v>0.58333333333333337</v>
      </c>
      <c r="CW32" s="70">
        <f>SUM(AB32:AP32)/(COUNT(AB32:AP32)*4)</f>
        <v>0.66666666666666663</v>
      </c>
      <c r="CX32" s="72">
        <f>SUM(AQ32:AV32)/(COUNT(AQ32:AV32)*4)</f>
        <v>0.79166666666666663</v>
      </c>
      <c r="CY32" s="66">
        <f>SUM(AW32:BK32)/(COUNT(AW32:BK32)*4)</f>
        <v>0.5</v>
      </c>
      <c r="CZ32" s="68">
        <f>SUM(BL32:BS32)/(COUNT(BL32:BS32)*4)</f>
        <v>0.6875</v>
      </c>
      <c r="DA32" s="70">
        <f>SUM(BT32:CD32)/(COUNT(BT32:CD32)*4)</f>
        <v>0.68181818181818177</v>
      </c>
      <c r="DB32" s="72">
        <f>SUM(CE32:CI32)/(COUNT(CE32:CI32)*4)</f>
        <v>0.6</v>
      </c>
    </row>
    <row r="33" spans="1:106" x14ac:dyDescent="0.25">
      <c r="A33" s="1" t="s">
        <v>71</v>
      </c>
      <c r="B33" s="1" t="s">
        <v>70</v>
      </c>
      <c r="C33" s="4">
        <v>2011</v>
      </c>
      <c r="D33" s="1" t="s">
        <v>237</v>
      </c>
      <c r="E33" s="1" t="s">
        <v>3</v>
      </c>
      <c r="F33" s="4">
        <v>4</v>
      </c>
      <c r="G33" s="4">
        <v>4</v>
      </c>
      <c r="H33" s="4">
        <v>4</v>
      </c>
      <c r="I33" s="124">
        <v>2</v>
      </c>
      <c r="J33" s="4">
        <v>4</v>
      </c>
      <c r="K33" s="4">
        <v>4</v>
      </c>
      <c r="L33" s="4">
        <v>3</v>
      </c>
      <c r="M33" s="4">
        <v>4</v>
      </c>
      <c r="N33" s="4">
        <v>3</v>
      </c>
      <c r="O33" s="4">
        <v>3</v>
      </c>
      <c r="P33" s="4">
        <v>3</v>
      </c>
      <c r="Q33" s="4">
        <v>3</v>
      </c>
      <c r="R33" s="4">
        <v>1</v>
      </c>
      <c r="S33" s="125">
        <v>1</v>
      </c>
      <c r="T33" s="4">
        <v>1</v>
      </c>
      <c r="U33" s="1">
        <v>1</v>
      </c>
      <c r="V33" s="4">
        <v>2</v>
      </c>
      <c r="W33" s="4">
        <v>1</v>
      </c>
      <c r="X33" s="4">
        <v>1</v>
      </c>
      <c r="Y33" s="4">
        <v>2</v>
      </c>
      <c r="Z33" s="4">
        <v>1</v>
      </c>
      <c r="AA33" s="4">
        <v>1</v>
      </c>
      <c r="AB33" s="4">
        <v>3</v>
      </c>
      <c r="AC33" s="4">
        <v>0</v>
      </c>
      <c r="AD33" s="4">
        <v>0</v>
      </c>
      <c r="AE33" s="4">
        <v>1</v>
      </c>
      <c r="AF33" s="4">
        <v>1</v>
      </c>
      <c r="AG33" s="4">
        <v>4</v>
      </c>
      <c r="AH33" s="4">
        <v>2</v>
      </c>
      <c r="AI33" s="4">
        <v>1</v>
      </c>
      <c r="AJ33" s="4">
        <v>0</v>
      </c>
      <c r="AK33" s="4">
        <v>4</v>
      </c>
      <c r="AL33" s="4">
        <v>4</v>
      </c>
      <c r="AM33" s="4">
        <v>3</v>
      </c>
      <c r="AN33" s="4">
        <v>4</v>
      </c>
      <c r="AO33" s="4">
        <v>2</v>
      </c>
      <c r="AP33" s="4">
        <v>1</v>
      </c>
      <c r="AQ33" s="4">
        <v>3</v>
      </c>
      <c r="AR33" s="4">
        <v>4</v>
      </c>
      <c r="AS33" s="4">
        <v>3</v>
      </c>
      <c r="AT33" s="4">
        <v>1</v>
      </c>
      <c r="AU33" s="4">
        <v>3</v>
      </c>
      <c r="AV33" s="4">
        <v>2</v>
      </c>
      <c r="AW33" s="4">
        <v>4</v>
      </c>
      <c r="AX33" s="4">
        <v>4</v>
      </c>
      <c r="AY33" s="4">
        <v>4</v>
      </c>
      <c r="AZ33" s="4">
        <v>4</v>
      </c>
      <c r="BA33" s="4">
        <v>2</v>
      </c>
      <c r="BB33" s="4">
        <v>4</v>
      </c>
      <c r="BC33" s="4">
        <v>4</v>
      </c>
      <c r="BD33" s="4">
        <v>3</v>
      </c>
      <c r="BE33" s="4">
        <v>4</v>
      </c>
      <c r="BF33" s="4">
        <v>4</v>
      </c>
      <c r="BG33" s="4">
        <v>4</v>
      </c>
      <c r="BH33" s="4">
        <v>4</v>
      </c>
      <c r="BI33" s="4">
        <v>4</v>
      </c>
      <c r="BJ33" s="4">
        <v>4</v>
      </c>
      <c r="BK33" s="4">
        <v>0</v>
      </c>
      <c r="BL33" s="4">
        <v>3</v>
      </c>
      <c r="BM33" s="4">
        <v>4</v>
      </c>
      <c r="BN33" s="4">
        <v>4</v>
      </c>
      <c r="BO33" s="4">
        <v>4</v>
      </c>
      <c r="BP33" s="4">
        <v>3</v>
      </c>
      <c r="BQ33" s="4">
        <v>1</v>
      </c>
      <c r="BR33" s="4">
        <v>3</v>
      </c>
      <c r="BS33" s="4">
        <v>0</v>
      </c>
      <c r="BT33" s="4">
        <v>4</v>
      </c>
      <c r="BU33" s="4">
        <v>4</v>
      </c>
      <c r="BV33" s="4">
        <v>3</v>
      </c>
      <c r="BW33" s="4">
        <v>4</v>
      </c>
      <c r="BX33" s="4">
        <v>2</v>
      </c>
      <c r="BY33" s="4">
        <v>2</v>
      </c>
      <c r="BZ33" s="4">
        <v>4</v>
      </c>
      <c r="CA33" s="4">
        <v>1</v>
      </c>
      <c r="CB33" s="4">
        <v>2</v>
      </c>
      <c r="CC33" s="4">
        <v>1</v>
      </c>
      <c r="CD33" s="4">
        <v>2</v>
      </c>
      <c r="CE33" s="4">
        <v>4</v>
      </c>
      <c r="CF33" s="4">
        <v>4</v>
      </c>
      <c r="CG33" s="4">
        <v>2</v>
      </c>
      <c r="CH33" s="4">
        <v>3</v>
      </c>
      <c r="CI33" s="167">
        <v>3</v>
      </c>
      <c r="CJ33" s="105">
        <f>COUNTIF(F33:CI33,"0")</f>
        <v>5</v>
      </c>
      <c r="CK33" s="106">
        <f>82-CJ33</f>
        <v>77</v>
      </c>
      <c r="CL33" s="107">
        <f>CK33/82</f>
        <v>0.93902439024390238</v>
      </c>
      <c r="CM33" s="108" t="str">
        <f>IF(CL33&gt;=0.8,"1","")</f>
        <v>1</v>
      </c>
      <c r="CN33" s="109" t="str">
        <f>IF(CL33&lt;0.8,"1","")</f>
        <v/>
      </c>
      <c r="CO33" s="4"/>
      <c r="CP33" s="4">
        <f>COUNTIF($F33:$CI33,"1")</f>
        <v>16</v>
      </c>
      <c r="CQ33" s="4">
        <f>COUNTIF($F33:$CI33,"2")</f>
        <v>12</v>
      </c>
      <c r="CR33" s="4">
        <f>COUNTIF($F33:$CI33,"3")</f>
        <v>17</v>
      </c>
      <c r="CS33" s="4">
        <f>COUNTIF($F33:$CI33,"4")</f>
        <v>32</v>
      </c>
      <c r="CT33" s="4"/>
      <c r="CU33" s="66">
        <f>SUM(F33:U33)/(16*4)</f>
        <v>0.703125</v>
      </c>
      <c r="CV33" s="68">
        <f>SUM(V33:AA33)/(COUNT(V33:AA33)*4)</f>
        <v>0.33333333333333331</v>
      </c>
      <c r="CW33" s="70">
        <v>0.54</v>
      </c>
      <c r="CX33" s="72">
        <f>SUM(AQ33:AV33)/(COUNT(AQ33:AV33)*4)</f>
        <v>0.66666666666666663</v>
      </c>
      <c r="CY33" s="66">
        <f>SUM(AW33:BK33)/(COUNT(AW33:BK33)*4)</f>
        <v>0.8833333333333333</v>
      </c>
      <c r="CZ33" s="68">
        <f>SUM(BL33:BS33)/(COUNT(BL33:BS33)*4)</f>
        <v>0.6875</v>
      </c>
      <c r="DA33" s="70">
        <f>SUM(BT33:CD33)/(COUNT(BT33:CD33)*4)</f>
        <v>0.65909090909090906</v>
      </c>
      <c r="DB33" s="72">
        <f>SUM(CE33:CI33)/(COUNT(CE33:CI33)*4)</f>
        <v>0.8</v>
      </c>
    </row>
    <row r="34" spans="1:106" x14ac:dyDescent="0.25">
      <c r="A34" s="1" t="s">
        <v>69</v>
      </c>
      <c r="B34" s="1" t="s">
        <v>68</v>
      </c>
      <c r="C34" s="4">
        <v>2011</v>
      </c>
      <c r="D34" s="1" t="s">
        <v>237</v>
      </c>
      <c r="E34" s="1" t="s">
        <v>3</v>
      </c>
      <c r="F34" s="4">
        <v>4</v>
      </c>
      <c r="G34" s="4">
        <v>4</v>
      </c>
      <c r="H34" s="4">
        <v>4</v>
      </c>
      <c r="I34" s="124">
        <v>4</v>
      </c>
      <c r="J34" s="4">
        <v>4</v>
      </c>
      <c r="K34" s="4">
        <v>3</v>
      </c>
      <c r="L34" s="4">
        <v>3</v>
      </c>
      <c r="M34" s="4">
        <v>4</v>
      </c>
      <c r="N34" s="4">
        <v>3</v>
      </c>
      <c r="O34" s="4">
        <v>4</v>
      </c>
      <c r="P34" s="4">
        <v>2</v>
      </c>
      <c r="Q34" s="4">
        <v>4</v>
      </c>
      <c r="R34" s="4">
        <v>1</v>
      </c>
      <c r="S34" s="125">
        <v>2</v>
      </c>
      <c r="T34" s="4">
        <v>4</v>
      </c>
      <c r="U34" s="1">
        <v>4</v>
      </c>
      <c r="V34" s="4">
        <v>4</v>
      </c>
      <c r="W34" s="4">
        <v>2</v>
      </c>
      <c r="X34" s="4">
        <v>2</v>
      </c>
      <c r="Y34" s="4">
        <v>3</v>
      </c>
      <c r="Z34" s="4">
        <v>4</v>
      </c>
      <c r="AA34" s="4">
        <v>0</v>
      </c>
      <c r="AB34" s="4">
        <v>1</v>
      </c>
      <c r="AC34" s="4">
        <v>0</v>
      </c>
      <c r="AD34" s="4">
        <v>1</v>
      </c>
      <c r="AE34" s="4">
        <v>0</v>
      </c>
      <c r="AF34" s="4">
        <v>1</v>
      </c>
      <c r="AG34" s="4">
        <v>3</v>
      </c>
      <c r="AH34" s="4">
        <v>3</v>
      </c>
      <c r="AI34" s="4">
        <v>0</v>
      </c>
      <c r="AJ34" s="4">
        <v>3</v>
      </c>
      <c r="AK34" s="4">
        <v>2</v>
      </c>
      <c r="AL34" s="4">
        <v>4</v>
      </c>
      <c r="AM34" s="4">
        <v>2</v>
      </c>
      <c r="AN34" s="4">
        <v>4</v>
      </c>
      <c r="AO34" s="4">
        <v>2</v>
      </c>
      <c r="AP34" s="4">
        <v>0</v>
      </c>
      <c r="AQ34" s="4">
        <v>2</v>
      </c>
      <c r="AR34" s="4">
        <v>3</v>
      </c>
      <c r="AS34" s="4">
        <v>2</v>
      </c>
      <c r="AT34" s="4">
        <v>1</v>
      </c>
      <c r="AU34" s="4">
        <v>2</v>
      </c>
      <c r="AV34" s="4">
        <v>2</v>
      </c>
      <c r="AW34" s="4">
        <v>4</v>
      </c>
      <c r="AX34" s="4">
        <v>3</v>
      </c>
      <c r="AY34" s="4">
        <v>4</v>
      </c>
      <c r="AZ34" s="4">
        <v>4</v>
      </c>
      <c r="BA34" s="4">
        <v>3</v>
      </c>
      <c r="BB34" s="4">
        <v>3</v>
      </c>
      <c r="BC34" s="4">
        <v>4</v>
      </c>
      <c r="BD34" s="4">
        <v>3</v>
      </c>
      <c r="BE34" s="4">
        <v>3</v>
      </c>
      <c r="BF34" s="4">
        <v>0</v>
      </c>
      <c r="BG34" s="4">
        <v>2</v>
      </c>
      <c r="BH34" s="4">
        <v>4</v>
      </c>
      <c r="BI34" s="4">
        <v>4</v>
      </c>
      <c r="BJ34" s="4">
        <v>1</v>
      </c>
      <c r="BK34" s="4">
        <v>4</v>
      </c>
      <c r="BL34" s="4">
        <v>3</v>
      </c>
      <c r="BM34" s="4">
        <v>3</v>
      </c>
      <c r="BN34" s="4">
        <v>3</v>
      </c>
      <c r="BO34" s="4">
        <v>3</v>
      </c>
      <c r="BP34" s="4">
        <v>3</v>
      </c>
      <c r="BQ34" s="4">
        <v>3</v>
      </c>
      <c r="BR34" s="4">
        <v>3</v>
      </c>
      <c r="BS34" s="4">
        <v>0</v>
      </c>
      <c r="BT34" s="4">
        <v>2</v>
      </c>
      <c r="BU34" s="4">
        <v>2</v>
      </c>
      <c r="BV34" s="4">
        <v>4</v>
      </c>
      <c r="BW34" s="4">
        <v>3</v>
      </c>
      <c r="BX34" s="4">
        <v>1</v>
      </c>
      <c r="BY34" s="4">
        <v>2</v>
      </c>
      <c r="BZ34" s="4">
        <v>2</v>
      </c>
      <c r="CA34" s="4">
        <v>4</v>
      </c>
      <c r="CB34" s="4">
        <v>3</v>
      </c>
      <c r="CC34" s="4">
        <v>2</v>
      </c>
      <c r="CD34" s="4">
        <v>3</v>
      </c>
      <c r="CE34" s="4">
        <v>3</v>
      </c>
      <c r="CF34" s="4">
        <v>3</v>
      </c>
      <c r="CG34" s="4">
        <v>2</v>
      </c>
      <c r="CH34" s="4">
        <v>4</v>
      </c>
      <c r="CI34" s="167">
        <v>3</v>
      </c>
      <c r="CJ34" s="105">
        <f>COUNTIF(F34:CI34,"0")</f>
        <v>7</v>
      </c>
      <c r="CK34" s="106">
        <f>82-CJ34</f>
        <v>75</v>
      </c>
      <c r="CL34" s="107">
        <f>CK34/82</f>
        <v>0.91463414634146345</v>
      </c>
      <c r="CM34" s="108" t="str">
        <f>IF(CL34&gt;=0.8,"1","")</f>
        <v>1</v>
      </c>
      <c r="CN34" s="109" t="str">
        <f>IF(CL34&lt;0.8,"1","")</f>
        <v/>
      </c>
      <c r="CO34" s="4"/>
      <c r="CP34" s="4">
        <f>COUNTIF($F34:$CI34,"1")</f>
        <v>7</v>
      </c>
      <c r="CQ34" s="4">
        <f>COUNTIF($F34:$CI34,"2")</f>
        <v>18</v>
      </c>
      <c r="CR34" s="4">
        <f>COUNTIF($F34:$CI34,"3")</f>
        <v>26</v>
      </c>
      <c r="CS34" s="4">
        <f>COUNTIF($F34:$CI34,"4")</f>
        <v>24</v>
      </c>
      <c r="CT34" s="4"/>
      <c r="CU34" s="66">
        <f>SUM(F34:U34)/(16*4)</f>
        <v>0.84375</v>
      </c>
      <c r="CV34" s="68">
        <f>SUM(V34:AA34)/(COUNT(V34:AA34)*4)</f>
        <v>0.625</v>
      </c>
      <c r="CW34" s="70">
        <f>SUM(AB34:AP34)/(COUNT(AB34:AP34)*4)</f>
        <v>0.43333333333333335</v>
      </c>
      <c r="CX34" s="72">
        <f>SUM(AQ34:AV34)/(COUNT(AQ34:AV34)*4)</f>
        <v>0.5</v>
      </c>
      <c r="CY34" s="66">
        <f>SUM(AW34:BK34)/(COUNT(AW34:BK34)*4)</f>
        <v>0.76666666666666672</v>
      </c>
      <c r="CZ34" s="68">
        <f>SUM(BL34:BS34)/(COUNT(BL34:BS34)*4)</f>
        <v>0.65625</v>
      </c>
      <c r="DA34" s="70">
        <f>SUM(BT34:CD34)/(COUNT(BT34:CD34)*4)</f>
        <v>0.63636363636363635</v>
      </c>
      <c r="DB34" s="72">
        <f>SUM(CE34:CI34)/(COUNT(CE34:CI34)*4)</f>
        <v>0.75</v>
      </c>
    </row>
    <row r="35" spans="1:106" x14ac:dyDescent="0.25">
      <c r="A35" s="1" t="s">
        <v>67</v>
      </c>
      <c r="B35" s="1" t="s">
        <v>66</v>
      </c>
      <c r="C35" s="4">
        <v>2014</v>
      </c>
      <c r="D35" s="1" t="s">
        <v>237</v>
      </c>
      <c r="E35" s="1" t="s">
        <v>3</v>
      </c>
      <c r="F35" s="4">
        <v>1</v>
      </c>
      <c r="G35" s="4">
        <v>3</v>
      </c>
      <c r="H35" s="4">
        <v>4</v>
      </c>
      <c r="I35" s="124">
        <v>3</v>
      </c>
      <c r="J35" s="4">
        <v>0</v>
      </c>
      <c r="K35" s="4">
        <v>0</v>
      </c>
      <c r="L35" s="4">
        <v>2</v>
      </c>
      <c r="M35" s="4">
        <v>2</v>
      </c>
      <c r="N35" s="4">
        <v>3</v>
      </c>
      <c r="O35" s="4">
        <v>3</v>
      </c>
      <c r="P35" s="4">
        <v>1</v>
      </c>
      <c r="Q35" s="4">
        <v>4</v>
      </c>
      <c r="R35" s="4">
        <v>1</v>
      </c>
      <c r="S35" s="125">
        <v>2</v>
      </c>
      <c r="T35" s="4">
        <v>3</v>
      </c>
      <c r="U35" s="1">
        <v>3</v>
      </c>
      <c r="V35" s="4">
        <v>4</v>
      </c>
      <c r="W35" s="4">
        <v>2</v>
      </c>
      <c r="X35" s="4">
        <v>2</v>
      </c>
      <c r="Y35" s="4">
        <v>2</v>
      </c>
      <c r="Z35" s="4">
        <v>2</v>
      </c>
      <c r="AA35" s="4">
        <v>3</v>
      </c>
      <c r="AB35" s="4">
        <v>1</v>
      </c>
      <c r="AC35" s="4">
        <v>4</v>
      </c>
      <c r="AD35" s="4">
        <v>1</v>
      </c>
      <c r="AE35" s="4">
        <v>4</v>
      </c>
      <c r="AF35" s="4">
        <v>4</v>
      </c>
      <c r="AG35" s="4">
        <v>3</v>
      </c>
      <c r="AH35" s="4">
        <v>0</v>
      </c>
      <c r="AI35" s="4">
        <v>1</v>
      </c>
      <c r="AJ35" s="4">
        <v>0</v>
      </c>
      <c r="AK35" s="4">
        <v>4</v>
      </c>
      <c r="AL35" s="4">
        <v>4</v>
      </c>
      <c r="AM35" s="4">
        <v>1</v>
      </c>
      <c r="AN35" s="4">
        <v>2</v>
      </c>
      <c r="AO35" s="4">
        <v>2</v>
      </c>
      <c r="AP35" s="4">
        <v>1</v>
      </c>
      <c r="AQ35" s="4">
        <v>1</v>
      </c>
      <c r="AR35" s="4">
        <v>3</v>
      </c>
      <c r="AS35" s="4">
        <v>2</v>
      </c>
      <c r="AT35" s="4">
        <v>1</v>
      </c>
      <c r="AU35" s="4">
        <v>2</v>
      </c>
      <c r="AV35" s="4">
        <v>2</v>
      </c>
      <c r="AW35" s="4">
        <v>3</v>
      </c>
      <c r="AX35" s="4">
        <v>2</v>
      </c>
      <c r="AY35" s="4">
        <v>3</v>
      </c>
      <c r="AZ35" s="4">
        <v>0</v>
      </c>
      <c r="BA35" s="4">
        <v>4</v>
      </c>
      <c r="BB35" s="4">
        <v>3</v>
      </c>
      <c r="BC35" s="4">
        <v>1</v>
      </c>
      <c r="BD35" s="4">
        <v>1</v>
      </c>
      <c r="BE35" s="4">
        <v>3</v>
      </c>
      <c r="BF35" s="4">
        <v>1</v>
      </c>
      <c r="BG35" s="4">
        <v>4</v>
      </c>
      <c r="BH35" s="4">
        <v>3</v>
      </c>
      <c r="BI35" s="4">
        <v>0</v>
      </c>
      <c r="BJ35" s="4">
        <v>0</v>
      </c>
      <c r="BK35" s="4">
        <v>3</v>
      </c>
      <c r="BL35" s="4">
        <v>4</v>
      </c>
      <c r="BM35" s="4">
        <v>4</v>
      </c>
      <c r="BN35" s="4">
        <v>2</v>
      </c>
      <c r="BO35" s="4">
        <v>2</v>
      </c>
      <c r="BP35" s="4">
        <v>1</v>
      </c>
      <c r="BQ35" s="4">
        <v>2</v>
      </c>
      <c r="BR35" s="4">
        <v>4</v>
      </c>
      <c r="BS35" s="4">
        <v>0</v>
      </c>
      <c r="BT35" s="4">
        <v>2</v>
      </c>
      <c r="BU35" s="4">
        <v>3</v>
      </c>
      <c r="BV35" s="4">
        <v>2</v>
      </c>
      <c r="BW35" s="4">
        <v>4</v>
      </c>
      <c r="BX35" s="4">
        <v>2</v>
      </c>
      <c r="BY35" s="4">
        <v>3</v>
      </c>
      <c r="BZ35" s="4">
        <v>4</v>
      </c>
      <c r="CA35" s="4">
        <v>1</v>
      </c>
      <c r="CB35" s="4">
        <v>1</v>
      </c>
      <c r="CC35" s="4">
        <v>1</v>
      </c>
      <c r="CD35" s="4">
        <v>1</v>
      </c>
      <c r="CE35" s="4">
        <v>1</v>
      </c>
      <c r="CF35" s="4">
        <v>2</v>
      </c>
      <c r="CG35" s="4">
        <v>2</v>
      </c>
      <c r="CH35" s="4">
        <v>0</v>
      </c>
      <c r="CI35" s="167">
        <v>2</v>
      </c>
      <c r="CJ35" s="105">
        <f>COUNTIF(F35:CI35,"0")</f>
        <v>9</v>
      </c>
      <c r="CK35" s="106">
        <f>82-CJ35</f>
        <v>73</v>
      </c>
      <c r="CL35" s="107">
        <f>CK35/82</f>
        <v>0.8902439024390244</v>
      </c>
      <c r="CM35" s="108" t="str">
        <f>IF(CL35&gt;=0.8,"1","")</f>
        <v>1</v>
      </c>
      <c r="CN35" s="109" t="str">
        <f>IF(CL35&lt;0.8,"1","")</f>
        <v/>
      </c>
      <c r="CO35" s="4"/>
      <c r="CP35" s="4">
        <f>COUNTIF($F35:$CI35,"1")</f>
        <v>19</v>
      </c>
      <c r="CQ35" s="4">
        <f>COUNTIF($F35:$CI35,"2")</f>
        <v>22</v>
      </c>
      <c r="CR35" s="4">
        <f>COUNTIF($F35:$CI35,"3")</f>
        <v>17</v>
      </c>
      <c r="CS35" s="4">
        <f>COUNTIF($F35:$CI35,"4")</f>
        <v>15</v>
      </c>
      <c r="CT35" s="4"/>
      <c r="CU35" s="66">
        <f>SUM(F35:U35)/(16*4)</f>
        <v>0.546875</v>
      </c>
      <c r="CV35" s="68">
        <f>SUM(V35:AA35)/(COUNT(V35:AA35)*4)</f>
        <v>0.625</v>
      </c>
      <c r="CW35" s="70">
        <v>0.56999999999999995</v>
      </c>
      <c r="CX35" s="72">
        <f>SUM(AQ35:AV35)/(COUNT(AQ35:AV35)*4)</f>
        <v>0.45833333333333331</v>
      </c>
      <c r="CY35" s="66">
        <f>SUM(AW35:BK35)/(COUNT(AW35:BK35)*4)</f>
        <v>0.51666666666666672</v>
      </c>
      <c r="CZ35" s="68">
        <f>SUM(BL35:BS35)/(COUNT(BL35:BS35)*4)</f>
        <v>0.59375</v>
      </c>
      <c r="DA35" s="70">
        <f>SUM(BT35:CD35)/(COUNT(BT35:CD35)*4)</f>
        <v>0.54545454545454541</v>
      </c>
      <c r="DB35" s="72">
        <f>SUM(CE35:CI35)/(COUNT(CE35:CI35)*4)</f>
        <v>0.35</v>
      </c>
    </row>
    <row r="36" spans="1:106" x14ac:dyDescent="0.25">
      <c r="A36" s="1" t="s">
        <v>65</v>
      </c>
      <c r="B36" s="1" t="s">
        <v>64</v>
      </c>
      <c r="C36" s="4">
        <v>2014</v>
      </c>
      <c r="D36" s="1" t="s">
        <v>236</v>
      </c>
      <c r="E36" s="1" t="s">
        <v>0</v>
      </c>
      <c r="F36" s="4">
        <v>4</v>
      </c>
      <c r="G36" s="4">
        <v>3</v>
      </c>
      <c r="H36" s="4">
        <v>4</v>
      </c>
      <c r="I36" s="124">
        <v>1</v>
      </c>
      <c r="J36" s="4">
        <v>3</v>
      </c>
      <c r="K36" s="4">
        <v>2</v>
      </c>
      <c r="L36" s="4">
        <v>1</v>
      </c>
      <c r="M36" s="4">
        <v>2</v>
      </c>
      <c r="N36" s="4">
        <v>2</v>
      </c>
      <c r="O36" s="4">
        <v>1</v>
      </c>
      <c r="P36" s="4">
        <v>1</v>
      </c>
      <c r="Q36" s="4">
        <v>0</v>
      </c>
      <c r="R36" s="4">
        <v>0</v>
      </c>
      <c r="S36" s="125">
        <v>2</v>
      </c>
      <c r="T36" s="4">
        <v>2</v>
      </c>
      <c r="U36" s="1">
        <v>1</v>
      </c>
      <c r="V36" s="4">
        <v>1</v>
      </c>
      <c r="W36" s="4">
        <v>0</v>
      </c>
      <c r="X36" s="4">
        <v>0</v>
      </c>
      <c r="Y36" s="4">
        <v>2</v>
      </c>
      <c r="Z36" s="4">
        <v>2</v>
      </c>
      <c r="AA36" s="4">
        <v>1</v>
      </c>
      <c r="AB36" s="4">
        <v>0</v>
      </c>
      <c r="AC36" s="4">
        <v>2</v>
      </c>
      <c r="AD36" s="4">
        <v>4</v>
      </c>
      <c r="AE36" s="4">
        <v>2</v>
      </c>
      <c r="AF36" s="4">
        <v>1</v>
      </c>
      <c r="AG36" s="4">
        <v>4</v>
      </c>
      <c r="AH36" s="4">
        <v>1</v>
      </c>
      <c r="AI36" s="4">
        <v>3</v>
      </c>
      <c r="AJ36" s="4">
        <v>3</v>
      </c>
      <c r="AK36" s="4">
        <v>3</v>
      </c>
      <c r="AL36" s="4">
        <v>2</v>
      </c>
      <c r="AM36" s="4">
        <v>2</v>
      </c>
      <c r="AN36" s="4">
        <v>2</v>
      </c>
      <c r="AO36" s="4">
        <v>1</v>
      </c>
      <c r="AP36" s="4">
        <v>1</v>
      </c>
      <c r="AQ36" s="4">
        <v>1</v>
      </c>
      <c r="AR36" s="4">
        <v>0</v>
      </c>
      <c r="AS36" s="4">
        <v>2</v>
      </c>
      <c r="AT36" s="4">
        <v>1</v>
      </c>
      <c r="AU36" s="4">
        <v>4</v>
      </c>
      <c r="AV36" s="4">
        <v>4</v>
      </c>
      <c r="AW36" s="4">
        <v>1</v>
      </c>
      <c r="AX36" s="4">
        <v>3</v>
      </c>
      <c r="AY36" s="4">
        <v>1</v>
      </c>
      <c r="AZ36" s="4">
        <v>2</v>
      </c>
      <c r="BA36" s="4">
        <v>1</v>
      </c>
      <c r="BB36" s="4">
        <v>2</v>
      </c>
      <c r="BC36" s="4">
        <v>3</v>
      </c>
      <c r="BD36" s="4">
        <v>2</v>
      </c>
      <c r="BE36" s="4">
        <v>1</v>
      </c>
      <c r="BF36" s="4">
        <v>1</v>
      </c>
      <c r="BG36" s="4">
        <v>2</v>
      </c>
      <c r="BH36" s="4">
        <v>2</v>
      </c>
      <c r="BI36" s="4">
        <v>1</v>
      </c>
      <c r="BJ36" s="4">
        <v>0</v>
      </c>
      <c r="BK36" s="4">
        <v>2</v>
      </c>
      <c r="BL36" s="4">
        <v>4</v>
      </c>
      <c r="BM36" s="4">
        <v>3</v>
      </c>
      <c r="BN36" s="4">
        <v>1</v>
      </c>
      <c r="BO36" s="4">
        <v>1</v>
      </c>
      <c r="BP36" s="4">
        <v>2</v>
      </c>
      <c r="BQ36" s="4">
        <v>3</v>
      </c>
      <c r="BR36" s="4">
        <v>4</v>
      </c>
      <c r="BS36" s="4">
        <v>0</v>
      </c>
      <c r="BT36" s="4">
        <v>2</v>
      </c>
      <c r="BU36" s="4">
        <v>0</v>
      </c>
      <c r="BV36" s="4">
        <v>4</v>
      </c>
      <c r="BW36" s="4">
        <v>3</v>
      </c>
      <c r="BX36" s="4">
        <v>2</v>
      </c>
      <c r="BY36" s="4">
        <v>2</v>
      </c>
      <c r="BZ36" s="4">
        <v>3</v>
      </c>
      <c r="CA36" s="4">
        <v>2</v>
      </c>
      <c r="CB36" s="4">
        <v>3</v>
      </c>
      <c r="CC36" s="4">
        <v>2</v>
      </c>
      <c r="CD36" s="4">
        <v>2</v>
      </c>
      <c r="CE36" s="4">
        <v>2</v>
      </c>
      <c r="CF36" s="4">
        <v>2</v>
      </c>
      <c r="CG36" s="4">
        <v>3</v>
      </c>
      <c r="CH36" s="4">
        <v>0</v>
      </c>
      <c r="CI36" s="167">
        <v>2</v>
      </c>
      <c r="CJ36" s="105">
        <f>COUNTIF(F36:CI36,"0")</f>
        <v>10</v>
      </c>
      <c r="CK36" s="106">
        <f>82-CJ36</f>
        <v>72</v>
      </c>
      <c r="CL36" s="107">
        <f>CK36/82</f>
        <v>0.87804878048780488</v>
      </c>
      <c r="CM36" s="108" t="str">
        <f>IF(CL36&gt;=0.8,"1","")</f>
        <v>1</v>
      </c>
      <c r="CN36" s="109" t="str">
        <f>IF(CL36&lt;0.8,"1","")</f>
        <v/>
      </c>
      <c r="CO36" s="4"/>
      <c r="CP36" s="4">
        <f>COUNTIF($F36:$CI36,"1")</f>
        <v>21</v>
      </c>
      <c r="CQ36" s="4">
        <f>COUNTIF($F36:$CI36,"2")</f>
        <v>29</v>
      </c>
      <c r="CR36" s="4">
        <f>COUNTIF($F36:$CI36,"3")</f>
        <v>13</v>
      </c>
      <c r="CS36" s="4">
        <f>COUNTIF($F36:$CI36,"4")</f>
        <v>9</v>
      </c>
      <c r="CT36" s="4"/>
      <c r="CU36" s="66">
        <f>SUM(F36:U36)/(16*4)</f>
        <v>0.453125</v>
      </c>
      <c r="CV36" s="68">
        <f>SUM(V36:AA36)/(COUNT(V36:AA36)*4)</f>
        <v>0.25</v>
      </c>
      <c r="CW36" s="70">
        <f>SUM(AB36:AP36)/(COUNT(AB36:AP36)*4)</f>
        <v>0.51666666666666672</v>
      </c>
      <c r="CX36" s="72">
        <f>SUM(AQ36:AV36)/(COUNT(AQ36:AV36)*4)</f>
        <v>0.5</v>
      </c>
      <c r="CY36" s="66">
        <f>SUM(AW36:BK36)/(COUNT(AW36:BK36)*4)</f>
        <v>0.4</v>
      </c>
      <c r="CZ36" s="68">
        <f>SUM(BL36:BS36)/(COUNT(BL36:BS36)*4)</f>
        <v>0.5625</v>
      </c>
      <c r="DA36" s="70">
        <f>SUM(BT36:CD36)/(COUNT(BT36:CD36)*4)</f>
        <v>0.56818181818181823</v>
      </c>
      <c r="DB36" s="72">
        <f>SUM(CE36:CI36)/(COUNT(CE36:CI36)*4)</f>
        <v>0.45</v>
      </c>
    </row>
    <row r="37" spans="1:106" x14ac:dyDescent="0.25">
      <c r="A37" s="1" t="s">
        <v>63</v>
      </c>
      <c r="B37" s="1" t="s">
        <v>62</v>
      </c>
      <c r="C37" s="4">
        <v>2012</v>
      </c>
      <c r="D37" s="1" t="s">
        <v>236</v>
      </c>
      <c r="E37" s="1" t="s">
        <v>0</v>
      </c>
      <c r="F37" s="4">
        <v>4</v>
      </c>
      <c r="G37" s="4">
        <v>4</v>
      </c>
      <c r="H37" s="4">
        <v>4</v>
      </c>
      <c r="I37" s="124">
        <v>3</v>
      </c>
      <c r="J37" s="4">
        <v>4</v>
      </c>
      <c r="K37" s="4">
        <v>4</v>
      </c>
      <c r="L37" s="4">
        <v>3</v>
      </c>
      <c r="M37" s="4">
        <v>3</v>
      </c>
      <c r="N37" s="4">
        <v>3</v>
      </c>
      <c r="O37" s="4">
        <v>3</v>
      </c>
      <c r="P37" s="4">
        <v>2</v>
      </c>
      <c r="Q37" s="4">
        <v>3</v>
      </c>
      <c r="R37" s="4">
        <v>1</v>
      </c>
      <c r="S37" s="125">
        <v>2</v>
      </c>
      <c r="T37" s="4">
        <v>3</v>
      </c>
      <c r="U37" s="1">
        <v>3</v>
      </c>
      <c r="V37" s="4">
        <v>3</v>
      </c>
      <c r="W37" s="4">
        <v>1</v>
      </c>
      <c r="X37" s="4">
        <v>2</v>
      </c>
      <c r="Y37" s="4">
        <v>2</v>
      </c>
      <c r="Z37" s="4">
        <v>3</v>
      </c>
      <c r="AA37" s="4">
        <v>2</v>
      </c>
      <c r="AB37" s="4">
        <v>4</v>
      </c>
      <c r="AC37" s="4">
        <v>2</v>
      </c>
      <c r="AD37" s="4">
        <v>3</v>
      </c>
      <c r="AE37" s="4">
        <v>1</v>
      </c>
      <c r="AF37" s="4">
        <v>1</v>
      </c>
      <c r="AG37" s="4">
        <v>2</v>
      </c>
      <c r="AH37" s="4">
        <v>1</v>
      </c>
      <c r="AI37" s="4">
        <v>4</v>
      </c>
      <c r="AJ37" s="4">
        <v>4</v>
      </c>
      <c r="AK37" s="4">
        <v>2</v>
      </c>
      <c r="AL37" s="4">
        <v>2</v>
      </c>
      <c r="AM37" s="4">
        <v>1</v>
      </c>
      <c r="AN37" s="4">
        <v>2</v>
      </c>
      <c r="AO37" s="4">
        <v>2</v>
      </c>
      <c r="AP37" s="4">
        <v>1</v>
      </c>
      <c r="AQ37" s="4">
        <v>4</v>
      </c>
      <c r="AR37" s="4">
        <v>4</v>
      </c>
      <c r="AS37" s="4">
        <v>3</v>
      </c>
      <c r="AT37" s="4">
        <v>0</v>
      </c>
      <c r="AU37" s="4">
        <v>2</v>
      </c>
      <c r="AV37" s="4">
        <v>2</v>
      </c>
      <c r="AW37" s="4">
        <v>4</v>
      </c>
      <c r="AX37" s="4">
        <v>1</v>
      </c>
      <c r="AY37" s="4">
        <v>1</v>
      </c>
      <c r="AZ37" s="4">
        <v>3</v>
      </c>
      <c r="BA37" s="4">
        <v>1</v>
      </c>
      <c r="BB37" s="4">
        <v>1</v>
      </c>
      <c r="BC37" s="4">
        <v>4</v>
      </c>
      <c r="BD37" s="4">
        <v>2</v>
      </c>
      <c r="BE37" s="4">
        <v>1</v>
      </c>
      <c r="BF37" s="4">
        <v>0</v>
      </c>
      <c r="BG37" s="4">
        <v>1</v>
      </c>
      <c r="BH37" s="4">
        <v>2</v>
      </c>
      <c r="BI37" s="4">
        <v>0</v>
      </c>
      <c r="BJ37" s="4">
        <v>0</v>
      </c>
      <c r="BK37" s="4">
        <v>1</v>
      </c>
      <c r="BL37" s="4">
        <v>3</v>
      </c>
      <c r="BM37" s="4">
        <v>4</v>
      </c>
      <c r="BN37" s="4">
        <v>0</v>
      </c>
      <c r="BO37" s="4">
        <v>2</v>
      </c>
      <c r="BP37" s="4">
        <v>1</v>
      </c>
      <c r="BQ37" s="4">
        <v>3</v>
      </c>
      <c r="BR37" s="4">
        <v>1</v>
      </c>
      <c r="BS37" s="4">
        <v>0</v>
      </c>
      <c r="BT37" s="4">
        <v>1</v>
      </c>
      <c r="BU37" s="4">
        <v>2</v>
      </c>
      <c r="BV37" s="4">
        <v>4</v>
      </c>
      <c r="BW37" s="4">
        <v>3</v>
      </c>
      <c r="BX37" s="4">
        <v>2</v>
      </c>
      <c r="BY37" s="4">
        <v>2</v>
      </c>
      <c r="BZ37" s="4">
        <v>2</v>
      </c>
      <c r="CA37" s="4">
        <v>3</v>
      </c>
      <c r="CB37" s="4">
        <v>3</v>
      </c>
      <c r="CC37" s="4">
        <v>4</v>
      </c>
      <c r="CD37" s="4">
        <v>2</v>
      </c>
      <c r="CE37" s="4">
        <v>1</v>
      </c>
      <c r="CF37" s="4">
        <v>3</v>
      </c>
      <c r="CG37" s="4">
        <v>3</v>
      </c>
      <c r="CH37" s="4">
        <v>0</v>
      </c>
      <c r="CI37" s="167">
        <v>3</v>
      </c>
      <c r="CJ37" s="105">
        <f>COUNTIF(F37:CI37,"0")</f>
        <v>7</v>
      </c>
      <c r="CK37" s="106">
        <f>82-CJ37</f>
        <v>75</v>
      </c>
      <c r="CL37" s="107">
        <f>CK37/82</f>
        <v>0.91463414634146345</v>
      </c>
      <c r="CM37" s="108" t="str">
        <f>IF(CL37&gt;=0.8,"1","")</f>
        <v>1</v>
      </c>
      <c r="CN37" s="109" t="str">
        <f>IF(CL37&lt;0.8,"1","")</f>
        <v/>
      </c>
      <c r="CO37" s="4"/>
      <c r="CP37" s="4">
        <f>COUNTIF($F37:$CI37,"1")</f>
        <v>18</v>
      </c>
      <c r="CQ37" s="4">
        <f>COUNTIF($F37:$CI37,"2")</f>
        <v>21</v>
      </c>
      <c r="CR37" s="4">
        <f>COUNTIF($F37:$CI37,"3")</f>
        <v>21</v>
      </c>
      <c r="CS37" s="4">
        <f>COUNTIF($F37:$CI37,"4")</f>
        <v>15</v>
      </c>
      <c r="CT37" s="4"/>
      <c r="CU37" s="66">
        <f>SUM(F37:U37)/(16*4)</f>
        <v>0.765625</v>
      </c>
      <c r="CV37" s="68">
        <f>SUM(V37:AA37)/(COUNT(V37:AA37)*4)</f>
        <v>0.54166666666666663</v>
      </c>
      <c r="CW37" s="70">
        <f>SUM(AB37:AP37)/(COUNT(AB37:AP37)*4)</f>
        <v>0.53333333333333333</v>
      </c>
      <c r="CX37" s="72">
        <f>SUM(AQ37:AV37)/(COUNT(AQ37:AV37)*4)</f>
        <v>0.625</v>
      </c>
      <c r="CY37" s="66">
        <f>SUM(AW37:BK37)/(COUNT(AW37:BK37)*4)</f>
        <v>0.36666666666666664</v>
      </c>
      <c r="CZ37" s="68">
        <f>SUM(BL37:BS37)/(COUNT(BL37:BS37)*4)</f>
        <v>0.4375</v>
      </c>
      <c r="DA37" s="70">
        <f>SUM(BT37:CD37)/(COUNT(BT37:CD37)*4)</f>
        <v>0.63636363636363635</v>
      </c>
      <c r="DB37" s="72">
        <f>SUM(CE37:CI37)/(COUNT(CE37:CI37)*4)</f>
        <v>0.5</v>
      </c>
    </row>
    <row r="38" spans="1:106" x14ac:dyDescent="0.25">
      <c r="A38" s="1" t="s">
        <v>61</v>
      </c>
      <c r="B38" s="1" t="s">
        <v>60</v>
      </c>
      <c r="C38" s="4">
        <v>2011</v>
      </c>
      <c r="D38" s="1" t="s">
        <v>236</v>
      </c>
      <c r="E38" s="1" t="s">
        <v>3</v>
      </c>
      <c r="F38" s="4">
        <v>4</v>
      </c>
      <c r="G38" s="4">
        <v>4</v>
      </c>
      <c r="H38" s="4">
        <v>4</v>
      </c>
      <c r="I38" s="124">
        <v>4</v>
      </c>
      <c r="J38" s="4">
        <v>4</v>
      </c>
      <c r="K38" s="4">
        <v>4</v>
      </c>
      <c r="L38" s="4">
        <v>4</v>
      </c>
      <c r="M38" s="4">
        <v>4</v>
      </c>
      <c r="N38" s="4">
        <v>4</v>
      </c>
      <c r="O38" s="4">
        <v>4</v>
      </c>
      <c r="P38" s="4">
        <v>4</v>
      </c>
      <c r="Q38" s="4">
        <v>4</v>
      </c>
      <c r="R38" s="4">
        <v>2</v>
      </c>
      <c r="S38" s="125">
        <v>4</v>
      </c>
      <c r="T38" s="4">
        <v>4</v>
      </c>
      <c r="U38" s="1">
        <v>4</v>
      </c>
      <c r="V38" s="4">
        <v>0</v>
      </c>
      <c r="W38" s="4">
        <v>0</v>
      </c>
      <c r="X38" s="4">
        <v>0</v>
      </c>
      <c r="Y38" s="4">
        <v>4</v>
      </c>
      <c r="Z38" s="4">
        <v>4</v>
      </c>
      <c r="AA38" s="4">
        <v>3</v>
      </c>
      <c r="AB38" s="4">
        <v>1</v>
      </c>
      <c r="AC38" s="4">
        <v>3</v>
      </c>
      <c r="AD38" s="4">
        <v>4</v>
      </c>
      <c r="AE38" s="4">
        <v>3</v>
      </c>
      <c r="AF38" s="4">
        <v>0</v>
      </c>
      <c r="AG38" s="4">
        <v>3</v>
      </c>
      <c r="AH38" s="4">
        <v>4</v>
      </c>
      <c r="AI38" s="4">
        <v>3</v>
      </c>
      <c r="AJ38" s="4">
        <v>4</v>
      </c>
      <c r="AK38" s="4">
        <v>4</v>
      </c>
      <c r="AL38" s="4">
        <v>4</v>
      </c>
      <c r="AM38" s="4">
        <v>1</v>
      </c>
      <c r="AN38" s="4">
        <v>2</v>
      </c>
      <c r="AO38" s="4">
        <v>3</v>
      </c>
      <c r="AP38" s="4">
        <v>3</v>
      </c>
      <c r="AQ38" s="4">
        <v>3</v>
      </c>
      <c r="AR38" s="4">
        <v>1</v>
      </c>
      <c r="AS38" s="4">
        <v>4</v>
      </c>
      <c r="AT38" s="4">
        <v>1</v>
      </c>
      <c r="AU38" s="4">
        <v>4</v>
      </c>
      <c r="AV38" s="4">
        <v>4</v>
      </c>
      <c r="AW38" s="4">
        <v>1</v>
      </c>
      <c r="AX38" s="4">
        <v>2</v>
      </c>
      <c r="AY38" s="4">
        <v>2</v>
      </c>
      <c r="AZ38" s="4">
        <v>2</v>
      </c>
      <c r="BA38" s="4">
        <v>4</v>
      </c>
      <c r="BB38" s="4">
        <v>2</v>
      </c>
      <c r="BC38" s="4">
        <v>1</v>
      </c>
      <c r="BD38" s="4">
        <v>3</v>
      </c>
      <c r="BE38" s="4">
        <v>2</v>
      </c>
      <c r="BF38" s="4">
        <v>1</v>
      </c>
      <c r="BG38" s="4">
        <v>1</v>
      </c>
      <c r="BH38" s="4">
        <v>2</v>
      </c>
      <c r="BI38" s="4">
        <v>4</v>
      </c>
      <c r="BJ38" s="4">
        <v>0</v>
      </c>
      <c r="BK38" s="4">
        <v>2</v>
      </c>
      <c r="BL38" s="4">
        <v>4</v>
      </c>
      <c r="BM38" s="4">
        <v>4</v>
      </c>
      <c r="BN38" s="4">
        <v>1</v>
      </c>
      <c r="BO38" s="4">
        <v>2</v>
      </c>
      <c r="BP38" s="4">
        <v>2</v>
      </c>
      <c r="BQ38" s="4">
        <v>3</v>
      </c>
      <c r="BR38" s="4">
        <v>4</v>
      </c>
      <c r="BS38" s="4">
        <v>0</v>
      </c>
      <c r="BT38" s="4">
        <v>2</v>
      </c>
      <c r="BU38" s="4">
        <v>3</v>
      </c>
      <c r="BV38" s="4">
        <v>3</v>
      </c>
      <c r="BW38" s="4">
        <v>4</v>
      </c>
      <c r="BX38" s="4">
        <v>1</v>
      </c>
      <c r="BY38" s="4">
        <v>2</v>
      </c>
      <c r="BZ38" s="4">
        <v>3</v>
      </c>
      <c r="CA38" s="4">
        <v>3</v>
      </c>
      <c r="CB38" s="4">
        <v>3</v>
      </c>
      <c r="CC38" s="4">
        <v>3</v>
      </c>
      <c r="CD38" s="4">
        <v>2</v>
      </c>
      <c r="CE38" s="4">
        <v>1</v>
      </c>
      <c r="CF38" s="4">
        <v>3</v>
      </c>
      <c r="CG38" s="4">
        <v>4</v>
      </c>
      <c r="CH38" s="4">
        <v>1</v>
      </c>
      <c r="CI38" s="167">
        <v>3</v>
      </c>
      <c r="CJ38" s="105">
        <f>COUNTIF(F38:CI38,"0")</f>
        <v>6</v>
      </c>
      <c r="CK38" s="106">
        <f>82-CJ38</f>
        <v>76</v>
      </c>
      <c r="CL38" s="107">
        <f>CK38/82</f>
        <v>0.92682926829268297</v>
      </c>
      <c r="CM38" s="108" t="str">
        <f>IF(CL38&gt;=0.8,"1","")</f>
        <v>1</v>
      </c>
      <c r="CN38" s="109" t="str">
        <f>IF(CL38&lt;0.8,"1","")</f>
        <v/>
      </c>
      <c r="CO38" s="4"/>
      <c r="CP38" s="4">
        <f>COUNTIF($F38:$CI38,"1")</f>
        <v>12</v>
      </c>
      <c r="CQ38" s="4">
        <f>COUNTIF($F38:$CI38,"2")</f>
        <v>14</v>
      </c>
      <c r="CR38" s="4">
        <f>COUNTIF($F38:$CI38,"3")</f>
        <v>18</v>
      </c>
      <c r="CS38" s="4">
        <f>COUNTIF($F38:$CI38,"4")</f>
        <v>32</v>
      </c>
      <c r="CT38" s="4"/>
      <c r="CU38" s="66">
        <f>SUM(F38:U38)/(16*4)</f>
        <v>0.96875</v>
      </c>
      <c r="CV38" s="68">
        <f>SUM(V38:AA38)/(COUNT(V38:AA38)*4)</f>
        <v>0.45833333333333331</v>
      </c>
      <c r="CW38" s="70">
        <f>SUM(AB38:AP38)/(COUNT(AB38:AP38)*4)</f>
        <v>0.7</v>
      </c>
      <c r="CX38" s="72">
        <f>SUM(AQ38:AV38)/(COUNT(AQ38:AV38)*4)</f>
        <v>0.70833333333333337</v>
      </c>
      <c r="CY38" s="66">
        <f>SUM(AW38:BK38)/(COUNT(AW38:BK38)*4)</f>
        <v>0.48333333333333334</v>
      </c>
      <c r="CZ38" s="68">
        <f>SUM(BL38:BS38)/(COUNT(BL38:BS38)*4)</f>
        <v>0.625</v>
      </c>
      <c r="DA38" s="70">
        <f>SUM(BT38:CD38)/(COUNT(BT38:CD38)*4)</f>
        <v>0.65909090909090906</v>
      </c>
      <c r="DB38" s="72">
        <f>SUM(CE38:CI38)/(COUNT(CE38:CI38)*4)</f>
        <v>0.6</v>
      </c>
    </row>
    <row r="39" spans="1:106" x14ac:dyDescent="0.25">
      <c r="A39" s="1" t="s">
        <v>59</v>
      </c>
      <c r="B39" s="1" t="s">
        <v>58</v>
      </c>
      <c r="C39" s="4">
        <v>2011</v>
      </c>
      <c r="D39" s="1" t="s">
        <v>236</v>
      </c>
      <c r="E39" s="1" t="s">
        <v>0</v>
      </c>
      <c r="F39" s="4">
        <v>4</v>
      </c>
      <c r="G39" s="4">
        <v>4</v>
      </c>
      <c r="H39" s="4">
        <v>4</v>
      </c>
      <c r="I39" s="124">
        <v>2</v>
      </c>
      <c r="J39" s="4">
        <v>4</v>
      </c>
      <c r="K39" s="4">
        <v>4</v>
      </c>
      <c r="L39" s="4">
        <v>3</v>
      </c>
      <c r="M39" s="4">
        <v>4</v>
      </c>
      <c r="N39" s="4">
        <v>3</v>
      </c>
      <c r="O39" s="4">
        <v>3</v>
      </c>
      <c r="P39" s="4">
        <v>3</v>
      </c>
      <c r="Q39" s="4">
        <v>3</v>
      </c>
      <c r="R39" s="4">
        <v>1</v>
      </c>
      <c r="S39" s="125">
        <v>4</v>
      </c>
      <c r="T39" s="4">
        <v>4</v>
      </c>
      <c r="U39" s="1">
        <v>1</v>
      </c>
      <c r="V39" s="4">
        <v>4</v>
      </c>
      <c r="W39" s="4">
        <v>1</v>
      </c>
      <c r="X39" s="4">
        <v>1</v>
      </c>
      <c r="Y39" s="4">
        <v>3</v>
      </c>
      <c r="Z39" s="4">
        <v>3</v>
      </c>
      <c r="AA39" s="4">
        <v>2</v>
      </c>
      <c r="AB39" s="4">
        <v>1</v>
      </c>
      <c r="AC39" s="4">
        <v>4</v>
      </c>
      <c r="AD39" s="4">
        <v>1</v>
      </c>
      <c r="AE39" s="4">
        <v>2</v>
      </c>
      <c r="AF39" s="4">
        <v>0</v>
      </c>
      <c r="AG39" s="4">
        <v>4</v>
      </c>
      <c r="AH39" s="4">
        <v>1</v>
      </c>
      <c r="AI39" s="4">
        <v>2</v>
      </c>
      <c r="AJ39" s="4">
        <v>4</v>
      </c>
      <c r="AK39" s="4">
        <v>2</v>
      </c>
      <c r="AL39" s="4">
        <v>2</v>
      </c>
      <c r="AM39" s="4">
        <v>2</v>
      </c>
      <c r="AN39" s="4">
        <v>2</v>
      </c>
      <c r="AO39" s="4">
        <v>3</v>
      </c>
      <c r="AP39" s="4">
        <v>0</v>
      </c>
      <c r="AQ39" s="4">
        <v>3</v>
      </c>
      <c r="AR39" s="4">
        <v>4</v>
      </c>
      <c r="AS39" s="4">
        <v>3</v>
      </c>
      <c r="AT39" s="4">
        <v>4</v>
      </c>
      <c r="AU39" s="4">
        <v>3</v>
      </c>
      <c r="AV39" s="4">
        <v>3</v>
      </c>
      <c r="AW39" s="4">
        <v>3</v>
      </c>
      <c r="AX39" s="4">
        <v>3</v>
      </c>
      <c r="AY39" s="4">
        <v>3</v>
      </c>
      <c r="AZ39" s="4">
        <v>1</v>
      </c>
      <c r="BA39" s="4">
        <v>2</v>
      </c>
      <c r="BB39" s="4">
        <v>1</v>
      </c>
      <c r="BC39" s="4">
        <v>2</v>
      </c>
      <c r="BD39" s="4">
        <v>4</v>
      </c>
      <c r="BE39" s="4">
        <v>4</v>
      </c>
      <c r="BF39" s="4">
        <v>0</v>
      </c>
      <c r="BG39" s="4">
        <v>1</v>
      </c>
      <c r="BH39" s="4">
        <v>2</v>
      </c>
      <c r="BI39" s="4">
        <v>4</v>
      </c>
      <c r="BJ39" s="4">
        <v>0</v>
      </c>
      <c r="BK39" s="4">
        <v>2</v>
      </c>
      <c r="BL39" s="4">
        <v>3</v>
      </c>
      <c r="BM39" s="4">
        <v>3</v>
      </c>
      <c r="BN39" s="4">
        <v>1</v>
      </c>
      <c r="BO39" s="4">
        <v>1</v>
      </c>
      <c r="BP39" s="4">
        <v>2</v>
      </c>
      <c r="BQ39" s="4">
        <v>3</v>
      </c>
      <c r="BR39" s="4">
        <v>1</v>
      </c>
      <c r="BS39" s="4">
        <v>0</v>
      </c>
      <c r="BT39" s="4">
        <v>2</v>
      </c>
      <c r="BU39" s="4">
        <v>0</v>
      </c>
      <c r="BV39" s="4">
        <v>4</v>
      </c>
      <c r="BW39" s="4">
        <v>2</v>
      </c>
      <c r="BX39" s="4">
        <v>1</v>
      </c>
      <c r="BY39" s="4">
        <v>1</v>
      </c>
      <c r="BZ39" s="4">
        <v>3</v>
      </c>
      <c r="CA39" s="4">
        <v>2</v>
      </c>
      <c r="CB39" s="4">
        <v>3</v>
      </c>
      <c r="CC39" s="4">
        <v>3</v>
      </c>
      <c r="CD39" s="4">
        <v>1</v>
      </c>
      <c r="CE39" s="4">
        <v>2</v>
      </c>
      <c r="CF39" s="4">
        <v>2</v>
      </c>
      <c r="CG39" s="4">
        <v>1</v>
      </c>
      <c r="CH39" s="4">
        <v>2</v>
      </c>
      <c r="CI39" s="167">
        <v>3</v>
      </c>
      <c r="CJ39" s="105">
        <f>COUNTIF(F39:CI39,"0")</f>
        <v>6</v>
      </c>
      <c r="CK39" s="106">
        <f>82-CJ39</f>
        <v>76</v>
      </c>
      <c r="CL39" s="107">
        <f>CK39/82</f>
        <v>0.92682926829268297</v>
      </c>
      <c r="CM39" s="108" t="str">
        <f>IF(CL39&gt;=0.8,"1","")</f>
        <v>1</v>
      </c>
      <c r="CN39" s="109" t="str">
        <f>IF(CL39&lt;0.8,"1","")</f>
        <v/>
      </c>
      <c r="CO39" s="4"/>
      <c r="CP39" s="4">
        <f>COUNTIF($F39:$CI39,"1")</f>
        <v>17</v>
      </c>
      <c r="CQ39" s="4">
        <f>COUNTIF($F39:$CI39,"2")</f>
        <v>19</v>
      </c>
      <c r="CR39" s="4">
        <f>COUNTIF($F39:$CI39,"3")</f>
        <v>22</v>
      </c>
      <c r="CS39" s="4">
        <f>COUNTIF($F39:$CI39,"4")</f>
        <v>18</v>
      </c>
      <c r="CT39" s="4"/>
      <c r="CU39" s="66">
        <f>SUM(F39:U39)/(16*4)</f>
        <v>0.796875</v>
      </c>
      <c r="CV39" s="68">
        <f>SUM(V39:AA39)/(COUNT(V39:AA39)*4)</f>
        <v>0.58333333333333337</v>
      </c>
      <c r="CW39" s="70">
        <f>SUM(AB39:AP39)/(COUNT(AB39:AP39)*4)</f>
        <v>0.5</v>
      </c>
      <c r="CX39" s="72">
        <f>SUM(AQ39:AV39)/(COUNT(AQ39:AV39)*4)</f>
        <v>0.83333333333333337</v>
      </c>
      <c r="CY39" s="66">
        <f>SUM(AW39:BK39)/(COUNT(AW39:BK39)*4)</f>
        <v>0.53333333333333333</v>
      </c>
      <c r="CZ39" s="68">
        <f>SUM(BL39:BS39)/(COUNT(BL39:BS39)*4)</f>
        <v>0.4375</v>
      </c>
      <c r="DA39" s="70">
        <f>SUM(BT39:CD39)/(COUNT(BT39:CD39)*4)</f>
        <v>0.5</v>
      </c>
      <c r="DB39" s="72">
        <f>SUM(CE39:CI39)/(COUNT(CE39:CI39)*4)</f>
        <v>0.5</v>
      </c>
    </row>
    <row r="40" spans="1:106" x14ac:dyDescent="0.25">
      <c r="A40" s="1" t="s">
        <v>57</v>
      </c>
      <c r="B40" s="1" t="s">
        <v>56</v>
      </c>
      <c r="C40" s="4">
        <v>2011</v>
      </c>
      <c r="D40" s="1" t="s">
        <v>237</v>
      </c>
      <c r="E40" s="1" t="s">
        <v>0</v>
      </c>
      <c r="F40" s="4">
        <v>4</v>
      </c>
      <c r="G40" s="4">
        <v>3</v>
      </c>
      <c r="H40" s="4">
        <v>4</v>
      </c>
      <c r="I40" s="124">
        <v>1</v>
      </c>
      <c r="J40" s="4">
        <v>3</v>
      </c>
      <c r="K40" s="4">
        <v>3</v>
      </c>
      <c r="L40" s="4">
        <v>2</v>
      </c>
      <c r="M40" s="4">
        <v>2</v>
      </c>
      <c r="N40" s="4">
        <v>2</v>
      </c>
      <c r="O40" s="4">
        <v>3</v>
      </c>
      <c r="P40" s="4">
        <v>2</v>
      </c>
      <c r="Q40" s="4">
        <v>4</v>
      </c>
      <c r="R40" s="4">
        <v>2</v>
      </c>
      <c r="S40" s="125">
        <v>3</v>
      </c>
      <c r="T40" s="4">
        <v>2</v>
      </c>
      <c r="U40" s="1">
        <v>4</v>
      </c>
      <c r="V40" s="4">
        <v>3</v>
      </c>
      <c r="W40" s="4">
        <v>2</v>
      </c>
      <c r="X40" s="4">
        <v>1</v>
      </c>
      <c r="Y40" s="4">
        <v>4</v>
      </c>
      <c r="Z40" s="4">
        <v>3</v>
      </c>
      <c r="AA40" s="4">
        <v>0</v>
      </c>
      <c r="AB40" s="4">
        <v>1</v>
      </c>
      <c r="AC40" s="4">
        <v>4</v>
      </c>
      <c r="AD40" s="4">
        <v>1</v>
      </c>
      <c r="AE40" s="4">
        <v>0</v>
      </c>
      <c r="AF40" s="4">
        <v>1</v>
      </c>
      <c r="AG40" s="4">
        <v>1</v>
      </c>
      <c r="AH40" s="4">
        <v>3</v>
      </c>
      <c r="AI40" s="4">
        <v>0</v>
      </c>
      <c r="AJ40" s="4">
        <v>2</v>
      </c>
      <c r="AK40" s="4">
        <v>3</v>
      </c>
      <c r="AL40" s="4">
        <v>1</v>
      </c>
      <c r="AM40" s="4">
        <v>3</v>
      </c>
      <c r="AN40" s="4">
        <v>2</v>
      </c>
      <c r="AO40" s="4">
        <v>2</v>
      </c>
      <c r="AP40" s="4">
        <v>3</v>
      </c>
      <c r="AQ40" s="4">
        <v>1</v>
      </c>
      <c r="AR40" s="4">
        <v>4</v>
      </c>
      <c r="AS40" s="4">
        <v>2</v>
      </c>
      <c r="AT40" s="4">
        <v>1</v>
      </c>
      <c r="AU40" s="4">
        <v>4</v>
      </c>
      <c r="AV40" s="4">
        <v>2</v>
      </c>
      <c r="AW40" s="4">
        <v>2</v>
      </c>
      <c r="AX40" s="4">
        <v>3</v>
      </c>
      <c r="AY40" s="4">
        <v>3</v>
      </c>
      <c r="AZ40" s="4">
        <v>3</v>
      </c>
      <c r="BA40" s="4">
        <v>3</v>
      </c>
      <c r="BB40" s="4">
        <v>3</v>
      </c>
      <c r="BC40" s="4">
        <v>4</v>
      </c>
      <c r="BD40" s="4">
        <v>4</v>
      </c>
      <c r="BE40" s="4">
        <v>3</v>
      </c>
      <c r="BF40" s="4">
        <v>0</v>
      </c>
      <c r="BG40" s="4">
        <v>2</v>
      </c>
      <c r="BH40" s="4">
        <v>2</v>
      </c>
      <c r="BI40" s="4">
        <v>2</v>
      </c>
      <c r="BJ40" s="4">
        <v>0</v>
      </c>
      <c r="BK40" s="4">
        <v>1</v>
      </c>
      <c r="BL40" s="4">
        <v>3</v>
      </c>
      <c r="BM40" s="4">
        <v>4</v>
      </c>
      <c r="BN40" s="4">
        <v>2</v>
      </c>
      <c r="BO40" s="4">
        <v>3</v>
      </c>
      <c r="BP40" s="4">
        <v>1</v>
      </c>
      <c r="BQ40" s="4">
        <v>3</v>
      </c>
      <c r="BR40" s="4">
        <v>3</v>
      </c>
      <c r="BS40" s="4">
        <v>0</v>
      </c>
      <c r="BT40" s="4">
        <v>3</v>
      </c>
      <c r="BU40" s="4">
        <v>0</v>
      </c>
      <c r="BV40" s="4">
        <v>4</v>
      </c>
      <c r="BW40" s="4">
        <v>2</v>
      </c>
      <c r="BX40" s="4">
        <v>1</v>
      </c>
      <c r="BY40" s="4">
        <v>2</v>
      </c>
      <c r="BZ40" s="4">
        <v>3</v>
      </c>
      <c r="CA40" s="4">
        <v>1</v>
      </c>
      <c r="CB40" s="4">
        <v>2</v>
      </c>
      <c r="CC40" s="4">
        <v>1</v>
      </c>
      <c r="CD40" s="4">
        <v>1</v>
      </c>
      <c r="CE40" s="4">
        <v>4</v>
      </c>
      <c r="CF40" s="4">
        <v>2</v>
      </c>
      <c r="CG40" s="4">
        <v>3</v>
      </c>
      <c r="CH40" s="4">
        <v>2</v>
      </c>
      <c r="CI40" s="167">
        <v>3</v>
      </c>
      <c r="CJ40" s="105">
        <f>COUNTIF(F40:CI40,"0")</f>
        <v>7</v>
      </c>
      <c r="CK40" s="106">
        <f>82-CJ40</f>
        <v>75</v>
      </c>
      <c r="CL40" s="107">
        <f>CK40/82</f>
        <v>0.91463414634146345</v>
      </c>
      <c r="CM40" s="108" t="str">
        <f>IF(CL40&gt;=0.8,"1","")</f>
        <v>1</v>
      </c>
      <c r="CN40" s="109" t="str">
        <f>IF(CL40&lt;0.8,"1","")</f>
        <v/>
      </c>
      <c r="CO40" s="4"/>
      <c r="CP40" s="4">
        <f>COUNTIF($F40:$CI40,"1")</f>
        <v>15</v>
      </c>
      <c r="CQ40" s="4">
        <f>COUNTIF($F40:$CI40,"2")</f>
        <v>22</v>
      </c>
      <c r="CR40" s="4">
        <f>COUNTIF($F40:$CI40,"3")</f>
        <v>25</v>
      </c>
      <c r="CS40" s="4">
        <f>COUNTIF($F40:$CI40,"4")</f>
        <v>13</v>
      </c>
      <c r="CT40" s="4"/>
      <c r="CU40" s="66">
        <f>SUM(F40:U40)/(16*4)</f>
        <v>0.6875</v>
      </c>
      <c r="CV40" s="68">
        <f>SUM(V40:AA40)/(COUNT(V40:AA40)*4)</f>
        <v>0.54166666666666663</v>
      </c>
      <c r="CW40" s="70">
        <f>SUM(AB40:AP40)/(COUNT(AB40:AP40)*4)</f>
        <v>0.45</v>
      </c>
      <c r="CX40" s="72">
        <f>SUM(AQ40:AV40)/(COUNT(AQ40:AV40)*4)</f>
        <v>0.58333333333333337</v>
      </c>
      <c r="CY40" s="66">
        <f>SUM(AW40:BK40)/(COUNT(AW40:BK40)*4)</f>
        <v>0.58333333333333337</v>
      </c>
      <c r="CZ40" s="68">
        <f>SUM(BL40:BS40)/(COUNT(BL40:BS40)*4)</f>
        <v>0.59375</v>
      </c>
      <c r="DA40" s="70">
        <f>SUM(BT40:CD40)/(COUNT(BT40:CD40)*4)</f>
        <v>0.45454545454545453</v>
      </c>
      <c r="DB40" s="72">
        <f>SUM(CE40:CI40)/(COUNT(CE40:CI40)*4)</f>
        <v>0.7</v>
      </c>
    </row>
    <row r="41" spans="1:106" x14ac:dyDescent="0.25">
      <c r="A41" s="1" t="s">
        <v>55</v>
      </c>
      <c r="B41" s="1" t="s">
        <v>54</v>
      </c>
      <c r="C41" s="4">
        <v>2011</v>
      </c>
      <c r="D41" s="1" t="s">
        <v>236</v>
      </c>
      <c r="E41" s="1" t="s">
        <v>0</v>
      </c>
      <c r="F41" s="4">
        <v>4</v>
      </c>
      <c r="G41" s="4">
        <v>4</v>
      </c>
      <c r="H41" s="4">
        <v>4</v>
      </c>
      <c r="I41" s="124">
        <v>4</v>
      </c>
      <c r="J41" s="4">
        <v>4</v>
      </c>
      <c r="K41" s="4">
        <v>3</v>
      </c>
      <c r="L41" s="4">
        <v>3</v>
      </c>
      <c r="M41" s="4">
        <v>2</v>
      </c>
      <c r="N41" s="4">
        <v>4</v>
      </c>
      <c r="O41" s="4">
        <v>2</v>
      </c>
      <c r="P41" s="4">
        <v>2</v>
      </c>
      <c r="Q41" s="4">
        <v>3</v>
      </c>
      <c r="R41" s="4">
        <v>1</v>
      </c>
      <c r="S41" s="125">
        <v>3</v>
      </c>
      <c r="T41" s="4">
        <v>3</v>
      </c>
      <c r="U41" s="1">
        <v>4</v>
      </c>
      <c r="V41" s="4">
        <v>3</v>
      </c>
      <c r="W41" s="4">
        <v>1</v>
      </c>
      <c r="X41" s="4">
        <v>1</v>
      </c>
      <c r="Y41" s="4">
        <v>3</v>
      </c>
      <c r="Z41" s="4">
        <v>3</v>
      </c>
      <c r="AA41" s="4">
        <v>1</v>
      </c>
      <c r="AB41" s="4">
        <v>1</v>
      </c>
      <c r="AC41" s="4">
        <v>2</v>
      </c>
      <c r="AD41" s="4">
        <v>2</v>
      </c>
      <c r="AE41" s="4">
        <v>2</v>
      </c>
      <c r="AF41" s="4">
        <v>3</v>
      </c>
      <c r="AG41" s="4">
        <v>1</v>
      </c>
      <c r="AH41" s="4">
        <v>1</v>
      </c>
      <c r="AI41" s="4">
        <v>3</v>
      </c>
      <c r="AJ41" s="4">
        <v>2</v>
      </c>
      <c r="AK41" s="4">
        <v>3</v>
      </c>
      <c r="AL41" s="4">
        <v>3</v>
      </c>
      <c r="AM41" s="4">
        <v>1</v>
      </c>
      <c r="AN41" s="4">
        <v>2</v>
      </c>
      <c r="AO41" s="4">
        <v>3</v>
      </c>
      <c r="AP41" s="4">
        <v>1</v>
      </c>
      <c r="AQ41" s="4">
        <v>4</v>
      </c>
      <c r="AR41" s="4">
        <v>1</v>
      </c>
      <c r="AS41" s="4">
        <v>3</v>
      </c>
      <c r="AT41" s="4">
        <v>4</v>
      </c>
      <c r="AU41" s="4">
        <v>4</v>
      </c>
      <c r="AV41" s="4">
        <v>4</v>
      </c>
      <c r="AW41" s="4">
        <v>3</v>
      </c>
      <c r="AX41" s="4">
        <v>2</v>
      </c>
      <c r="AY41" s="4">
        <v>2</v>
      </c>
      <c r="AZ41" s="4">
        <v>1</v>
      </c>
      <c r="BA41" s="4">
        <v>2</v>
      </c>
      <c r="BB41" s="4">
        <v>1</v>
      </c>
      <c r="BC41" s="4">
        <v>1</v>
      </c>
      <c r="BD41" s="4">
        <v>1</v>
      </c>
      <c r="BE41" s="4">
        <v>1</v>
      </c>
      <c r="BF41" s="4">
        <v>1</v>
      </c>
      <c r="BG41" s="4">
        <v>1</v>
      </c>
      <c r="BH41" s="4">
        <v>2</v>
      </c>
      <c r="BI41" s="4">
        <v>0</v>
      </c>
      <c r="BJ41" s="4">
        <v>0</v>
      </c>
      <c r="BK41" s="4">
        <v>1</v>
      </c>
      <c r="BL41" s="4">
        <v>3</v>
      </c>
      <c r="BM41" s="4">
        <v>4</v>
      </c>
      <c r="BN41" s="4">
        <v>2</v>
      </c>
      <c r="BO41" s="4">
        <v>3</v>
      </c>
      <c r="BP41" s="4">
        <v>1</v>
      </c>
      <c r="BQ41" s="4">
        <v>3</v>
      </c>
      <c r="BR41" s="4">
        <v>1</v>
      </c>
      <c r="BS41" s="4">
        <v>0</v>
      </c>
      <c r="BT41" s="4">
        <v>1</v>
      </c>
      <c r="BU41" s="4">
        <v>3</v>
      </c>
      <c r="BV41" s="4">
        <v>2</v>
      </c>
      <c r="BW41" s="4">
        <v>3</v>
      </c>
      <c r="BX41" s="4">
        <v>1</v>
      </c>
      <c r="BY41" s="4">
        <v>1</v>
      </c>
      <c r="BZ41" s="4">
        <v>3</v>
      </c>
      <c r="CA41" s="4">
        <v>3</v>
      </c>
      <c r="CB41" s="4">
        <v>2</v>
      </c>
      <c r="CC41" s="4">
        <v>3</v>
      </c>
      <c r="CD41" s="4">
        <v>2</v>
      </c>
      <c r="CE41" s="4">
        <v>1</v>
      </c>
      <c r="CF41" s="4">
        <v>2</v>
      </c>
      <c r="CG41" s="4">
        <v>4</v>
      </c>
      <c r="CH41" s="4">
        <v>0</v>
      </c>
      <c r="CI41" s="167">
        <v>2</v>
      </c>
      <c r="CJ41" s="105">
        <f>COUNTIF(F41:CI41,"0")</f>
        <v>4</v>
      </c>
      <c r="CK41" s="106">
        <f>82-CJ41</f>
        <v>78</v>
      </c>
      <c r="CL41" s="107">
        <f>CK41/82</f>
        <v>0.95121951219512191</v>
      </c>
      <c r="CM41" s="108" t="str">
        <f>IF(CL41&gt;=0.8,"1","")</f>
        <v>1</v>
      </c>
      <c r="CN41" s="109" t="str">
        <f>IF(CL41&lt;0.8,"1","")</f>
        <v/>
      </c>
      <c r="CO41" s="4"/>
      <c r="CP41" s="4">
        <f>COUNTIF($F41:$CI41,"1")</f>
        <v>24</v>
      </c>
      <c r="CQ41" s="4">
        <f>COUNTIF($F41:$CI41,"2")</f>
        <v>18</v>
      </c>
      <c r="CR41" s="4">
        <f>COUNTIF($F41:$CI41,"3")</f>
        <v>23</v>
      </c>
      <c r="CS41" s="4">
        <f>COUNTIF($F41:$CI41,"4")</f>
        <v>13</v>
      </c>
      <c r="CT41" s="4"/>
      <c r="CU41" s="66">
        <f>SUM(F41:U41)/(16*4)</f>
        <v>0.78125</v>
      </c>
      <c r="CV41" s="68">
        <f>SUM(V41:AA41)/(COUNT(V41:AA41)*4)</f>
        <v>0.5</v>
      </c>
      <c r="CW41" s="70">
        <f>SUM(AB41:AP41)/(COUNT(AB41:AP41)*4)</f>
        <v>0.5</v>
      </c>
      <c r="CX41" s="72">
        <f>SUM(AQ41:AV41)/(COUNT(AQ41:AV41)*4)</f>
        <v>0.83333333333333337</v>
      </c>
      <c r="CY41" s="66">
        <f>SUM(AW41:BK41)/(COUNT(AW41:BK41)*4)</f>
        <v>0.31666666666666665</v>
      </c>
      <c r="CZ41" s="68">
        <f>SUM(BL41:BS41)/(COUNT(BL41:BS41)*4)</f>
        <v>0.53125</v>
      </c>
      <c r="DA41" s="70">
        <f>SUM(BT41:CD41)/(COUNT(BT41:CD41)*4)</f>
        <v>0.54545454545454541</v>
      </c>
      <c r="DB41" s="72">
        <f>SUM(CE41:CI41)/(COUNT(CE41:CI41)*4)</f>
        <v>0.45</v>
      </c>
    </row>
    <row r="42" spans="1:106" x14ac:dyDescent="0.25">
      <c r="A42" s="1" t="s">
        <v>53</v>
      </c>
      <c r="B42" s="1" t="s">
        <v>52</v>
      </c>
      <c r="C42" s="4">
        <v>2013</v>
      </c>
      <c r="D42" s="1" t="s">
        <v>237</v>
      </c>
      <c r="E42" s="1" t="s">
        <v>0</v>
      </c>
      <c r="F42" s="4">
        <v>4</v>
      </c>
      <c r="G42" s="4">
        <v>4</v>
      </c>
      <c r="H42" s="4">
        <v>4</v>
      </c>
      <c r="I42" s="124">
        <v>2</v>
      </c>
      <c r="J42" s="4">
        <v>4</v>
      </c>
      <c r="K42" s="4">
        <v>2</v>
      </c>
      <c r="L42" s="4">
        <v>2</v>
      </c>
      <c r="M42" s="4">
        <v>2</v>
      </c>
      <c r="N42" s="4">
        <v>1</v>
      </c>
      <c r="O42" s="4">
        <v>4</v>
      </c>
      <c r="P42" s="4">
        <v>1</v>
      </c>
      <c r="Q42" s="4">
        <v>3</v>
      </c>
      <c r="R42" s="4">
        <v>1</v>
      </c>
      <c r="S42" s="125">
        <v>2</v>
      </c>
      <c r="T42" s="4">
        <v>3</v>
      </c>
      <c r="U42" s="1">
        <v>4</v>
      </c>
      <c r="V42" s="4">
        <v>0</v>
      </c>
      <c r="W42" s="4">
        <v>0</v>
      </c>
      <c r="X42" s="4">
        <v>0</v>
      </c>
      <c r="Y42" s="4">
        <v>2</v>
      </c>
      <c r="Z42" s="4">
        <v>2</v>
      </c>
      <c r="AA42" s="4">
        <v>1</v>
      </c>
      <c r="AB42" s="4">
        <v>3</v>
      </c>
      <c r="AC42" s="4">
        <v>1</v>
      </c>
      <c r="AD42" s="4">
        <v>3</v>
      </c>
      <c r="AE42" s="4">
        <v>4</v>
      </c>
      <c r="AF42" s="4">
        <v>1</v>
      </c>
      <c r="AG42" s="4">
        <v>3</v>
      </c>
      <c r="AH42" s="4">
        <v>0</v>
      </c>
      <c r="AI42" s="4">
        <v>3</v>
      </c>
      <c r="AJ42" s="4">
        <v>1</v>
      </c>
      <c r="AK42" s="4">
        <v>4</v>
      </c>
      <c r="AL42" s="4">
        <v>4</v>
      </c>
      <c r="AM42" s="4">
        <v>3</v>
      </c>
      <c r="AN42" s="4">
        <v>3</v>
      </c>
      <c r="AO42" s="4">
        <v>1</v>
      </c>
      <c r="AP42" s="4">
        <v>0</v>
      </c>
      <c r="AQ42" s="4">
        <v>3</v>
      </c>
      <c r="AR42" s="4">
        <v>3</v>
      </c>
      <c r="AS42" s="4">
        <v>2</v>
      </c>
      <c r="AT42" s="4">
        <v>1</v>
      </c>
      <c r="AU42" s="4">
        <v>2</v>
      </c>
      <c r="AV42" s="4">
        <v>2</v>
      </c>
      <c r="AW42" s="4">
        <v>3</v>
      </c>
      <c r="AX42" s="4">
        <v>3</v>
      </c>
      <c r="AY42" s="4">
        <v>4</v>
      </c>
      <c r="AZ42" s="4">
        <v>4</v>
      </c>
      <c r="BA42" s="4">
        <v>2</v>
      </c>
      <c r="BB42" s="4">
        <v>4</v>
      </c>
      <c r="BC42" s="4">
        <v>4</v>
      </c>
      <c r="BD42" s="4">
        <v>1</v>
      </c>
      <c r="BE42" s="4">
        <v>3</v>
      </c>
      <c r="BF42" s="4">
        <v>0</v>
      </c>
      <c r="BG42" s="4">
        <v>4</v>
      </c>
      <c r="BH42" s="4">
        <v>4</v>
      </c>
      <c r="BI42" s="4">
        <v>3</v>
      </c>
      <c r="BJ42" s="4">
        <v>0</v>
      </c>
      <c r="BK42" s="4">
        <v>3</v>
      </c>
      <c r="BL42" s="4">
        <v>4</v>
      </c>
      <c r="BM42" s="4">
        <v>4</v>
      </c>
      <c r="BN42" s="4">
        <v>2</v>
      </c>
      <c r="BO42" s="4">
        <v>2</v>
      </c>
      <c r="BP42" s="4">
        <v>2</v>
      </c>
      <c r="BQ42" s="4">
        <v>3</v>
      </c>
      <c r="BR42" s="4">
        <v>3</v>
      </c>
      <c r="BS42" s="4">
        <v>0</v>
      </c>
      <c r="BT42" s="4">
        <v>3</v>
      </c>
      <c r="BU42" s="4">
        <v>3</v>
      </c>
      <c r="BV42" s="4">
        <v>4</v>
      </c>
      <c r="BW42" s="4">
        <v>3</v>
      </c>
      <c r="BX42" s="4">
        <v>1</v>
      </c>
      <c r="BY42" s="4">
        <v>1</v>
      </c>
      <c r="BZ42" s="4">
        <v>2</v>
      </c>
      <c r="CA42" s="4">
        <v>4</v>
      </c>
      <c r="CB42" s="4">
        <v>4</v>
      </c>
      <c r="CC42" s="4">
        <v>2</v>
      </c>
      <c r="CD42" s="4">
        <v>3</v>
      </c>
      <c r="CE42" s="4">
        <v>4</v>
      </c>
      <c r="CF42" s="4">
        <v>3</v>
      </c>
      <c r="CG42" s="4">
        <v>2</v>
      </c>
      <c r="CH42" s="4">
        <v>0</v>
      </c>
      <c r="CI42" s="167">
        <v>3</v>
      </c>
      <c r="CJ42" s="105">
        <f>COUNTIF(F42:CI42,"0")</f>
        <v>9</v>
      </c>
      <c r="CK42" s="106">
        <f>82-CJ42</f>
        <v>73</v>
      </c>
      <c r="CL42" s="107">
        <f>CK42/82</f>
        <v>0.8902439024390244</v>
      </c>
      <c r="CM42" s="108" t="str">
        <f>IF(CL42&gt;=0.8,"1","")</f>
        <v>1</v>
      </c>
      <c r="CN42" s="109" t="str">
        <f>IF(CL42&lt;0.8,"1","")</f>
        <v/>
      </c>
      <c r="CO42" s="4"/>
      <c r="CP42" s="4">
        <f>COUNTIF($F42:$CI42,"1")</f>
        <v>12</v>
      </c>
      <c r="CQ42" s="4">
        <f>COUNTIF($F42:$CI42,"2")</f>
        <v>17</v>
      </c>
      <c r="CR42" s="4">
        <f>COUNTIF($F42:$CI42,"3")</f>
        <v>23</v>
      </c>
      <c r="CS42" s="4">
        <f>COUNTIF($F42:$CI42,"4")</f>
        <v>21</v>
      </c>
      <c r="CT42" s="4"/>
      <c r="CU42" s="66">
        <f>SUM(F42:U42)/(16*4)</f>
        <v>0.671875</v>
      </c>
      <c r="CV42" s="68">
        <f>SUM(V42:AA42)/(COUNT(V42:AA42)*4)</f>
        <v>0.20833333333333334</v>
      </c>
      <c r="CW42" s="70">
        <f>SUM(AB42:AP42)/(COUNT(AB42:AP42)*4)</f>
        <v>0.56666666666666665</v>
      </c>
      <c r="CX42" s="72">
        <f>SUM(AQ42:AV42)/(COUNT(AQ42:AV42)*4)</f>
        <v>0.54166666666666663</v>
      </c>
      <c r="CY42" s="66">
        <f>SUM(AW42:BK42)/(COUNT(AW42:BK42)*4)</f>
        <v>0.7</v>
      </c>
      <c r="CZ42" s="68">
        <f>SUM(BL42:BS42)/(COUNT(BL42:BS42)*4)</f>
        <v>0.625</v>
      </c>
      <c r="DA42" s="70">
        <f>SUM(BT42:CD42)/(COUNT(BT42:CD42)*4)</f>
        <v>0.68181818181818177</v>
      </c>
      <c r="DB42" s="72">
        <f>SUM(CE42:CI42)/(COUNT(CE42:CI42)*4)</f>
        <v>0.6</v>
      </c>
    </row>
    <row r="43" spans="1:106" x14ac:dyDescent="0.25">
      <c r="A43" s="1" t="s">
        <v>51</v>
      </c>
      <c r="B43" s="1" t="s">
        <v>50</v>
      </c>
      <c r="C43" s="4">
        <v>2011</v>
      </c>
      <c r="D43" s="1" t="s">
        <v>238</v>
      </c>
      <c r="E43" s="1" t="s">
        <v>3</v>
      </c>
      <c r="F43" s="4">
        <v>4</v>
      </c>
      <c r="G43" s="4">
        <v>2</v>
      </c>
      <c r="H43" s="4">
        <v>4</v>
      </c>
      <c r="I43" s="124">
        <v>1</v>
      </c>
      <c r="J43" s="4">
        <v>2</v>
      </c>
      <c r="K43" s="4">
        <v>0</v>
      </c>
      <c r="L43" s="4">
        <v>4</v>
      </c>
      <c r="M43" s="4">
        <v>4</v>
      </c>
      <c r="N43" s="4">
        <v>4</v>
      </c>
      <c r="O43" s="4">
        <v>3</v>
      </c>
      <c r="P43" s="4">
        <v>4</v>
      </c>
      <c r="Q43" s="4">
        <v>3</v>
      </c>
      <c r="R43" s="4">
        <v>2</v>
      </c>
      <c r="S43" s="125">
        <v>2</v>
      </c>
      <c r="T43" s="4">
        <v>2</v>
      </c>
      <c r="U43" s="1">
        <v>1</v>
      </c>
      <c r="V43" s="4">
        <v>0</v>
      </c>
      <c r="W43" s="4">
        <v>0</v>
      </c>
      <c r="X43" s="4">
        <v>0</v>
      </c>
      <c r="Y43" s="4">
        <v>1</v>
      </c>
      <c r="Z43" s="4">
        <v>1</v>
      </c>
      <c r="AA43" s="4">
        <v>3</v>
      </c>
      <c r="AB43" s="4">
        <v>4</v>
      </c>
      <c r="AC43" s="4">
        <v>3</v>
      </c>
      <c r="AD43" s="4">
        <v>1</v>
      </c>
      <c r="AE43" s="4">
        <v>3</v>
      </c>
      <c r="AF43" s="4">
        <v>2</v>
      </c>
      <c r="AG43" s="4">
        <v>2</v>
      </c>
      <c r="AH43" s="4">
        <v>1</v>
      </c>
      <c r="AI43" s="4">
        <v>3</v>
      </c>
      <c r="AJ43" s="4">
        <v>1</v>
      </c>
      <c r="AK43" s="4">
        <v>3</v>
      </c>
      <c r="AL43" s="4">
        <v>4</v>
      </c>
      <c r="AM43" s="4">
        <v>3</v>
      </c>
      <c r="AN43" s="4">
        <v>3</v>
      </c>
      <c r="AO43" s="4">
        <v>2</v>
      </c>
      <c r="AP43" s="4">
        <v>2</v>
      </c>
      <c r="AQ43" s="4">
        <v>1</v>
      </c>
      <c r="AR43" s="4">
        <v>3</v>
      </c>
      <c r="AS43" s="4">
        <v>2</v>
      </c>
      <c r="AT43" s="4">
        <v>1</v>
      </c>
      <c r="AU43" s="4">
        <v>2</v>
      </c>
      <c r="AV43" s="4">
        <v>2</v>
      </c>
      <c r="AW43" s="4">
        <v>2</v>
      </c>
      <c r="AX43" s="4">
        <v>3</v>
      </c>
      <c r="AY43" s="4">
        <v>3</v>
      </c>
      <c r="AZ43" s="4">
        <v>3</v>
      </c>
      <c r="BA43" s="4">
        <v>3</v>
      </c>
      <c r="BB43" s="4">
        <v>3</v>
      </c>
      <c r="BC43" s="4">
        <v>1</v>
      </c>
      <c r="BD43" s="4">
        <v>1</v>
      </c>
      <c r="BE43" s="4">
        <v>2</v>
      </c>
      <c r="BF43" s="4">
        <v>1</v>
      </c>
      <c r="BG43" s="4">
        <v>4</v>
      </c>
      <c r="BH43" s="4">
        <v>4</v>
      </c>
      <c r="BI43" s="4">
        <v>0</v>
      </c>
      <c r="BJ43" s="4">
        <v>0</v>
      </c>
      <c r="BK43" s="4">
        <v>4</v>
      </c>
      <c r="BL43" s="4">
        <v>3</v>
      </c>
      <c r="BM43" s="4">
        <v>4</v>
      </c>
      <c r="BN43" s="4">
        <v>2</v>
      </c>
      <c r="BO43" s="4">
        <v>2</v>
      </c>
      <c r="BP43" s="4">
        <v>1</v>
      </c>
      <c r="BQ43" s="4">
        <v>2</v>
      </c>
      <c r="BR43" s="4">
        <v>4</v>
      </c>
      <c r="BS43" s="4">
        <v>0</v>
      </c>
      <c r="BT43" s="4">
        <v>3</v>
      </c>
      <c r="BU43" s="4">
        <v>2</v>
      </c>
      <c r="BV43" s="4">
        <v>4</v>
      </c>
      <c r="BW43" s="4">
        <v>3</v>
      </c>
      <c r="BX43" s="4">
        <v>3</v>
      </c>
      <c r="BY43" s="4">
        <v>3</v>
      </c>
      <c r="BZ43" s="4">
        <v>3</v>
      </c>
      <c r="CA43" s="4">
        <v>1</v>
      </c>
      <c r="CB43" s="4">
        <v>2</v>
      </c>
      <c r="CC43" s="4">
        <v>2</v>
      </c>
      <c r="CD43" s="4">
        <v>2</v>
      </c>
      <c r="CE43" s="4">
        <v>4</v>
      </c>
      <c r="CF43" s="4">
        <v>4</v>
      </c>
      <c r="CG43" s="4">
        <v>3</v>
      </c>
      <c r="CH43" s="4">
        <v>0</v>
      </c>
      <c r="CI43" s="167">
        <v>1</v>
      </c>
      <c r="CJ43" s="105">
        <f>COUNTIF(F43:CI43,"0")</f>
        <v>8</v>
      </c>
      <c r="CK43" s="106">
        <f>82-CJ43</f>
        <v>74</v>
      </c>
      <c r="CL43" s="107">
        <f>CK43/82</f>
        <v>0.90243902439024393</v>
      </c>
      <c r="CM43" s="108" t="str">
        <f>IF(CL43&gt;=0.8,"1","")</f>
        <v>1</v>
      </c>
      <c r="CN43" s="109" t="str">
        <f>IF(CL43&lt;0.8,"1","")</f>
        <v/>
      </c>
      <c r="CO43" s="4"/>
      <c r="CP43" s="4">
        <f>COUNTIF($F43:$CI43,"1")</f>
        <v>15</v>
      </c>
      <c r="CQ43" s="4">
        <f>COUNTIF($F43:$CI43,"2")</f>
        <v>21</v>
      </c>
      <c r="CR43" s="4">
        <f>COUNTIF($F43:$CI43,"3")</f>
        <v>22</v>
      </c>
      <c r="CS43" s="4">
        <f>COUNTIF($F43:$CI43,"4")</f>
        <v>16</v>
      </c>
      <c r="CT43" s="4"/>
      <c r="CU43" s="66">
        <f>SUM(F43:U43)/(16*4)</f>
        <v>0.65625</v>
      </c>
      <c r="CV43" s="68">
        <f>SUM(V43:AA43)/(COUNT(V43:AA43)*4)</f>
        <v>0.20833333333333334</v>
      </c>
      <c r="CW43" s="70">
        <f>SUM(AB43:AP43)/(COUNT(AB43:AP43)*4)</f>
        <v>0.6166666666666667</v>
      </c>
      <c r="CX43" s="72">
        <f>SUM(AQ43:AV43)/(COUNT(AQ43:AV43)*4)</f>
        <v>0.45833333333333331</v>
      </c>
      <c r="CY43" s="66">
        <f>SUM(AW43:BK43)/(COUNT(AW43:BK43)*4)</f>
        <v>0.56666666666666665</v>
      </c>
      <c r="CZ43" s="68">
        <f>SUM(BL43:BS43)/(COUNT(BL43:BS43)*4)</f>
        <v>0.5625</v>
      </c>
      <c r="DA43" s="70">
        <f>SUM(BT43:CD43)/(COUNT(BT43:CD43)*4)</f>
        <v>0.63636363636363635</v>
      </c>
      <c r="DB43" s="72">
        <f>SUM(CE43:CI43)/(COUNT(CE43:CI43)*4)</f>
        <v>0.6</v>
      </c>
    </row>
    <row r="44" spans="1:106" x14ac:dyDescent="0.25">
      <c r="A44" s="1" t="s">
        <v>49</v>
      </c>
      <c r="B44" s="1" t="s">
        <v>48</v>
      </c>
      <c r="C44" s="4">
        <v>2011</v>
      </c>
      <c r="D44" s="1" t="s">
        <v>236</v>
      </c>
      <c r="E44" s="1" t="s">
        <v>0</v>
      </c>
      <c r="F44" s="4">
        <v>4</v>
      </c>
      <c r="G44" s="4">
        <v>4</v>
      </c>
      <c r="H44" s="4">
        <v>4</v>
      </c>
      <c r="I44" s="124">
        <v>2</v>
      </c>
      <c r="J44" s="4">
        <v>4</v>
      </c>
      <c r="K44" s="4">
        <v>4</v>
      </c>
      <c r="L44" s="4">
        <v>4</v>
      </c>
      <c r="M44" s="4">
        <v>4</v>
      </c>
      <c r="N44" s="4">
        <v>4</v>
      </c>
      <c r="O44" s="4">
        <v>4</v>
      </c>
      <c r="P44" s="4">
        <v>4</v>
      </c>
      <c r="Q44" s="4">
        <v>4</v>
      </c>
      <c r="R44" s="4">
        <v>2</v>
      </c>
      <c r="S44" s="125">
        <v>3</v>
      </c>
      <c r="T44" s="4">
        <v>3</v>
      </c>
      <c r="U44" s="1">
        <v>2</v>
      </c>
      <c r="V44" s="4">
        <v>3</v>
      </c>
      <c r="W44" s="4">
        <v>4</v>
      </c>
      <c r="X44" s="4">
        <v>4</v>
      </c>
      <c r="Y44" s="4">
        <v>4</v>
      </c>
      <c r="Z44" s="4">
        <v>4</v>
      </c>
      <c r="AA44" s="4">
        <v>2</v>
      </c>
      <c r="AB44" s="4">
        <v>1</v>
      </c>
      <c r="AC44" s="4">
        <v>3</v>
      </c>
      <c r="AD44" s="4">
        <v>3</v>
      </c>
      <c r="AE44" s="4">
        <v>4</v>
      </c>
      <c r="AF44" s="4">
        <v>0</v>
      </c>
      <c r="AG44" s="4">
        <v>4</v>
      </c>
      <c r="AH44" s="4">
        <v>3</v>
      </c>
      <c r="AI44" s="4">
        <v>4</v>
      </c>
      <c r="AJ44" s="4">
        <v>0</v>
      </c>
      <c r="AK44" s="4">
        <v>4</v>
      </c>
      <c r="AL44" s="4">
        <v>3</v>
      </c>
      <c r="AM44" s="4">
        <v>2</v>
      </c>
      <c r="AN44" s="4">
        <v>4</v>
      </c>
      <c r="AO44" s="4">
        <v>3</v>
      </c>
      <c r="AP44" s="4">
        <v>3</v>
      </c>
      <c r="AQ44" s="4">
        <v>4</v>
      </c>
      <c r="AR44" s="4">
        <v>1</v>
      </c>
      <c r="AS44" s="4">
        <v>4</v>
      </c>
      <c r="AT44" s="4">
        <v>1</v>
      </c>
      <c r="AU44" s="4">
        <v>3</v>
      </c>
      <c r="AV44" s="4">
        <v>3</v>
      </c>
      <c r="AW44" s="4">
        <v>4</v>
      </c>
      <c r="AX44" s="4">
        <v>4</v>
      </c>
      <c r="AY44" s="4">
        <v>4</v>
      </c>
      <c r="AZ44" s="4">
        <v>4</v>
      </c>
      <c r="BA44" s="4">
        <v>2</v>
      </c>
      <c r="BB44" s="4">
        <v>3</v>
      </c>
      <c r="BC44" s="4">
        <v>4</v>
      </c>
      <c r="BD44" s="4">
        <v>3</v>
      </c>
      <c r="BE44" s="4">
        <v>4</v>
      </c>
      <c r="BF44" s="4">
        <v>3</v>
      </c>
      <c r="BG44" s="4">
        <v>2</v>
      </c>
      <c r="BH44" s="4">
        <v>4</v>
      </c>
      <c r="BI44" s="4">
        <v>2</v>
      </c>
      <c r="BJ44" s="4">
        <v>0</v>
      </c>
      <c r="BK44" s="4">
        <v>3</v>
      </c>
      <c r="BL44" s="4">
        <v>4</v>
      </c>
      <c r="BM44" s="4">
        <v>3</v>
      </c>
      <c r="BN44" s="4">
        <v>3</v>
      </c>
      <c r="BO44" s="4">
        <v>3</v>
      </c>
      <c r="BP44" s="4">
        <v>3</v>
      </c>
      <c r="BQ44" s="4">
        <v>1</v>
      </c>
      <c r="BR44" s="4">
        <v>2</v>
      </c>
      <c r="BS44" s="4">
        <v>0</v>
      </c>
      <c r="BT44" s="4">
        <v>2</v>
      </c>
      <c r="BU44" s="4">
        <v>1</v>
      </c>
      <c r="BV44" s="4">
        <v>4</v>
      </c>
      <c r="BW44" s="4">
        <v>3</v>
      </c>
      <c r="BX44" s="4">
        <v>1</v>
      </c>
      <c r="BY44" s="4">
        <v>2</v>
      </c>
      <c r="BZ44" s="4">
        <v>1</v>
      </c>
      <c r="CA44" s="4">
        <v>4</v>
      </c>
      <c r="CB44" s="4">
        <v>4</v>
      </c>
      <c r="CC44" s="4">
        <v>1</v>
      </c>
      <c r="CD44" s="4">
        <v>2</v>
      </c>
      <c r="CE44" s="4">
        <v>3</v>
      </c>
      <c r="CF44" s="4">
        <v>4</v>
      </c>
      <c r="CG44" s="4">
        <v>3</v>
      </c>
      <c r="CH44" s="4">
        <v>2</v>
      </c>
      <c r="CI44" s="167">
        <v>3</v>
      </c>
      <c r="CJ44" s="105">
        <f>COUNTIF(F44:CI44,"0")</f>
        <v>4</v>
      </c>
      <c r="CK44" s="106">
        <f>82-CJ44</f>
        <v>78</v>
      </c>
      <c r="CL44" s="107">
        <f>CK44/82</f>
        <v>0.95121951219512191</v>
      </c>
      <c r="CM44" s="108" t="str">
        <f>IF(CL44&gt;=0.8,"1","")</f>
        <v>1</v>
      </c>
      <c r="CN44" s="109" t="str">
        <f>IF(CL44&lt;0.8,"1","")</f>
        <v/>
      </c>
      <c r="CO44" s="4"/>
      <c r="CP44" s="4">
        <f>COUNTIF($F44:$CI44,"1")</f>
        <v>8</v>
      </c>
      <c r="CQ44" s="4">
        <f>COUNTIF($F44:$CI44,"2")</f>
        <v>13</v>
      </c>
      <c r="CR44" s="4">
        <f>COUNTIF($F44:$CI44,"3")</f>
        <v>23</v>
      </c>
      <c r="CS44" s="4">
        <f>COUNTIF($F44:$CI44,"4")</f>
        <v>34</v>
      </c>
      <c r="CT44" s="4"/>
      <c r="CU44" s="66">
        <f>SUM(F44:U44)/(16*4)</f>
        <v>0.875</v>
      </c>
      <c r="CV44" s="68">
        <f>SUM(V44:AA44)/(COUNT(V44:AA44)*4)</f>
        <v>0.875</v>
      </c>
      <c r="CW44" s="70">
        <f>SUM(AB44:AP44)/(COUNT(AB44:AP44)*4)</f>
        <v>0.68333333333333335</v>
      </c>
      <c r="CX44" s="72">
        <f>SUM(AQ44:AV44)/(COUNT(AQ44:AV44)*4)</f>
        <v>0.66666666666666663</v>
      </c>
      <c r="CY44" s="66">
        <f>SUM(AW44:BK44)/(COUNT(AW44:BK44)*4)</f>
        <v>0.76666666666666672</v>
      </c>
      <c r="CZ44" s="68">
        <f>SUM(BL44:BS44)/(COUNT(BL44:BS44)*4)</f>
        <v>0.59375</v>
      </c>
      <c r="DA44" s="70">
        <f>SUM(BT44:CD44)/(COUNT(BT44:CD44)*4)</f>
        <v>0.56818181818181823</v>
      </c>
      <c r="DB44" s="72">
        <f>SUM(CE44:CI44)/(COUNT(CE44:CI44)*4)</f>
        <v>0.75</v>
      </c>
    </row>
    <row r="45" spans="1:106" x14ac:dyDescent="0.25">
      <c r="A45" s="1" t="s">
        <v>47</v>
      </c>
      <c r="B45" s="1" t="s">
        <v>46</v>
      </c>
      <c r="C45" s="4">
        <v>2011</v>
      </c>
      <c r="D45" s="1" t="s">
        <v>236</v>
      </c>
      <c r="E45" s="1" t="s">
        <v>6</v>
      </c>
      <c r="F45" s="4">
        <v>4</v>
      </c>
      <c r="G45" s="4">
        <v>4</v>
      </c>
      <c r="H45" s="4">
        <v>4</v>
      </c>
      <c r="I45" s="124">
        <v>2</v>
      </c>
      <c r="J45" s="4">
        <v>3</v>
      </c>
      <c r="K45" s="4">
        <v>3</v>
      </c>
      <c r="L45" s="4">
        <v>4</v>
      </c>
      <c r="M45" s="4">
        <v>3</v>
      </c>
      <c r="N45" s="4">
        <v>4</v>
      </c>
      <c r="O45" s="4">
        <v>4</v>
      </c>
      <c r="P45" s="4">
        <v>3</v>
      </c>
      <c r="Q45" s="4">
        <v>4</v>
      </c>
      <c r="R45" s="4">
        <v>2</v>
      </c>
      <c r="S45" s="125">
        <v>3</v>
      </c>
      <c r="T45" s="4">
        <v>4</v>
      </c>
      <c r="U45" s="1">
        <v>4</v>
      </c>
      <c r="V45" s="4">
        <v>1</v>
      </c>
      <c r="W45" s="4">
        <v>0</v>
      </c>
      <c r="X45" s="4">
        <v>0</v>
      </c>
      <c r="Y45" s="4">
        <v>3</v>
      </c>
      <c r="Z45" s="4">
        <v>3</v>
      </c>
      <c r="AA45" s="4">
        <v>0</v>
      </c>
      <c r="AB45" s="4">
        <v>3</v>
      </c>
      <c r="AC45" s="4">
        <v>4</v>
      </c>
      <c r="AD45" s="4">
        <v>1</v>
      </c>
      <c r="AE45" s="4">
        <v>2</v>
      </c>
      <c r="AF45" s="4">
        <v>2</v>
      </c>
      <c r="AG45" s="4">
        <v>2</v>
      </c>
      <c r="AH45" s="4">
        <v>3</v>
      </c>
      <c r="AI45" s="4">
        <v>2</v>
      </c>
      <c r="AJ45" s="4">
        <v>4</v>
      </c>
      <c r="AK45" s="4">
        <v>2</v>
      </c>
      <c r="AL45" s="4">
        <v>2</v>
      </c>
      <c r="AM45" s="4">
        <v>2</v>
      </c>
      <c r="AN45" s="4">
        <v>2</v>
      </c>
      <c r="AO45" s="4">
        <v>1</v>
      </c>
      <c r="AP45" s="4">
        <v>2</v>
      </c>
      <c r="AQ45" s="4">
        <v>2</v>
      </c>
      <c r="AR45" s="4">
        <v>4</v>
      </c>
      <c r="AS45" s="4">
        <v>4</v>
      </c>
      <c r="AT45" s="4">
        <v>1</v>
      </c>
      <c r="AU45" s="4">
        <v>3</v>
      </c>
      <c r="AV45" s="4">
        <v>3</v>
      </c>
      <c r="AW45" s="4">
        <v>2</v>
      </c>
      <c r="AX45" s="4">
        <v>1</v>
      </c>
      <c r="AY45" s="4">
        <v>1</v>
      </c>
      <c r="AZ45" s="4">
        <v>1</v>
      </c>
      <c r="BA45" s="4">
        <v>1</v>
      </c>
      <c r="BB45" s="4">
        <v>2</v>
      </c>
      <c r="BC45" s="4">
        <v>4</v>
      </c>
      <c r="BD45" s="4">
        <v>4</v>
      </c>
      <c r="BE45" s="4">
        <v>3</v>
      </c>
      <c r="BF45" s="4">
        <v>1</v>
      </c>
      <c r="BG45" s="4">
        <v>1</v>
      </c>
      <c r="BH45" s="4">
        <v>1</v>
      </c>
      <c r="BI45" s="4">
        <v>2</v>
      </c>
      <c r="BJ45" s="4">
        <v>0</v>
      </c>
      <c r="BK45" s="4">
        <v>1</v>
      </c>
      <c r="BL45" s="4">
        <v>2</v>
      </c>
      <c r="BM45" s="4">
        <v>3</v>
      </c>
      <c r="BN45" s="4">
        <v>1</v>
      </c>
      <c r="BO45" s="4">
        <v>1</v>
      </c>
      <c r="BP45" s="4">
        <v>2</v>
      </c>
      <c r="BQ45" s="4">
        <v>3</v>
      </c>
      <c r="BR45" s="4">
        <v>3</v>
      </c>
      <c r="BS45" s="4">
        <v>0</v>
      </c>
      <c r="BT45" s="4">
        <v>1</v>
      </c>
      <c r="BU45" s="4">
        <v>0</v>
      </c>
      <c r="BV45" s="4">
        <v>4</v>
      </c>
      <c r="BW45" s="4">
        <v>2</v>
      </c>
      <c r="BX45" s="4">
        <v>1</v>
      </c>
      <c r="BY45" s="4">
        <v>1</v>
      </c>
      <c r="BZ45" s="4">
        <v>2</v>
      </c>
      <c r="CA45" s="4">
        <v>3</v>
      </c>
      <c r="CB45" s="4">
        <v>3</v>
      </c>
      <c r="CC45" s="4">
        <v>4</v>
      </c>
      <c r="CD45" s="4">
        <v>1</v>
      </c>
      <c r="CE45" s="4">
        <v>2</v>
      </c>
      <c r="CF45" s="4">
        <v>2</v>
      </c>
      <c r="CG45" s="4">
        <v>3</v>
      </c>
      <c r="CH45" s="4">
        <v>0</v>
      </c>
      <c r="CI45" s="167">
        <v>3</v>
      </c>
      <c r="CJ45" s="105">
        <f>COUNTIF(F45:CI45,"0")</f>
        <v>7</v>
      </c>
      <c r="CK45" s="106">
        <f>82-CJ45</f>
        <v>75</v>
      </c>
      <c r="CL45" s="107">
        <f>CK45/82</f>
        <v>0.91463414634146345</v>
      </c>
      <c r="CM45" s="108" t="str">
        <f>IF(CL45&gt;=0.8,"1","")</f>
        <v>1</v>
      </c>
      <c r="CN45" s="109" t="str">
        <f>IF(CL45&lt;0.8,"1","")</f>
        <v/>
      </c>
      <c r="CO45" s="4"/>
      <c r="CP45" s="4">
        <f>COUNTIF($F45:$CI45,"1")</f>
        <v>18</v>
      </c>
      <c r="CQ45" s="4">
        <f>COUNTIF($F45:$CI45,"2")</f>
        <v>21</v>
      </c>
      <c r="CR45" s="4">
        <f>COUNTIF($F45:$CI45,"3")</f>
        <v>19</v>
      </c>
      <c r="CS45" s="4">
        <f>COUNTIF($F45:$CI45,"4")</f>
        <v>17</v>
      </c>
      <c r="CT45" s="4"/>
      <c r="CU45" s="66">
        <f>SUM(F45:U45)/(16*4)</f>
        <v>0.859375</v>
      </c>
      <c r="CV45" s="68">
        <f>SUM(V45:AA45)/(COUNT(V45:AA45)*4)</f>
        <v>0.29166666666666669</v>
      </c>
      <c r="CW45" s="70">
        <f>SUM(AB45:AP45)/(COUNT(AB45:AP45)*4)</f>
        <v>0.56666666666666665</v>
      </c>
      <c r="CX45" s="72">
        <f>SUM(AQ45:AV45)/(COUNT(AQ45:AV45)*4)</f>
        <v>0.70833333333333337</v>
      </c>
      <c r="CY45" s="66">
        <f>SUM(AW45:BK45)/(COUNT(AW45:BK45)*4)</f>
        <v>0.41666666666666669</v>
      </c>
      <c r="CZ45" s="68">
        <f>SUM(BL45:BS45)/(COUNT(BL45:BS45)*4)</f>
        <v>0.46875</v>
      </c>
      <c r="DA45" s="70">
        <f>SUM(BT45:CD45)/(COUNT(BT45:CD45)*4)</f>
        <v>0.5</v>
      </c>
      <c r="DB45" s="72">
        <f>SUM(CE45:CI45)/(COUNT(CE45:CI45)*4)</f>
        <v>0.5</v>
      </c>
    </row>
    <row r="46" spans="1:106" x14ac:dyDescent="0.25">
      <c r="A46" s="1" t="s">
        <v>45</v>
      </c>
      <c r="B46" s="1" t="s">
        <v>44</v>
      </c>
      <c r="C46" s="4">
        <v>2013</v>
      </c>
      <c r="D46" s="1" t="s">
        <v>237</v>
      </c>
      <c r="E46" s="1" t="s">
        <v>6</v>
      </c>
      <c r="F46" s="4">
        <v>4</v>
      </c>
      <c r="G46" s="4">
        <v>0</v>
      </c>
      <c r="H46" s="4">
        <v>4</v>
      </c>
      <c r="I46" s="124">
        <v>4</v>
      </c>
      <c r="J46" s="4">
        <v>4</v>
      </c>
      <c r="K46" s="4">
        <v>0</v>
      </c>
      <c r="L46" s="4">
        <v>4</v>
      </c>
      <c r="M46" s="4">
        <v>4</v>
      </c>
      <c r="N46" s="4">
        <v>3</v>
      </c>
      <c r="O46" s="4">
        <v>3</v>
      </c>
      <c r="P46" s="4">
        <v>3</v>
      </c>
      <c r="Q46" s="4">
        <v>4</v>
      </c>
      <c r="R46" s="4">
        <v>1</v>
      </c>
      <c r="S46" s="125">
        <v>3</v>
      </c>
      <c r="T46" s="4">
        <v>1</v>
      </c>
      <c r="U46" s="1">
        <v>3</v>
      </c>
      <c r="V46" s="4">
        <v>4</v>
      </c>
      <c r="W46" s="4">
        <v>1</v>
      </c>
      <c r="X46" s="4">
        <v>1</v>
      </c>
      <c r="Y46" s="4">
        <v>2</v>
      </c>
      <c r="Z46" s="4">
        <v>2</v>
      </c>
      <c r="AA46" s="4">
        <v>1</v>
      </c>
      <c r="AB46" s="4">
        <v>1</v>
      </c>
      <c r="AC46" s="4">
        <v>2</v>
      </c>
      <c r="AD46" s="4">
        <v>3</v>
      </c>
      <c r="AE46" s="4">
        <v>2</v>
      </c>
      <c r="AF46" s="4">
        <v>0</v>
      </c>
      <c r="AG46" s="4">
        <v>4</v>
      </c>
      <c r="AH46" s="4">
        <v>3</v>
      </c>
      <c r="AI46" s="4">
        <v>1</v>
      </c>
      <c r="AJ46" s="4">
        <v>3</v>
      </c>
      <c r="AK46" s="4">
        <v>2</v>
      </c>
      <c r="AL46" s="4">
        <v>1</v>
      </c>
      <c r="AM46" s="4">
        <v>2</v>
      </c>
      <c r="AN46" s="4">
        <v>3</v>
      </c>
      <c r="AO46" s="4">
        <v>3</v>
      </c>
      <c r="AP46" s="4">
        <v>1</v>
      </c>
      <c r="AQ46" s="4">
        <v>3</v>
      </c>
      <c r="AR46" s="4">
        <v>3</v>
      </c>
      <c r="AS46" s="4">
        <v>2</v>
      </c>
      <c r="AT46" s="4">
        <v>0</v>
      </c>
      <c r="AU46" s="4">
        <v>4</v>
      </c>
      <c r="AV46" s="4">
        <v>4</v>
      </c>
      <c r="AW46" s="4">
        <v>3</v>
      </c>
      <c r="AX46" s="4">
        <v>3</v>
      </c>
      <c r="AY46" s="4">
        <v>3</v>
      </c>
      <c r="AZ46" s="4">
        <v>1</v>
      </c>
      <c r="BA46" s="4">
        <v>1</v>
      </c>
      <c r="BB46" s="4">
        <v>2</v>
      </c>
      <c r="BC46" s="4">
        <v>2</v>
      </c>
      <c r="BD46" s="4">
        <v>2</v>
      </c>
      <c r="BE46" s="4">
        <v>3</v>
      </c>
      <c r="BF46" s="4">
        <v>0</v>
      </c>
      <c r="BG46" s="4">
        <v>1</v>
      </c>
      <c r="BH46" s="4">
        <v>4</v>
      </c>
      <c r="BI46" s="4">
        <v>2</v>
      </c>
      <c r="BJ46" s="4">
        <v>0</v>
      </c>
      <c r="BK46" s="4">
        <v>3</v>
      </c>
      <c r="BL46" s="4">
        <v>2</v>
      </c>
      <c r="BM46" s="4">
        <v>2</v>
      </c>
      <c r="BN46" s="4">
        <v>2</v>
      </c>
      <c r="BO46" s="4">
        <v>3</v>
      </c>
      <c r="BP46" s="4">
        <v>2</v>
      </c>
      <c r="BQ46" s="4">
        <v>3</v>
      </c>
      <c r="BR46" s="4">
        <v>3</v>
      </c>
      <c r="BS46" s="4">
        <v>2</v>
      </c>
      <c r="BT46" s="4">
        <v>1</v>
      </c>
      <c r="BU46" s="4">
        <v>0</v>
      </c>
      <c r="BV46" s="4">
        <v>4</v>
      </c>
      <c r="BW46" s="4">
        <v>2</v>
      </c>
      <c r="BX46" s="4">
        <v>1</v>
      </c>
      <c r="BY46" s="4">
        <v>1</v>
      </c>
      <c r="BZ46" s="4">
        <v>3</v>
      </c>
      <c r="CA46" s="4">
        <v>2</v>
      </c>
      <c r="CB46" s="4">
        <v>3</v>
      </c>
      <c r="CC46" s="4">
        <v>3</v>
      </c>
      <c r="CD46" s="4">
        <v>2</v>
      </c>
      <c r="CE46" s="4">
        <v>1</v>
      </c>
      <c r="CF46" s="4">
        <v>1</v>
      </c>
      <c r="CG46" s="4">
        <v>1</v>
      </c>
      <c r="CH46" s="4">
        <v>2</v>
      </c>
      <c r="CI46" s="167">
        <v>2</v>
      </c>
      <c r="CJ46" s="105">
        <f>COUNTIF(F46:CI46,"0")</f>
        <v>7</v>
      </c>
      <c r="CK46" s="106">
        <f>82-CJ46</f>
        <v>75</v>
      </c>
      <c r="CL46" s="107">
        <f>CK46/82</f>
        <v>0.91463414634146345</v>
      </c>
      <c r="CM46" s="108" t="str">
        <f>IF(CL46&gt;=0.8,"1","")</f>
        <v>1</v>
      </c>
      <c r="CN46" s="109" t="str">
        <f>IF(CL46&lt;0.8,"1","")</f>
        <v/>
      </c>
      <c r="CO46" s="4"/>
      <c r="CP46" s="4">
        <f>COUNTIF($F46:$CI46,"1")</f>
        <v>18</v>
      </c>
      <c r="CQ46" s="4">
        <f>COUNTIF($F46:$CI46,"2")</f>
        <v>21</v>
      </c>
      <c r="CR46" s="4">
        <f>COUNTIF($F46:$CI46,"3")</f>
        <v>23</v>
      </c>
      <c r="CS46" s="4">
        <f>COUNTIF($F46:$CI46,"4")</f>
        <v>13</v>
      </c>
      <c r="CT46" s="4"/>
      <c r="CU46" s="66">
        <f>SUM(F46:U46)/(16*4)</f>
        <v>0.703125</v>
      </c>
      <c r="CV46" s="68">
        <f>SUM(V46:AA46)/(COUNT(V46:AA46)*4)</f>
        <v>0.45833333333333331</v>
      </c>
      <c r="CW46" s="70">
        <f>SUM(AB46:AP46)/(COUNT(AB46:AP46)*4)</f>
        <v>0.51666666666666672</v>
      </c>
      <c r="CX46" s="72">
        <f>SUM(AQ46:AV46)/(COUNT(AQ46:AV46)*4)</f>
        <v>0.66666666666666663</v>
      </c>
      <c r="CY46" s="66">
        <f>SUM(AW46:BK46)/(COUNT(AW46:BK46)*4)</f>
        <v>0.5</v>
      </c>
      <c r="CZ46" s="68">
        <f>SUM(BL46:BS46)/(COUNT(BL46:BS46)*4)</f>
        <v>0.59375</v>
      </c>
      <c r="DA46" s="70">
        <f>SUM(BT46:CD46)/(COUNT(BT46:CD46)*4)</f>
        <v>0.5</v>
      </c>
      <c r="DB46" s="72">
        <f>SUM(CE46:CI46)/(COUNT(CE46:CI46)*4)</f>
        <v>0.35</v>
      </c>
    </row>
    <row r="47" spans="1:106" x14ac:dyDescent="0.25">
      <c r="A47" s="1" t="s">
        <v>43</v>
      </c>
      <c r="B47" s="1" t="s">
        <v>42</v>
      </c>
      <c r="C47" s="4">
        <v>2013</v>
      </c>
      <c r="D47" s="1" t="s">
        <v>237</v>
      </c>
      <c r="E47" s="1" t="s">
        <v>0</v>
      </c>
      <c r="F47" s="4">
        <v>4</v>
      </c>
      <c r="G47" s="4">
        <v>4</v>
      </c>
      <c r="H47" s="4">
        <v>4</v>
      </c>
      <c r="I47" s="124">
        <v>4</v>
      </c>
      <c r="J47" s="4">
        <v>4</v>
      </c>
      <c r="K47" s="4">
        <v>4</v>
      </c>
      <c r="L47" s="4">
        <v>4</v>
      </c>
      <c r="M47" s="4">
        <v>4</v>
      </c>
      <c r="N47" s="4">
        <v>4</v>
      </c>
      <c r="O47" s="4">
        <v>4</v>
      </c>
      <c r="P47" s="4">
        <v>4</v>
      </c>
      <c r="Q47" s="4">
        <v>4</v>
      </c>
      <c r="R47" s="4">
        <v>1</v>
      </c>
      <c r="S47" s="125">
        <v>3</v>
      </c>
      <c r="T47" s="4">
        <v>2</v>
      </c>
      <c r="U47" s="1">
        <v>1</v>
      </c>
      <c r="V47" s="4">
        <v>3</v>
      </c>
      <c r="W47" s="4">
        <v>2</v>
      </c>
      <c r="X47" s="4">
        <v>2</v>
      </c>
      <c r="Y47" s="4">
        <v>2</v>
      </c>
      <c r="Z47" s="4">
        <v>2</v>
      </c>
      <c r="AA47" s="4">
        <v>1</v>
      </c>
      <c r="AB47" s="4">
        <v>4</v>
      </c>
      <c r="AC47" s="4">
        <v>1</v>
      </c>
      <c r="AD47" s="4">
        <v>4</v>
      </c>
      <c r="AE47" s="4">
        <v>2</v>
      </c>
      <c r="AF47" s="4">
        <v>0</v>
      </c>
      <c r="AG47" s="4">
        <v>3</v>
      </c>
      <c r="AH47" s="4">
        <v>1</v>
      </c>
      <c r="AI47" s="4">
        <v>1</v>
      </c>
      <c r="AJ47" s="4">
        <v>1</v>
      </c>
      <c r="AK47" s="4">
        <v>2</v>
      </c>
      <c r="AL47" s="4">
        <v>2</v>
      </c>
      <c r="AM47" s="4">
        <v>4</v>
      </c>
      <c r="AN47" s="4">
        <v>2</v>
      </c>
      <c r="AO47" s="4">
        <v>3</v>
      </c>
      <c r="AP47" s="4">
        <v>1</v>
      </c>
      <c r="AQ47" s="4">
        <v>4</v>
      </c>
      <c r="AR47" s="4">
        <v>3</v>
      </c>
      <c r="AS47" s="4">
        <v>3</v>
      </c>
      <c r="AT47" s="4">
        <v>1</v>
      </c>
      <c r="AU47" s="4">
        <v>2</v>
      </c>
      <c r="AV47" s="4">
        <v>3</v>
      </c>
      <c r="AW47" s="4">
        <v>2</v>
      </c>
      <c r="AX47" s="4">
        <v>4</v>
      </c>
      <c r="AY47" s="4">
        <v>4</v>
      </c>
      <c r="AZ47" s="4">
        <v>4</v>
      </c>
      <c r="BA47" s="4">
        <v>1</v>
      </c>
      <c r="BB47" s="4">
        <v>3</v>
      </c>
      <c r="BC47" s="4">
        <v>4</v>
      </c>
      <c r="BD47" s="4">
        <v>2</v>
      </c>
      <c r="BE47" s="4">
        <v>2</v>
      </c>
      <c r="BF47" s="4">
        <v>0</v>
      </c>
      <c r="BG47" s="4">
        <v>4</v>
      </c>
      <c r="BH47" s="4">
        <v>2</v>
      </c>
      <c r="BI47" s="4">
        <v>0</v>
      </c>
      <c r="BJ47" s="4">
        <v>2</v>
      </c>
      <c r="BK47" s="4">
        <v>3</v>
      </c>
      <c r="BL47" s="4">
        <v>3</v>
      </c>
      <c r="BM47" s="4">
        <v>1</v>
      </c>
      <c r="BN47" s="4">
        <v>2</v>
      </c>
      <c r="BO47" s="4">
        <v>1</v>
      </c>
      <c r="BP47" s="4">
        <v>1</v>
      </c>
      <c r="BQ47" s="4">
        <v>1</v>
      </c>
      <c r="BR47" s="4">
        <v>3</v>
      </c>
      <c r="BS47" s="4">
        <v>2</v>
      </c>
      <c r="BT47" s="4">
        <v>1</v>
      </c>
      <c r="BU47" s="4">
        <v>0</v>
      </c>
      <c r="BV47" s="4">
        <v>2</v>
      </c>
      <c r="BW47" s="4">
        <v>1</v>
      </c>
      <c r="BX47" s="4">
        <v>1</v>
      </c>
      <c r="BY47" s="4">
        <v>1</v>
      </c>
      <c r="BZ47" s="4">
        <v>2</v>
      </c>
      <c r="CA47" s="4">
        <v>3</v>
      </c>
      <c r="CB47" s="4">
        <v>4</v>
      </c>
      <c r="CC47" s="4">
        <v>1</v>
      </c>
      <c r="CD47" s="4">
        <v>2</v>
      </c>
      <c r="CE47" s="4">
        <v>4</v>
      </c>
      <c r="CF47" s="4">
        <v>3</v>
      </c>
      <c r="CG47" s="4">
        <v>2</v>
      </c>
      <c r="CH47" s="4">
        <v>0</v>
      </c>
      <c r="CI47" s="167">
        <v>3</v>
      </c>
      <c r="CJ47" s="105">
        <f>COUNTIF(F47:CI47,"0")</f>
        <v>5</v>
      </c>
      <c r="CK47" s="106">
        <f>82-CJ47</f>
        <v>77</v>
      </c>
      <c r="CL47" s="107">
        <f>CK47/82</f>
        <v>0.93902439024390238</v>
      </c>
      <c r="CM47" s="108" t="str">
        <f>IF(CL47&gt;=0.8,"1","")</f>
        <v>1</v>
      </c>
      <c r="CN47" s="109" t="str">
        <f>IF(CL47&lt;0.8,"1","")</f>
        <v/>
      </c>
      <c r="CO47" s="4"/>
      <c r="CP47" s="4">
        <f>COUNTIF($F47:$CI47,"1")</f>
        <v>19</v>
      </c>
      <c r="CQ47" s="4">
        <f>COUNTIF($F47:$CI47,"2")</f>
        <v>21</v>
      </c>
      <c r="CR47" s="4">
        <f>COUNTIF($F47:$CI47,"3")</f>
        <v>14</v>
      </c>
      <c r="CS47" s="4">
        <f>COUNTIF($F47:$CI47,"4")</f>
        <v>23</v>
      </c>
      <c r="CT47" s="4"/>
      <c r="CU47" s="66">
        <f>SUM(F47:U47)/(16*4)</f>
        <v>0.859375</v>
      </c>
      <c r="CV47" s="68">
        <f>SUM(V47:AA47)/(COUNT(V47:AA47)*4)</f>
        <v>0.5</v>
      </c>
      <c r="CW47" s="70">
        <f>SUM(AB47:AP47)/(COUNT(AB47:AP47)*4)</f>
        <v>0.51666666666666672</v>
      </c>
      <c r="CX47" s="72">
        <f>SUM(AQ47:AV47)/(COUNT(AQ47:AV47)*4)</f>
        <v>0.66666666666666663</v>
      </c>
      <c r="CY47" s="66">
        <f>SUM(AW47:BK47)/(COUNT(AW47:BK47)*4)</f>
        <v>0.6166666666666667</v>
      </c>
      <c r="CZ47" s="68">
        <f>SUM(BL47:BS47)/(COUNT(BL47:BS47)*4)</f>
        <v>0.4375</v>
      </c>
      <c r="DA47" s="70">
        <f>SUM(BT47:CD47)/(COUNT(BT47:CD47)*4)</f>
        <v>0.40909090909090912</v>
      </c>
      <c r="DB47" s="72">
        <f>SUM(CE47:CI47)/(COUNT(CE47:CI47)*4)</f>
        <v>0.6</v>
      </c>
    </row>
    <row r="48" spans="1:106" x14ac:dyDescent="0.25">
      <c r="A48" s="1" t="s">
        <v>41</v>
      </c>
      <c r="B48" s="1" t="s">
        <v>40</v>
      </c>
      <c r="C48" s="4">
        <v>2016</v>
      </c>
      <c r="D48" s="1" t="s">
        <v>237</v>
      </c>
      <c r="E48" s="1" t="s">
        <v>0</v>
      </c>
      <c r="F48" s="4">
        <v>4</v>
      </c>
      <c r="G48" s="4">
        <v>3</v>
      </c>
      <c r="H48" s="4">
        <v>4</v>
      </c>
      <c r="I48" s="124">
        <v>2</v>
      </c>
      <c r="J48" s="4">
        <v>3</v>
      </c>
      <c r="K48" s="4">
        <v>2</v>
      </c>
      <c r="L48" s="4">
        <v>2</v>
      </c>
      <c r="M48" s="4">
        <v>2</v>
      </c>
      <c r="N48" s="4">
        <v>3</v>
      </c>
      <c r="O48" s="4">
        <v>1</v>
      </c>
      <c r="P48" s="4">
        <v>1</v>
      </c>
      <c r="Q48" s="4">
        <v>4</v>
      </c>
      <c r="R48" s="4">
        <v>2</v>
      </c>
      <c r="S48" s="125">
        <v>1</v>
      </c>
      <c r="T48" s="4">
        <v>1</v>
      </c>
      <c r="U48" s="1">
        <v>1</v>
      </c>
      <c r="V48" s="4">
        <v>0</v>
      </c>
      <c r="W48" s="4">
        <v>0</v>
      </c>
      <c r="X48" s="4">
        <v>0</v>
      </c>
      <c r="Y48" s="4">
        <v>1</v>
      </c>
      <c r="Z48" s="4">
        <v>1</v>
      </c>
      <c r="AA48" s="4">
        <v>1</v>
      </c>
      <c r="AB48" s="4">
        <v>0</v>
      </c>
      <c r="AC48" s="4">
        <v>1</v>
      </c>
      <c r="AD48" s="4">
        <v>0</v>
      </c>
      <c r="AE48" s="4">
        <v>0</v>
      </c>
      <c r="AF48" s="4">
        <v>1</v>
      </c>
      <c r="AG48" s="4">
        <v>0</v>
      </c>
      <c r="AH48" s="4">
        <v>0</v>
      </c>
      <c r="AI48" s="4">
        <v>0</v>
      </c>
      <c r="AJ48" s="4">
        <v>0</v>
      </c>
      <c r="AK48" s="4">
        <v>2</v>
      </c>
      <c r="AL48" s="4">
        <v>2</v>
      </c>
      <c r="AM48" s="4">
        <v>0</v>
      </c>
      <c r="AN48" s="4">
        <v>0</v>
      </c>
      <c r="AO48" s="4">
        <v>3</v>
      </c>
      <c r="AP48" s="4">
        <v>1</v>
      </c>
      <c r="AQ48" s="4">
        <v>2</v>
      </c>
      <c r="AR48" s="4">
        <v>1</v>
      </c>
      <c r="AS48" s="4">
        <v>2</v>
      </c>
      <c r="AT48" s="4">
        <v>1</v>
      </c>
      <c r="AU48" s="4">
        <v>3</v>
      </c>
      <c r="AV48" s="4">
        <v>3</v>
      </c>
      <c r="AW48" s="4">
        <v>0</v>
      </c>
      <c r="AX48" s="4">
        <v>1</v>
      </c>
      <c r="AY48" s="4">
        <v>1</v>
      </c>
      <c r="AZ48" s="4">
        <v>2</v>
      </c>
      <c r="BA48" s="4">
        <v>3</v>
      </c>
      <c r="BB48" s="4">
        <v>3</v>
      </c>
      <c r="BC48" s="4">
        <v>3</v>
      </c>
      <c r="BD48" s="4">
        <v>1</v>
      </c>
      <c r="BE48" s="4">
        <v>0</v>
      </c>
      <c r="BF48" s="4">
        <v>0</v>
      </c>
      <c r="BG48" s="4">
        <v>3</v>
      </c>
      <c r="BH48" s="4">
        <v>2</v>
      </c>
      <c r="BI48" s="4">
        <v>0</v>
      </c>
      <c r="BJ48" s="4">
        <v>0</v>
      </c>
      <c r="BK48" s="4">
        <v>0</v>
      </c>
      <c r="BL48" s="4">
        <v>4</v>
      </c>
      <c r="BM48" s="4">
        <v>0</v>
      </c>
      <c r="BN48" s="4">
        <v>0</v>
      </c>
      <c r="BO48" s="4">
        <v>0</v>
      </c>
      <c r="BP48" s="4">
        <v>2</v>
      </c>
      <c r="BQ48" s="4">
        <v>3</v>
      </c>
      <c r="BR48" s="4">
        <v>3</v>
      </c>
      <c r="BS48" s="4">
        <v>0</v>
      </c>
      <c r="BT48" s="4">
        <v>1</v>
      </c>
      <c r="BU48" s="4">
        <v>0</v>
      </c>
      <c r="BV48" s="4">
        <v>1</v>
      </c>
      <c r="BW48" s="4">
        <v>2</v>
      </c>
      <c r="BX48" s="4">
        <v>1</v>
      </c>
      <c r="BY48" s="4">
        <v>2</v>
      </c>
      <c r="BZ48" s="4">
        <v>4</v>
      </c>
      <c r="CA48" s="4">
        <v>1</v>
      </c>
      <c r="CB48" s="4">
        <v>1</v>
      </c>
      <c r="CC48" s="4">
        <v>1</v>
      </c>
      <c r="CD48" s="4">
        <v>2</v>
      </c>
      <c r="CE48" s="4">
        <v>2</v>
      </c>
      <c r="CF48" s="4">
        <v>3</v>
      </c>
      <c r="CG48" s="4">
        <v>2</v>
      </c>
      <c r="CH48" s="4">
        <v>0</v>
      </c>
      <c r="CI48" s="167">
        <v>2</v>
      </c>
      <c r="CJ48" s="105">
        <f>COUNTIF(F48:CI48,"0")</f>
        <v>24</v>
      </c>
      <c r="CK48" s="106">
        <f>82-CJ48</f>
        <v>58</v>
      </c>
      <c r="CL48" s="107">
        <f>CK48/82</f>
        <v>0.70731707317073167</v>
      </c>
      <c r="CM48" s="108" t="str">
        <f>IF(CL48&gt;=0.8,"1","")</f>
        <v/>
      </c>
      <c r="CN48" s="109" t="str">
        <f>IF(CL48&lt;0.8,"1","")</f>
        <v>1</v>
      </c>
      <c r="CO48" s="4"/>
      <c r="CP48" s="4">
        <f>COUNTIF($F48:$CI48,"1")</f>
        <v>22</v>
      </c>
      <c r="CQ48" s="4">
        <f>COUNTIF($F48:$CI48,"2")</f>
        <v>18</v>
      </c>
      <c r="CR48" s="4">
        <f>COUNTIF($F48:$CI48,"3")</f>
        <v>13</v>
      </c>
      <c r="CS48" s="4">
        <f>COUNTIF($F48:$CI48,"4")</f>
        <v>5</v>
      </c>
      <c r="CT48" s="4"/>
      <c r="CU48" s="66">
        <f>SUM(F48:U48)/(16*4)</f>
        <v>0.5625</v>
      </c>
      <c r="CV48" s="68">
        <f>SUM(V48:AA48)/(COUNT(V48:AA48)*4)</f>
        <v>0.125</v>
      </c>
      <c r="CW48" s="70">
        <f>SUM(AB48:AP48)/(COUNT(AB48:AP48)*4)</f>
        <v>0.16666666666666666</v>
      </c>
      <c r="CX48" s="72">
        <f>SUM(AQ48:AV48)/(COUNT(AQ48:AV48)*4)</f>
        <v>0.5</v>
      </c>
      <c r="CY48" s="66">
        <f>SUM(AW48:BK48)/(COUNT(AW48:BK48)*4)</f>
        <v>0.31666666666666665</v>
      </c>
      <c r="CZ48" s="68">
        <f>SUM(BL48:BS48)/(COUNT(BL48:BS48)*4)</f>
        <v>0.375</v>
      </c>
      <c r="DA48" s="70">
        <f>SUM(BT48:CD48)/(COUNT(BT48:CD48)*4)</f>
        <v>0.36363636363636365</v>
      </c>
      <c r="DB48" s="72">
        <f>SUM(CE48:CI48)/(COUNT(CE48:CI48)*4)</f>
        <v>0.45</v>
      </c>
    </row>
    <row r="49" spans="1:106" x14ac:dyDescent="0.25">
      <c r="A49" s="1" t="s">
        <v>39</v>
      </c>
      <c r="B49" s="1" t="s">
        <v>38</v>
      </c>
      <c r="C49" s="4">
        <v>2010</v>
      </c>
      <c r="D49" s="1" t="s">
        <v>238</v>
      </c>
      <c r="E49" s="1" t="s">
        <v>3</v>
      </c>
      <c r="F49" s="4">
        <v>4</v>
      </c>
      <c r="G49" s="4">
        <v>4</v>
      </c>
      <c r="H49" s="4">
        <v>4</v>
      </c>
      <c r="I49" s="124">
        <v>3</v>
      </c>
      <c r="J49" s="4">
        <v>3</v>
      </c>
      <c r="K49" s="4">
        <v>3</v>
      </c>
      <c r="L49" s="4">
        <v>4</v>
      </c>
      <c r="M49" s="4">
        <v>3</v>
      </c>
      <c r="N49" s="4">
        <v>4</v>
      </c>
      <c r="O49" s="4">
        <v>3</v>
      </c>
      <c r="P49" s="4">
        <v>4</v>
      </c>
      <c r="Q49" s="4">
        <v>2</v>
      </c>
      <c r="R49" s="4">
        <v>1</v>
      </c>
      <c r="S49" s="125">
        <v>3</v>
      </c>
      <c r="T49" s="4">
        <v>3</v>
      </c>
      <c r="U49" s="1">
        <v>2</v>
      </c>
      <c r="V49" s="4">
        <v>3</v>
      </c>
      <c r="W49" s="4">
        <v>4</v>
      </c>
      <c r="X49" s="4">
        <v>4</v>
      </c>
      <c r="Y49" s="4">
        <v>4</v>
      </c>
      <c r="Z49" s="4">
        <v>4</v>
      </c>
      <c r="AA49" s="4">
        <v>0</v>
      </c>
      <c r="AB49" s="4">
        <v>0</v>
      </c>
      <c r="AC49" s="4">
        <v>0</v>
      </c>
      <c r="AD49" s="4">
        <v>0</v>
      </c>
      <c r="AE49" s="4">
        <v>3</v>
      </c>
      <c r="AF49" s="4">
        <v>4</v>
      </c>
      <c r="AG49" s="4">
        <v>3</v>
      </c>
      <c r="AH49" s="4">
        <v>1</v>
      </c>
      <c r="AI49" s="4">
        <v>2</v>
      </c>
      <c r="AJ49" s="4">
        <v>0</v>
      </c>
      <c r="AK49" s="4">
        <v>3</v>
      </c>
      <c r="AL49" s="4">
        <v>3</v>
      </c>
      <c r="AM49" s="4">
        <v>3</v>
      </c>
      <c r="AN49" s="4">
        <v>4</v>
      </c>
      <c r="AO49" s="4">
        <v>3</v>
      </c>
      <c r="AP49" s="4">
        <v>3</v>
      </c>
      <c r="AQ49" s="4">
        <v>4</v>
      </c>
      <c r="AR49" s="4">
        <v>3</v>
      </c>
      <c r="AS49" s="4">
        <v>3</v>
      </c>
      <c r="AT49" s="4">
        <v>4</v>
      </c>
      <c r="AU49" s="4">
        <v>3</v>
      </c>
      <c r="AV49" s="4">
        <v>3</v>
      </c>
      <c r="AW49" s="4">
        <v>3</v>
      </c>
      <c r="AX49" s="4">
        <v>4</v>
      </c>
      <c r="AY49" s="4">
        <v>4</v>
      </c>
      <c r="AZ49" s="4">
        <v>4</v>
      </c>
      <c r="BA49" s="4">
        <v>1</v>
      </c>
      <c r="BB49" s="4">
        <v>3</v>
      </c>
      <c r="BC49" s="4">
        <v>4</v>
      </c>
      <c r="BD49" s="4">
        <v>3</v>
      </c>
      <c r="BE49" s="4">
        <v>4</v>
      </c>
      <c r="BF49" s="4">
        <v>0</v>
      </c>
      <c r="BG49" s="4">
        <v>4</v>
      </c>
      <c r="BH49" s="4">
        <v>4</v>
      </c>
      <c r="BI49" s="4">
        <v>0</v>
      </c>
      <c r="BJ49" s="4">
        <v>4</v>
      </c>
      <c r="BK49" s="4">
        <v>4</v>
      </c>
      <c r="BL49" s="4">
        <v>4</v>
      </c>
      <c r="BM49" s="4">
        <v>2</v>
      </c>
      <c r="BN49" s="4">
        <v>0</v>
      </c>
      <c r="BO49" s="4">
        <v>4</v>
      </c>
      <c r="BP49" s="4">
        <v>2</v>
      </c>
      <c r="BQ49" s="4">
        <v>2</v>
      </c>
      <c r="BR49" s="4">
        <v>4</v>
      </c>
      <c r="BS49" s="4">
        <v>0</v>
      </c>
      <c r="BT49" s="4">
        <v>4</v>
      </c>
      <c r="BU49" s="4">
        <v>4</v>
      </c>
      <c r="BV49" s="4">
        <v>2</v>
      </c>
      <c r="BW49" s="4">
        <v>4</v>
      </c>
      <c r="BX49" s="4">
        <v>3</v>
      </c>
      <c r="BY49" s="4">
        <v>4</v>
      </c>
      <c r="BZ49" s="4">
        <v>4</v>
      </c>
      <c r="CA49" s="4">
        <v>1</v>
      </c>
      <c r="CB49" s="4">
        <v>1</v>
      </c>
      <c r="CC49" s="4">
        <v>2</v>
      </c>
      <c r="CD49" s="4">
        <v>4</v>
      </c>
      <c r="CE49" s="4">
        <v>4</v>
      </c>
      <c r="CF49" s="4">
        <v>4</v>
      </c>
      <c r="CG49" s="4">
        <v>4</v>
      </c>
      <c r="CH49" s="4">
        <v>0</v>
      </c>
      <c r="CI49" s="167">
        <v>3</v>
      </c>
      <c r="CJ49" s="105">
        <f>COUNTIF(F49:CI49,"0")</f>
        <v>10</v>
      </c>
      <c r="CK49" s="106">
        <f>82-CJ49</f>
        <v>72</v>
      </c>
      <c r="CL49" s="107">
        <f>CK49/82</f>
        <v>0.87804878048780488</v>
      </c>
      <c r="CM49" s="108" t="str">
        <f>IF(CL49&gt;=0.8,"1","")</f>
        <v>1</v>
      </c>
      <c r="CN49" s="109" t="str">
        <f>IF(CL49&lt;0.8,"1","")</f>
        <v/>
      </c>
      <c r="CO49" s="4"/>
      <c r="CP49" s="4">
        <f>COUNTIF($F49:$CI49,"1")</f>
        <v>5</v>
      </c>
      <c r="CQ49" s="4">
        <f>COUNTIF($F49:$CI49,"2")</f>
        <v>8</v>
      </c>
      <c r="CR49" s="4">
        <f>COUNTIF($F49:$CI49,"3")</f>
        <v>24</v>
      </c>
      <c r="CS49" s="4">
        <f>COUNTIF($F49:$CI49,"4")</f>
        <v>35</v>
      </c>
      <c r="CT49" s="4"/>
      <c r="CU49" s="66">
        <f>SUM(F49:U49)/(16*4)</f>
        <v>0.78125</v>
      </c>
      <c r="CV49" s="68">
        <f>SUM(V49:AA49)/(COUNT(V49:AA49)*4)</f>
        <v>0.79166666666666663</v>
      </c>
      <c r="CW49" s="70">
        <f>SUM(AB49:AP49)/(COUNT(AB49:AP49)*4)</f>
        <v>0.53333333333333333</v>
      </c>
      <c r="CX49" s="72">
        <f>SUM(AQ49:AV49)/(COUNT(AQ49:AV49)*4)</f>
        <v>0.83333333333333337</v>
      </c>
      <c r="CY49" s="66">
        <f>SUM(AW49:BK49)/(COUNT(AW49:BK49)*4)</f>
        <v>0.76666666666666672</v>
      </c>
      <c r="CZ49" s="68">
        <f>SUM(BL49:BS49)/(COUNT(BL49:BS49)*4)</f>
        <v>0.5625</v>
      </c>
      <c r="DA49" s="70">
        <f>SUM(BT49:CD49)/(COUNT(BT49:CD49)*4)</f>
        <v>0.75</v>
      </c>
      <c r="DB49" s="72">
        <f>SUM(CE49:CI49)/(COUNT(CE49:CI49)*4)</f>
        <v>0.75</v>
      </c>
    </row>
    <row r="50" spans="1:106" x14ac:dyDescent="0.25">
      <c r="A50" s="1" t="s">
        <v>37</v>
      </c>
      <c r="B50" s="1" t="s">
        <v>36</v>
      </c>
      <c r="C50" s="4">
        <v>2014</v>
      </c>
      <c r="D50" s="1" t="s">
        <v>237</v>
      </c>
      <c r="E50" s="1" t="s">
        <v>0</v>
      </c>
      <c r="F50" s="4">
        <v>4</v>
      </c>
      <c r="G50" s="4">
        <v>3</v>
      </c>
      <c r="H50" s="4">
        <v>4</v>
      </c>
      <c r="I50" s="124">
        <v>2</v>
      </c>
      <c r="J50" s="4">
        <v>4</v>
      </c>
      <c r="K50" s="4">
        <v>3</v>
      </c>
      <c r="L50" s="4">
        <v>4</v>
      </c>
      <c r="M50" s="4">
        <v>4</v>
      </c>
      <c r="N50" s="4">
        <v>3</v>
      </c>
      <c r="O50" s="4">
        <v>3</v>
      </c>
      <c r="P50" s="4">
        <v>3</v>
      </c>
      <c r="Q50" s="4">
        <v>4</v>
      </c>
      <c r="R50" s="4">
        <v>1</v>
      </c>
      <c r="S50" s="125">
        <v>3</v>
      </c>
      <c r="T50" s="4">
        <v>2</v>
      </c>
      <c r="U50" s="1">
        <v>1</v>
      </c>
      <c r="V50" s="4">
        <v>3</v>
      </c>
      <c r="W50" s="4">
        <v>3</v>
      </c>
      <c r="X50" s="4">
        <v>2</v>
      </c>
      <c r="Y50" s="4">
        <v>1</v>
      </c>
      <c r="Z50" s="4">
        <v>1</v>
      </c>
      <c r="AA50" s="4">
        <v>2</v>
      </c>
      <c r="AB50" s="4">
        <v>1</v>
      </c>
      <c r="AC50" s="4">
        <v>1</v>
      </c>
      <c r="AD50" s="4">
        <v>0</v>
      </c>
      <c r="AE50" s="4">
        <v>4</v>
      </c>
      <c r="AF50" s="4">
        <v>4</v>
      </c>
      <c r="AG50" s="4">
        <v>2</v>
      </c>
      <c r="AH50" s="4">
        <v>3</v>
      </c>
      <c r="AI50" s="4">
        <v>3</v>
      </c>
      <c r="AJ50" s="4">
        <v>0</v>
      </c>
      <c r="AK50" s="4">
        <v>2</v>
      </c>
      <c r="AL50" s="4">
        <v>3</v>
      </c>
      <c r="AM50" s="4">
        <v>3</v>
      </c>
      <c r="AN50" s="4">
        <v>4</v>
      </c>
      <c r="AO50" s="4">
        <v>2</v>
      </c>
      <c r="AP50" s="4">
        <v>2</v>
      </c>
      <c r="AQ50" s="4">
        <v>4</v>
      </c>
      <c r="AR50" s="4">
        <v>1</v>
      </c>
      <c r="AS50" s="4">
        <v>4</v>
      </c>
      <c r="AT50" s="4">
        <v>1</v>
      </c>
      <c r="AU50" s="4">
        <v>4</v>
      </c>
      <c r="AV50" s="4">
        <v>4</v>
      </c>
      <c r="AW50" s="4">
        <v>4</v>
      </c>
      <c r="AX50" s="4">
        <v>4</v>
      </c>
      <c r="AY50" s="4">
        <v>4</v>
      </c>
      <c r="AZ50" s="4">
        <v>4</v>
      </c>
      <c r="BA50" s="4">
        <v>1</v>
      </c>
      <c r="BB50" s="4">
        <v>3</v>
      </c>
      <c r="BC50" s="4">
        <v>4</v>
      </c>
      <c r="BD50" s="4">
        <v>1</v>
      </c>
      <c r="BE50" s="4">
        <v>3</v>
      </c>
      <c r="BF50" s="4">
        <v>2</v>
      </c>
      <c r="BG50" s="4">
        <v>4</v>
      </c>
      <c r="BH50" s="4">
        <v>4</v>
      </c>
      <c r="BI50" s="4">
        <v>0</v>
      </c>
      <c r="BJ50" s="4">
        <v>2</v>
      </c>
      <c r="BK50" s="4">
        <v>4</v>
      </c>
      <c r="BL50" s="4">
        <v>2</v>
      </c>
      <c r="BM50" s="4">
        <v>3</v>
      </c>
      <c r="BN50" s="4">
        <v>0</v>
      </c>
      <c r="BO50" s="4">
        <v>4</v>
      </c>
      <c r="BP50" s="4">
        <v>3</v>
      </c>
      <c r="BQ50" s="4">
        <v>3</v>
      </c>
      <c r="BR50" s="4">
        <v>3</v>
      </c>
      <c r="BS50" s="4">
        <v>0</v>
      </c>
      <c r="BT50" s="4">
        <v>2</v>
      </c>
      <c r="BU50" s="4">
        <v>1</v>
      </c>
      <c r="BV50" s="4">
        <v>4</v>
      </c>
      <c r="BW50" s="4">
        <v>3</v>
      </c>
      <c r="BX50" s="4">
        <v>2</v>
      </c>
      <c r="BY50" s="4">
        <v>4</v>
      </c>
      <c r="BZ50" s="4">
        <v>2</v>
      </c>
      <c r="CA50" s="4">
        <v>4</v>
      </c>
      <c r="CB50" s="4">
        <v>3</v>
      </c>
      <c r="CC50" s="4">
        <v>3</v>
      </c>
      <c r="CD50" s="4">
        <v>3</v>
      </c>
      <c r="CE50" s="4">
        <v>4</v>
      </c>
      <c r="CF50" s="4">
        <v>4</v>
      </c>
      <c r="CG50" s="4">
        <v>3</v>
      </c>
      <c r="CH50" s="4">
        <v>0</v>
      </c>
      <c r="CI50" s="167">
        <v>3</v>
      </c>
      <c r="CJ50" s="105">
        <f>COUNTIF(F50:CI50,"0")</f>
        <v>6</v>
      </c>
      <c r="CK50" s="106">
        <f>82-CJ50</f>
        <v>76</v>
      </c>
      <c r="CL50" s="107">
        <f>CK50/82</f>
        <v>0.92682926829268297</v>
      </c>
      <c r="CM50" s="108" t="str">
        <f>IF(CL50&gt;=0.8,"1","")</f>
        <v>1</v>
      </c>
      <c r="CN50" s="109" t="str">
        <f>IF(CL50&lt;0.8,"1","")</f>
        <v/>
      </c>
      <c r="CO50" s="4"/>
      <c r="CP50" s="4">
        <f>COUNTIF($F50:$CI50,"1")</f>
        <v>11</v>
      </c>
      <c r="CQ50" s="4">
        <f>COUNTIF($F50:$CI50,"2")</f>
        <v>14</v>
      </c>
      <c r="CR50" s="4">
        <f>COUNTIF($F50:$CI50,"3")</f>
        <v>24</v>
      </c>
      <c r="CS50" s="4">
        <f>COUNTIF($F50:$CI50,"4")</f>
        <v>27</v>
      </c>
      <c r="CT50" s="4"/>
      <c r="CU50" s="66">
        <f>SUM(F50:U50)/(16*4)</f>
        <v>0.75</v>
      </c>
      <c r="CV50" s="68">
        <f>SUM(V50:AA50)/(COUNT(V50:AA50)*4)</f>
        <v>0.5</v>
      </c>
      <c r="CW50" s="70">
        <f>SUM(AB50:AP50)/(COUNT(AB50:AP50)*4)</f>
        <v>0.56666666666666665</v>
      </c>
      <c r="CX50" s="72">
        <f>SUM(AQ50:AV50)/(COUNT(AQ50:AV50)*4)</f>
        <v>0.75</v>
      </c>
      <c r="CY50" s="66">
        <f>SUM(AW50:BK50)/(COUNT(AW50:BK50)*4)</f>
        <v>0.73333333333333328</v>
      </c>
      <c r="CZ50" s="68">
        <f>SUM(BL50:BS50)/(COUNT(BL50:BS50)*4)</f>
        <v>0.5625</v>
      </c>
      <c r="DA50" s="70">
        <f>SUM(BT50:CD50)/(COUNT(BT50:CD50)*4)</f>
        <v>0.70454545454545459</v>
      </c>
      <c r="DB50" s="72">
        <f>SUM(CE50:CI50)/(COUNT(CE50:CI50)*4)</f>
        <v>0.7</v>
      </c>
    </row>
    <row r="51" spans="1:106" x14ac:dyDescent="0.25">
      <c r="A51" s="1" t="s">
        <v>35</v>
      </c>
      <c r="B51" s="1" t="s">
        <v>34</v>
      </c>
      <c r="C51" s="4">
        <v>2011</v>
      </c>
      <c r="D51" s="1" t="s">
        <v>236</v>
      </c>
      <c r="E51" s="1" t="s">
        <v>3</v>
      </c>
      <c r="F51" s="4">
        <v>4</v>
      </c>
      <c r="G51" s="4">
        <v>4</v>
      </c>
      <c r="H51" s="4">
        <v>4</v>
      </c>
      <c r="I51" s="124">
        <v>1</v>
      </c>
      <c r="J51" s="4">
        <v>4</v>
      </c>
      <c r="K51" s="4">
        <v>4</v>
      </c>
      <c r="L51" s="4">
        <v>4</v>
      </c>
      <c r="M51" s="4">
        <v>4</v>
      </c>
      <c r="N51" s="4">
        <v>4</v>
      </c>
      <c r="O51" s="4">
        <v>4</v>
      </c>
      <c r="P51" s="4">
        <v>3</v>
      </c>
      <c r="Q51" s="4">
        <v>4</v>
      </c>
      <c r="R51" s="4">
        <v>1</v>
      </c>
      <c r="S51" s="125">
        <v>4</v>
      </c>
      <c r="T51" s="4">
        <v>3</v>
      </c>
      <c r="U51" s="1">
        <v>3</v>
      </c>
      <c r="V51" s="4">
        <v>0</v>
      </c>
      <c r="W51" s="4">
        <v>0</v>
      </c>
      <c r="X51" s="4">
        <v>0</v>
      </c>
      <c r="Y51" s="4">
        <v>4</v>
      </c>
      <c r="Z51" s="4">
        <v>4</v>
      </c>
      <c r="AA51" s="4">
        <v>1</v>
      </c>
      <c r="AB51" s="4">
        <v>3</v>
      </c>
      <c r="AC51" s="4">
        <v>0</v>
      </c>
      <c r="AD51" s="4">
        <v>4</v>
      </c>
      <c r="AE51" s="4">
        <v>1</v>
      </c>
      <c r="AF51" s="4">
        <v>0</v>
      </c>
      <c r="AG51" s="4">
        <v>4</v>
      </c>
      <c r="AH51" s="4">
        <v>2</v>
      </c>
      <c r="AI51" s="4">
        <v>4</v>
      </c>
      <c r="AJ51" s="4">
        <v>4</v>
      </c>
      <c r="AK51" s="4">
        <v>4</v>
      </c>
      <c r="AL51" s="4">
        <v>4</v>
      </c>
      <c r="AM51" s="4">
        <v>4</v>
      </c>
      <c r="AN51" s="4">
        <v>4</v>
      </c>
      <c r="AO51" s="4">
        <v>3</v>
      </c>
      <c r="AP51" s="4">
        <v>2</v>
      </c>
      <c r="AQ51" s="4">
        <v>3</v>
      </c>
      <c r="AR51" s="4">
        <v>3</v>
      </c>
      <c r="AS51" s="4">
        <v>2</v>
      </c>
      <c r="AT51" s="4">
        <v>1</v>
      </c>
      <c r="AU51" s="4">
        <v>1</v>
      </c>
      <c r="AV51" s="4">
        <v>4</v>
      </c>
      <c r="AW51" s="4">
        <v>3</v>
      </c>
      <c r="AX51" s="4">
        <v>2</v>
      </c>
      <c r="AY51" s="4">
        <v>4</v>
      </c>
      <c r="AZ51" s="4">
        <v>1</v>
      </c>
      <c r="BA51" s="4">
        <v>3</v>
      </c>
      <c r="BB51" s="4">
        <v>3</v>
      </c>
      <c r="BC51" s="4">
        <v>3</v>
      </c>
      <c r="BD51" s="4">
        <v>4</v>
      </c>
      <c r="BE51" s="4">
        <v>1</v>
      </c>
      <c r="BF51" s="4">
        <v>0</v>
      </c>
      <c r="BG51" s="4">
        <v>4</v>
      </c>
      <c r="BH51" s="4">
        <v>2</v>
      </c>
      <c r="BI51" s="4">
        <v>0</v>
      </c>
      <c r="BJ51" s="4">
        <v>2</v>
      </c>
      <c r="BK51" s="4">
        <v>3</v>
      </c>
      <c r="BL51" s="4">
        <v>4</v>
      </c>
      <c r="BM51" s="4">
        <v>4</v>
      </c>
      <c r="BN51" s="4">
        <v>2</v>
      </c>
      <c r="BO51" s="4">
        <v>3</v>
      </c>
      <c r="BP51" s="4">
        <v>3</v>
      </c>
      <c r="BQ51" s="4">
        <v>3</v>
      </c>
      <c r="BR51" s="4">
        <v>4</v>
      </c>
      <c r="BS51" s="4">
        <v>0</v>
      </c>
      <c r="BT51" s="4">
        <v>2</v>
      </c>
      <c r="BU51" s="4">
        <v>4</v>
      </c>
      <c r="BV51" s="4">
        <v>3</v>
      </c>
      <c r="BW51" s="4">
        <v>4</v>
      </c>
      <c r="BX51" s="4">
        <v>3</v>
      </c>
      <c r="BY51" s="4">
        <v>3</v>
      </c>
      <c r="BZ51" s="4">
        <v>3</v>
      </c>
      <c r="CA51" s="4">
        <v>3</v>
      </c>
      <c r="CB51" s="4">
        <v>2</v>
      </c>
      <c r="CC51" s="4">
        <v>4</v>
      </c>
      <c r="CD51" s="4">
        <v>2</v>
      </c>
      <c r="CE51" s="4">
        <v>1</v>
      </c>
      <c r="CF51" s="4">
        <v>4</v>
      </c>
      <c r="CG51" s="4">
        <v>4</v>
      </c>
      <c r="CH51" s="4">
        <v>3</v>
      </c>
      <c r="CI51" s="167">
        <v>4</v>
      </c>
      <c r="CJ51" s="105">
        <f>COUNTIF(F51:CI51,"0")</f>
        <v>8</v>
      </c>
      <c r="CK51" s="106">
        <f>82-CJ51</f>
        <v>74</v>
      </c>
      <c r="CL51" s="107">
        <f>CK51/82</f>
        <v>0.90243902439024393</v>
      </c>
      <c r="CM51" s="108" t="str">
        <f>IF(CL51&gt;=0.8,"1","")</f>
        <v>1</v>
      </c>
      <c r="CN51" s="109" t="str">
        <f>IF(CL51&lt;0.8,"1","")</f>
        <v/>
      </c>
      <c r="CO51" s="4"/>
      <c r="CP51" s="4">
        <f>COUNTIF($F51:$CI51,"1")</f>
        <v>9</v>
      </c>
      <c r="CQ51" s="4">
        <f>COUNTIF($F51:$CI51,"2")</f>
        <v>10</v>
      </c>
      <c r="CR51" s="4">
        <f>COUNTIF($F51:$CI51,"3")</f>
        <v>21</v>
      </c>
      <c r="CS51" s="4">
        <f>COUNTIF($F51:$CI51,"4")</f>
        <v>34</v>
      </c>
      <c r="CT51" s="4"/>
      <c r="CU51" s="66">
        <f>SUM(F51:U51)/(16*4)</f>
        <v>0.859375</v>
      </c>
      <c r="CV51" s="68">
        <f>SUM(V51:AA51)/(COUNT(V51:AA51)*4)</f>
        <v>0.375</v>
      </c>
      <c r="CW51" s="70">
        <f>SUM(AB51:AP51)/(COUNT(AB51:AP51)*4)</f>
        <v>0.71666666666666667</v>
      </c>
      <c r="CX51" s="72">
        <f>SUM(AQ51:AV51)/(COUNT(AQ51:AV51)*4)</f>
        <v>0.58333333333333337</v>
      </c>
      <c r="CY51" s="66">
        <f>SUM(AW51:BK51)/(COUNT(AW51:BK51)*4)</f>
        <v>0.58333333333333337</v>
      </c>
      <c r="CZ51" s="68">
        <f>SUM(BL51:BS51)/(COUNT(BL51:BS51)*4)</f>
        <v>0.71875</v>
      </c>
      <c r="DA51" s="70">
        <f>SUM(BT51:CD51)/(COUNT(BT51:CD51)*4)</f>
        <v>0.75</v>
      </c>
      <c r="DB51" s="72">
        <f>SUM(CE51:CI51)/(COUNT(CE51:CI51)*4)</f>
        <v>0.8</v>
      </c>
    </row>
    <row r="52" spans="1:106" x14ac:dyDescent="0.25">
      <c r="A52" s="1" t="s">
        <v>33</v>
      </c>
      <c r="B52" s="1" t="s">
        <v>32</v>
      </c>
      <c r="C52" s="4">
        <v>2011</v>
      </c>
      <c r="D52" s="1" t="s">
        <v>237</v>
      </c>
      <c r="E52" s="1" t="s">
        <v>3</v>
      </c>
      <c r="F52" s="4">
        <v>4</v>
      </c>
      <c r="G52" s="4">
        <v>4</v>
      </c>
      <c r="H52" s="4">
        <v>4</v>
      </c>
      <c r="I52" s="124">
        <v>1</v>
      </c>
      <c r="J52" s="4">
        <v>4</v>
      </c>
      <c r="K52" s="4">
        <v>3</v>
      </c>
      <c r="L52" s="4">
        <v>3</v>
      </c>
      <c r="M52" s="4">
        <v>3</v>
      </c>
      <c r="N52" s="4">
        <v>4</v>
      </c>
      <c r="O52" s="4">
        <v>4</v>
      </c>
      <c r="P52" s="4">
        <v>1</v>
      </c>
      <c r="Q52" s="4">
        <v>4</v>
      </c>
      <c r="R52" s="4">
        <v>2</v>
      </c>
      <c r="S52" s="125">
        <v>3</v>
      </c>
      <c r="T52" s="4">
        <v>2</v>
      </c>
      <c r="U52" s="1">
        <v>3</v>
      </c>
      <c r="V52" s="4">
        <v>0</v>
      </c>
      <c r="W52" s="4">
        <v>0</v>
      </c>
      <c r="X52" s="4">
        <v>0</v>
      </c>
      <c r="Y52" s="4">
        <v>4</v>
      </c>
      <c r="Z52" s="4">
        <v>3</v>
      </c>
      <c r="AA52" s="4">
        <v>0</v>
      </c>
      <c r="AB52" s="4">
        <v>0</v>
      </c>
      <c r="AC52" s="4">
        <v>4</v>
      </c>
      <c r="AD52" s="4">
        <v>1</v>
      </c>
      <c r="AE52" s="4">
        <v>4</v>
      </c>
      <c r="AF52" s="4">
        <v>3</v>
      </c>
      <c r="AG52" s="4">
        <v>2</v>
      </c>
      <c r="AH52" s="4">
        <v>3</v>
      </c>
      <c r="AI52" s="4">
        <v>3</v>
      </c>
      <c r="AJ52" s="4">
        <v>4</v>
      </c>
      <c r="AK52" s="4">
        <v>3</v>
      </c>
      <c r="AL52" s="4">
        <v>3</v>
      </c>
      <c r="AM52" s="4">
        <v>2</v>
      </c>
      <c r="AN52" s="4">
        <v>2</v>
      </c>
      <c r="AO52" s="4">
        <v>3</v>
      </c>
      <c r="AP52" s="4">
        <v>1</v>
      </c>
      <c r="AQ52" s="4">
        <v>2</v>
      </c>
      <c r="AR52" s="4">
        <v>4</v>
      </c>
      <c r="AS52" s="4">
        <v>3</v>
      </c>
      <c r="AT52" s="4">
        <v>1</v>
      </c>
      <c r="AU52" s="4">
        <v>4</v>
      </c>
      <c r="AV52" s="4">
        <v>4</v>
      </c>
      <c r="AW52" s="4">
        <v>2</v>
      </c>
      <c r="AX52" s="4">
        <v>3</v>
      </c>
      <c r="AY52" s="4">
        <v>3</v>
      </c>
      <c r="AZ52" s="4">
        <v>3</v>
      </c>
      <c r="BA52" s="4">
        <v>3</v>
      </c>
      <c r="BB52" s="4">
        <v>3</v>
      </c>
      <c r="BC52" s="4">
        <v>4</v>
      </c>
      <c r="BD52" s="4">
        <v>3</v>
      </c>
      <c r="BE52" s="4">
        <v>3</v>
      </c>
      <c r="BF52" s="4">
        <v>0</v>
      </c>
      <c r="BG52" s="4">
        <v>3</v>
      </c>
      <c r="BH52" s="4">
        <v>2</v>
      </c>
      <c r="BI52" s="4">
        <v>0</v>
      </c>
      <c r="BJ52" s="4">
        <v>1</v>
      </c>
      <c r="BK52" s="4">
        <v>4</v>
      </c>
      <c r="BL52" s="4">
        <v>3</v>
      </c>
      <c r="BM52" s="4">
        <v>2</v>
      </c>
      <c r="BN52" s="4">
        <v>1</v>
      </c>
      <c r="BO52" s="4">
        <v>2</v>
      </c>
      <c r="BP52" s="4">
        <v>2</v>
      </c>
      <c r="BQ52" s="4">
        <v>3</v>
      </c>
      <c r="BR52" s="4">
        <v>3</v>
      </c>
      <c r="BS52" s="4">
        <v>3</v>
      </c>
      <c r="BT52" s="4">
        <v>4</v>
      </c>
      <c r="BU52" s="4">
        <v>2</v>
      </c>
      <c r="BV52" s="4">
        <v>4</v>
      </c>
      <c r="BW52" s="4">
        <v>3</v>
      </c>
      <c r="BX52" s="4">
        <v>1</v>
      </c>
      <c r="BY52" s="4">
        <v>1</v>
      </c>
      <c r="BZ52" s="4">
        <v>2</v>
      </c>
      <c r="CA52" s="4">
        <v>2</v>
      </c>
      <c r="CB52" s="4">
        <v>3</v>
      </c>
      <c r="CC52" s="4">
        <v>3</v>
      </c>
      <c r="CD52" s="4">
        <v>1</v>
      </c>
      <c r="CE52" s="4">
        <v>2</v>
      </c>
      <c r="CF52" s="4">
        <v>3</v>
      </c>
      <c r="CG52" s="4">
        <v>3</v>
      </c>
      <c r="CH52" s="4">
        <v>3</v>
      </c>
      <c r="CI52" s="167">
        <v>3</v>
      </c>
      <c r="CJ52" s="105">
        <f>COUNTIF(F52:CI52,"0")</f>
        <v>7</v>
      </c>
      <c r="CK52" s="106">
        <f>82-CJ52</f>
        <v>75</v>
      </c>
      <c r="CL52" s="107">
        <f>CK52/82</f>
        <v>0.91463414634146345</v>
      </c>
      <c r="CM52" s="108" t="str">
        <f>IF(CL52&gt;=0.8,"1","")</f>
        <v>1</v>
      </c>
      <c r="CN52" s="109" t="str">
        <f>IF(CL52&lt;0.8,"1","")</f>
        <v/>
      </c>
      <c r="CO52" s="4"/>
      <c r="CP52" s="4">
        <f>COUNTIF($F52:$CI52,"1")</f>
        <v>10</v>
      </c>
      <c r="CQ52" s="4">
        <f>COUNTIF($F52:$CI52,"2")</f>
        <v>15</v>
      </c>
      <c r="CR52" s="4">
        <f>COUNTIF($F52:$CI52,"3")</f>
        <v>32</v>
      </c>
      <c r="CS52" s="4">
        <f>COUNTIF($F52:$CI52,"4")</f>
        <v>18</v>
      </c>
      <c r="CT52" s="4"/>
      <c r="CU52" s="66">
        <f>SUM(F52:U52)/(16*4)</f>
        <v>0.765625</v>
      </c>
      <c r="CV52" s="68">
        <f>SUM(V52:AA52)/(COUNT(V52:AA52)*4)</f>
        <v>0.29166666666666669</v>
      </c>
      <c r="CW52" s="70">
        <f>SUM(AB52:AP52)/(COUNT(AB52:AP52)*4)</f>
        <v>0.6333333333333333</v>
      </c>
      <c r="CX52" s="72">
        <f>SUM(AQ52:AV52)/(COUNT(AQ52:AV52)*4)</f>
        <v>0.75</v>
      </c>
      <c r="CY52" s="66">
        <f>SUM(AW52:BK52)/(COUNT(AW52:BK52)*4)</f>
        <v>0.6166666666666667</v>
      </c>
      <c r="CZ52" s="68">
        <f>SUM(BL52:BS52)/(COUNT(BL52:BS52)*4)</f>
        <v>0.59375</v>
      </c>
      <c r="DA52" s="70">
        <f>SUM(BT52:CD52)/(COUNT(BT52:CD52)*4)</f>
        <v>0.59090909090909094</v>
      </c>
      <c r="DB52" s="72">
        <f>SUM(CE52:CI52)/(COUNT(CE52:CI52)*4)</f>
        <v>0.7</v>
      </c>
    </row>
    <row r="53" spans="1:106" x14ac:dyDescent="0.25">
      <c r="A53" s="1" t="s">
        <v>31</v>
      </c>
      <c r="B53" s="1" t="s">
        <v>30</v>
      </c>
      <c r="C53" s="4">
        <v>2012</v>
      </c>
      <c r="D53" s="1" t="s">
        <v>236</v>
      </c>
      <c r="E53" s="1" t="s">
        <v>0</v>
      </c>
      <c r="F53" s="4">
        <v>4</v>
      </c>
      <c r="G53" s="4">
        <v>3</v>
      </c>
      <c r="H53" s="4">
        <v>4</v>
      </c>
      <c r="I53" s="124">
        <v>1</v>
      </c>
      <c r="J53" s="4">
        <v>4</v>
      </c>
      <c r="K53" s="4">
        <v>0</v>
      </c>
      <c r="L53" s="4">
        <v>3</v>
      </c>
      <c r="M53" s="4">
        <v>4</v>
      </c>
      <c r="N53" s="4">
        <v>3</v>
      </c>
      <c r="O53" s="4">
        <v>3</v>
      </c>
      <c r="P53" s="4">
        <v>3</v>
      </c>
      <c r="Q53" s="4">
        <v>4</v>
      </c>
      <c r="R53" s="4">
        <v>4</v>
      </c>
      <c r="S53" s="125">
        <v>3</v>
      </c>
      <c r="T53" s="4">
        <v>3</v>
      </c>
      <c r="U53" s="1">
        <v>3</v>
      </c>
      <c r="V53" s="4">
        <v>0</v>
      </c>
      <c r="W53" s="4">
        <v>0</v>
      </c>
      <c r="X53" s="4">
        <v>0</v>
      </c>
      <c r="Y53" s="4">
        <v>3</v>
      </c>
      <c r="Z53" s="4">
        <v>3</v>
      </c>
      <c r="AA53" s="4">
        <v>0</v>
      </c>
      <c r="AB53" s="4">
        <v>1</v>
      </c>
      <c r="AC53" s="4">
        <v>3</v>
      </c>
      <c r="AD53" s="4">
        <v>4</v>
      </c>
      <c r="AE53" s="4">
        <v>3</v>
      </c>
      <c r="AF53" s="4">
        <v>3</v>
      </c>
      <c r="AG53" s="4">
        <v>2</v>
      </c>
      <c r="AH53" s="4">
        <v>4</v>
      </c>
      <c r="AI53" s="4">
        <v>3</v>
      </c>
      <c r="AJ53" s="4">
        <v>4</v>
      </c>
      <c r="AK53" s="4">
        <v>4</v>
      </c>
      <c r="AL53" s="4">
        <v>2</v>
      </c>
      <c r="AM53" s="4">
        <v>2</v>
      </c>
      <c r="AN53" s="4">
        <v>3</v>
      </c>
      <c r="AO53" s="4">
        <v>3</v>
      </c>
      <c r="AP53" s="4">
        <v>2</v>
      </c>
      <c r="AQ53" s="4">
        <v>1</v>
      </c>
      <c r="AR53" s="4">
        <v>0</v>
      </c>
      <c r="AS53" s="4">
        <v>2</v>
      </c>
      <c r="AT53" s="4">
        <v>1</v>
      </c>
      <c r="AU53" s="4">
        <v>2</v>
      </c>
      <c r="AV53" s="4">
        <v>4</v>
      </c>
      <c r="AW53" s="4">
        <v>4</v>
      </c>
      <c r="AX53" s="4">
        <v>2</v>
      </c>
      <c r="AY53" s="4">
        <v>1</v>
      </c>
      <c r="AZ53" s="4">
        <v>1</v>
      </c>
      <c r="BA53" s="4">
        <v>3</v>
      </c>
      <c r="BB53" s="4">
        <v>2</v>
      </c>
      <c r="BC53" s="4">
        <v>2</v>
      </c>
      <c r="BD53" s="4">
        <v>2</v>
      </c>
      <c r="BE53" s="4">
        <v>2</v>
      </c>
      <c r="BF53" s="4">
        <v>1</v>
      </c>
      <c r="BG53" s="4">
        <v>3</v>
      </c>
      <c r="BH53" s="4">
        <v>2</v>
      </c>
      <c r="BI53" s="4">
        <v>1</v>
      </c>
      <c r="BJ53" s="4">
        <v>0</v>
      </c>
      <c r="BK53" s="4">
        <v>1</v>
      </c>
      <c r="BL53" s="4">
        <v>3</v>
      </c>
      <c r="BM53" s="4">
        <v>3</v>
      </c>
      <c r="BN53" s="4">
        <v>1</v>
      </c>
      <c r="BO53" s="4">
        <v>2</v>
      </c>
      <c r="BP53" s="4">
        <v>2</v>
      </c>
      <c r="BQ53" s="4">
        <v>3</v>
      </c>
      <c r="BR53" s="4">
        <v>4</v>
      </c>
      <c r="BS53" s="4">
        <v>0</v>
      </c>
      <c r="BT53" s="4">
        <v>3</v>
      </c>
      <c r="BU53" s="4">
        <v>3</v>
      </c>
      <c r="BV53" s="4">
        <v>3</v>
      </c>
      <c r="BW53" s="4">
        <v>3</v>
      </c>
      <c r="BX53" s="4">
        <v>1</v>
      </c>
      <c r="BY53" s="4">
        <v>1</v>
      </c>
      <c r="BZ53" s="4">
        <v>3</v>
      </c>
      <c r="CA53" s="4">
        <v>2</v>
      </c>
      <c r="CB53" s="4">
        <v>3</v>
      </c>
      <c r="CC53" s="4">
        <v>3</v>
      </c>
      <c r="CD53" s="4">
        <v>1</v>
      </c>
      <c r="CE53" s="4">
        <v>1</v>
      </c>
      <c r="CF53" s="4">
        <v>1</v>
      </c>
      <c r="CG53" s="4">
        <v>1</v>
      </c>
      <c r="CH53" s="4">
        <v>1</v>
      </c>
      <c r="CI53" s="167">
        <v>3</v>
      </c>
      <c r="CJ53" s="105">
        <f>COUNTIF(F53:CI53,"0")</f>
        <v>8</v>
      </c>
      <c r="CK53" s="106">
        <f>82-CJ53</f>
        <v>74</v>
      </c>
      <c r="CL53" s="107">
        <f>CK53/82</f>
        <v>0.90243902439024393</v>
      </c>
      <c r="CM53" s="108" t="str">
        <f>IF(CL53&gt;=0.8,"1","")</f>
        <v>1</v>
      </c>
      <c r="CN53" s="109" t="str">
        <f>IF(CL53&lt;0.8,"1","")</f>
        <v/>
      </c>
      <c r="CO53" s="4"/>
      <c r="CP53" s="4">
        <f>COUNTIF($F53:$CI53,"1")</f>
        <v>17</v>
      </c>
      <c r="CQ53" s="4">
        <f>COUNTIF($F53:$CI53,"2")</f>
        <v>15</v>
      </c>
      <c r="CR53" s="4">
        <f>COUNTIF($F53:$CI53,"3")</f>
        <v>29</v>
      </c>
      <c r="CS53" s="4">
        <f>COUNTIF($F53:$CI53,"4")</f>
        <v>13</v>
      </c>
      <c r="CT53" s="4"/>
      <c r="CU53" s="66">
        <f>SUM(F53:U53)/(16*4)</f>
        <v>0.765625</v>
      </c>
      <c r="CV53" s="68">
        <f>SUM(V53:AA53)/(COUNT(V53:AA53)*4)</f>
        <v>0.25</v>
      </c>
      <c r="CW53" s="70">
        <f>SUM(AB53:AP53)/(COUNT(AB53:AP53)*4)</f>
        <v>0.71666666666666667</v>
      </c>
      <c r="CX53" s="72">
        <f>SUM(AQ53:AV53)/(COUNT(AQ53:AV53)*4)</f>
        <v>0.41666666666666669</v>
      </c>
      <c r="CY53" s="66">
        <f>SUM(AW53:BK53)/(COUNT(AW53:BK53)*4)</f>
        <v>0.45</v>
      </c>
      <c r="CZ53" s="68">
        <f>SUM(BL53:BS53)/(COUNT(BL53:BS53)*4)</f>
        <v>0.5625</v>
      </c>
      <c r="DA53" s="70">
        <f>SUM(BT53:CD53)/(COUNT(BT53:CD53)*4)</f>
        <v>0.59090909090909094</v>
      </c>
      <c r="DB53" s="72">
        <f>SUM(CE53:CI53)/(COUNT(CE53:CI53)*4)</f>
        <v>0.35</v>
      </c>
    </row>
    <row r="54" spans="1:106" x14ac:dyDescent="0.25">
      <c r="A54" s="1" t="s">
        <v>29</v>
      </c>
      <c r="B54" s="1" t="s">
        <v>28</v>
      </c>
      <c r="C54" s="4">
        <v>2014</v>
      </c>
      <c r="D54" s="1" t="s">
        <v>236</v>
      </c>
      <c r="E54" s="1" t="s">
        <v>6</v>
      </c>
      <c r="F54" s="4">
        <v>4</v>
      </c>
      <c r="G54" s="4">
        <v>3</v>
      </c>
      <c r="H54" s="4">
        <v>4</v>
      </c>
      <c r="I54" s="124">
        <v>2</v>
      </c>
      <c r="J54" s="4">
        <v>2</v>
      </c>
      <c r="K54" s="4">
        <v>3</v>
      </c>
      <c r="L54" s="4">
        <v>3</v>
      </c>
      <c r="M54" s="4">
        <v>4</v>
      </c>
      <c r="N54" s="4">
        <v>4</v>
      </c>
      <c r="O54" s="4">
        <v>3</v>
      </c>
      <c r="P54" s="4">
        <v>1</v>
      </c>
      <c r="Q54" s="4">
        <v>0</v>
      </c>
      <c r="R54" s="4">
        <v>0</v>
      </c>
      <c r="S54" s="125">
        <v>2</v>
      </c>
      <c r="T54" s="4">
        <v>4</v>
      </c>
      <c r="U54" s="1">
        <v>4</v>
      </c>
      <c r="V54" s="4">
        <v>0</v>
      </c>
      <c r="W54" s="4">
        <v>0</v>
      </c>
      <c r="X54" s="4">
        <v>0</v>
      </c>
      <c r="Y54" s="4">
        <v>4</v>
      </c>
      <c r="Z54" s="4">
        <v>4</v>
      </c>
      <c r="AA54" s="4">
        <v>0</v>
      </c>
      <c r="AB54" s="4">
        <v>1</v>
      </c>
      <c r="AC54" s="4">
        <v>0</v>
      </c>
      <c r="AD54" s="4">
        <v>1</v>
      </c>
      <c r="AE54" s="4">
        <v>0</v>
      </c>
      <c r="AF54" s="4">
        <v>0</v>
      </c>
      <c r="AG54" s="4">
        <v>1</v>
      </c>
      <c r="AH54" s="4">
        <v>0</v>
      </c>
      <c r="AI54" s="4">
        <v>0</v>
      </c>
      <c r="AJ54" s="4">
        <v>1</v>
      </c>
      <c r="AK54" s="4">
        <v>1</v>
      </c>
      <c r="AL54" s="4">
        <v>0</v>
      </c>
      <c r="AM54" s="4">
        <v>0</v>
      </c>
      <c r="AN54" s="4">
        <v>0</v>
      </c>
      <c r="AO54" s="4">
        <v>1</v>
      </c>
      <c r="AP54" s="4">
        <v>0</v>
      </c>
      <c r="AQ54" s="4">
        <v>1</v>
      </c>
      <c r="AR54" s="4">
        <v>4</v>
      </c>
      <c r="AS54" s="4">
        <v>2</v>
      </c>
      <c r="AT54" s="4">
        <v>1</v>
      </c>
      <c r="AU54" s="4">
        <v>1</v>
      </c>
      <c r="AV54" s="4">
        <v>1</v>
      </c>
      <c r="AW54" s="4">
        <v>2</v>
      </c>
      <c r="AX54" s="4">
        <v>1</v>
      </c>
      <c r="AY54" s="4">
        <v>3</v>
      </c>
      <c r="AZ54" s="4">
        <v>3</v>
      </c>
      <c r="BA54" s="4">
        <v>2</v>
      </c>
      <c r="BB54" s="4">
        <v>3</v>
      </c>
      <c r="BC54" s="4">
        <v>4</v>
      </c>
      <c r="BD54" s="4">
        <v>2</v>
      </c>
      <c r="BE54" s="4">
        <v>0</v>
      </c>
      <c r="BF54" s="4">
        <v>0</v>
      </c>
      <c r="BG54" s="4">
        <v>1</v>
      </c>
      <c r="BH54" s="4">
        <v>1</v>
      </c>
      <c r="BI54" s="4">
        <v>0</v>
      </c>
      <c r="BJ54" s="4">
        <v>0</v>
      </c>
      <c r="BK54" s="4">
        <v>1</v>
      </c>
      <c r="BL54" s="4">
        <v>1</v>
      </c>
      <c r="BM54" s="4">
        <v>1</v>
      </c>
      <c r="BN54" s="4">
        <v>0</v>
      </c>
      <c r="BO54" s="4">
        <v>0</v>
      </c>
      <c r="BP54" s="4">
        <v>1</v>
      </c>
      <c r="BQ54" s="4">
        <v>3</v>
      </c>
      <c r="BR54" s="4">
        <v>2</v>
      </c>
      <c r="BS54" s="4">
        <v>0</v>
      </c>
      <c r="BT54" s="4">
        <v>3</v>
      </c>
      <c r="BU54" s="4">
        <v>0</v>
      </c>
      <c r="BV54" s="4">
        <v>4</v>
      </c>
      <c r="BW54" s="4">
        <v>2</v>
      </c>
      <c r="BX54" s="4">
        <v>1</v>
      </c>
      <c r="BY54" s="4">
        <v>1</v>
      </c>
      <c r="BZ54" s="4">
        <v>3</v>
      </c>
      <c r="CA54" s="4">
        <v>2</v>
      </c>
      <c r="CB54" s="4">
        <v>2</v>
      </c>
      <c r="CC54" s="4">
        <v>3</v>
      </c>
      <c r="CD54" s="4">
        <v>1</v>
      </c>
      <c r="CE54" s="4">
        <v>0</v>
      </c>
      <c r="CF54" s="4">
        <v>1</v>
      </c>
      <c r="CG54" s="4">
        <v>3</v>
      </c>
      <c r="CH54" s="4">
        <v>0</v>
      </c>
      <c r="CI54" s="167">
        <v>0</v>
      </c>
      <c r="CJ54" s="105">
        <f>COUNTIF(F54:CI54,"0")</f>
        <v>26</v>
      </c>
      <c r="CK54" s="106">
        <f>82-CJ54</f>
        <v>56</v>
      </c>
      <c r="CL54" s="107">
        <f>CK54/82</f>
        <v>0.68292682926829273</v>
      </c>
      <c r="CM54" s="108" t="str">
        <f>IF(CL54&gt;=0.8,"1","")</f>
        <v/>
      </c>
      <c r="CN54" s="109" t="str">
        <f>IF(CL54&lt;0.8,"1","")</f>
        <v>1</v>
      </c>
      <c r="CO54" s="4"/>
      <c r="CP54" s="4">
        <f>COUNTIF($F54:$CI54,"1")</f>
        <v>22</v>
      </c>
      <c r="CQ54" s="4">
        <f>COUNTIF($F54:$CI54,"2")</f>
        <v>11</v>
      </c>
      <c r="CR54" s="4">
        <f>COUNTIF($F54:$CI54,"3")</f>
        <v>12</v>
      </c>
      <c r="CS54" s="4">
        <f>COUNTIF($F54:$CI54,"4")</f>
        <v>11</v>
      </c>
      <c r="CT54" s="4"/>
      <c r="CU54" s="66">
        <f>SUM(F54:U54)/(16*4)</f>
        <v>0.671875</v>
      </c>
      <c r="CV54" s="68">
        <f>SUM(V54:AA54)/(COUNT(V54:AA54)*4)</f>
        <v>0.33333333333333331</v>
      </c>
      <c r="CW54" s="70">
        <f>SUM(AB54:AP54)/(COUNT(AB54:AP54)*4)</f>
        <v>0.1</v>
      </c>
      <c r="CX54" s="72">
        <f>SUM(AQ54:AV54)/(COUNT(AQ54:AV54)*4)</f>
        <v>0.41666666666666669</v>
      </c>
      <c r="CY54" s="66">
        <f>SUM(AW54:BK54)/(COUNT(AW54:BK54)*4)</f>
        <v>0.38333333333333336</v>
      </c>
      <c r="CZ54" s="68">
        <f>SUM(BL54:BS54)/(COUNT(BL54:BS54)*4)</f>
        <v>0.25</v>
      </c>
      <c r="DA54" s="70">
        <f>SUM(BT54:CD54)/(COUNT(BT54:CD54)*4)</f>
        <v>0.5</v>
      </c>
      <c r="DB54" s="72">
        <f>SUM(CE54:CI54)/(COUNT(CE54:CI54)*4)</f>
        <v>0.2</v>
      </c>
    </row>
    <row r="55" spans="1:106" x14ac:dyDescent="0.25">
      <c r="A55" s="1" t="s">
        <v>27</v>
      </c>
      <c r="B55" s="1" t="s">
        <v>26</v>
      </c>
      <c r="C55" s="4">
        <v>2013</v>
      </c>
      <c r="D55" s="1" t="s">
        <v>236</v>
      </c>
      <c r="E55" s="1" t="s">
        <v>6</v>
      </c>
      <c r="F55" s="4">
        <v>4</v>
      </c>
      <c r="G55" s="4">
        <v>3</v>
      </c>
      <c r="H55" s="4">
        <v>4</v>
      </c>
      <c r="I55" s="124">
        <v>1</v>
      </c>
      <c r="J55" s="4">
        <v>3</v>
      </c>
      <c r="K55" s="4">
        <v>3</v>
      </c>
      <c r="L55" s="4">
        <v>1</v>
      </c>
      <c r="M55" s="4">
        <v>3</v>
      </c>
      <c r="N55" s="4">
        <v>1</v>
      </c>
      <c r="O55" s="4">
        <v>1</v>
      </c>
      <c r="P55" s="4">
        <v>1</v>
      </c>
      <c r="Q55" s="4">
        <v>0</v>
      </c>
      <c r="R55" s="4">
        <v>0</v>
      </c>
      <c r="S55" s="125">
        <v>1</v>
      </c>
      <c r="T55" s="4">
        <v>1</v>
      </c>
      <c r="U55" s="1">
        <v>3</v>
      </c>
      <c r="V55" s="4">
        <v>2</v>
      </c>
      <c r="W55" s="4">
        <v>0</v>
      </c>
      <c r="X55" s="4">
        <v>0</v>
      </c>
      <c r="Y55" s="4">
        <v>4</v>
      </c>
      <c r="Z55" s="4">
        <v>4</v>
      </c>
      <c r="AA55" s="4">
        <v>0</v>
      </c>
      <c r="AB55" s="4">
        <v>0</v>
      </c>
      <c r="AC55" s="4">
        <v>4</v>
      </c>
      <c r="AD55" s="4">
        <v>1</v>
      </c>
      <c r="AE55" s="4">
        <v>0</v>
      </c>
      <c r="AF55" s="4">
        <v>0</v>
      </c>
      <c r="AG55" s="4">
        <v>2</v>
      </c>
      <c r="AH55" s="4">
        <v>1</v>
      </c>
      <c r="AI55" s="4">
        <v>0</v>
      </c>
      <c r="AJ55" s="4">
        <v>3</v>
      </c>
      <c r="AK55" s="4">
        <v>1</v>
      </c>
      <c r="AL55" s="4">
        <v>1</v>
      </c>
      <c r="AM55" s="4">
        <v>0</v>
      </c>
      <c r="AN55" s="4">
        <v>0</v>
      </c>
      <c r="AO55" s="4">
        <v>1</v>
      </c>
      <c r="AP55" s="4">
        <v>1</v>
      </c>
      <c r="AQ55" s="4">
        <v>1</v>
      </c>
      <c r="AR55" s="4">
        <v>0</v>
      </c>
      <c r="AS55" s="4">
        <v>2</v>
      </c>
      <c r="AT55" s="4">
        <v>1</v>
      </c>
      <c r="AU55" s="4">
        <v>1</v>
      </c>
      <c r="AV55" s="4">
        <v>2</v>
      </c>
      <c r="AW55" s="4">
        <v>1</v>
      </c>
      <c r="AX55" s="4">
        <v>1</v>
      </c>
      <c r="AY55" s="4">
        <v>1</v>
      </c>
      <c r="AZ55" s="4">
        <v>2</v>
      </c>
      <c r="BA55" s="4">
        <v>2</v>
      </c>
      <c r="BB55" s="4">
        <v>1</v>
      </c>
      <c r="BC55" s="4">
        <v>2</v>
      </c>
      <c r="BD55" s="4">
        <v>3</v>
      </c>
      <c r="BE55" s="4">
        <v>0</v>
      </c>
      <c r="BF55" s="4">
        <v>0</v>
      </c>
      <c r="BG55" s="4">
        <v>1</v>
      </c>
      <c r="BH55" s="4">
        <v>1</v>
      </c>
      <c r="BI55" s="4">
        <v>0</v>
      </c>
      <c r="BJ55" s="4">
        <v>0</v>
      </c>
      <c r="BK55" s="4">
        <v>1</v>
      </c>
      <c r="BL55" s="4">
        <v>3</v>
      </c>
      <c r="BM55" s="4">
        <v>3</v>
      </c>
      <c r="BN55" s="4">
        <v>0</v>
      </c>
      <c r="BO55" s="4">
        <v>0</v>
      </c>
      <c r="BP55" s="4">
        <v>2</v>
      </c>
      <c r="BQ55" s="4">
        <v>3</v>
      </c>
      <c r="BR55" s="4">
        <v>1</v>
      </c>
      <c r="BS55" s="4">
        <v>0</v>
      </c>
      <c r="BT55" s="4">
        <v>2</v>
      </c>
      <c r="BU55" s="4">
        <v>0</v>
      </c>
      <c r="BV55" s="4">
        <v>3</v>
      </c>
      <c r="BW55" s="4">
        <v>1</v>
      </c>
      <c r="BX55" s="4">
        <v>2</v>
      </c>
      <c r="BY55" s="4">
        <v>2</v>
      </c>
      <c r="BZ55" s="4">
        <v>0</v>
      </c>
      <c r="CA55" s="4">
        <v>0</v>
      </c>
      <c r="CB55" s="4">
        <v>0</v>
      </c>
      <c r="CC55" s="4">
        <v>0</v>
      </c>
      <c r="CD55" s="4">
        <v>0</v>
      </c>
      <c r="CE55" s="4">
        <v>2</v>
      </c>
      <c r="CF55" s="4">
        <v>2</v>
      </c>
      <c r="CG55" s="4">
        <v>4</v>
      </c>
      <c r="CH55" s="4">
        <v>0</v>
      </c>
      <c r="CI55" s="167">
        <v>0</v>
      </c>
      <c r="CJ55" s="105">
        <f>COUNTIF(F55:CI55,"0")</f>
        <v>27</v>
      </c>
      <c r="CK55" s="106">
        <f>82-CJ55</f>
        <v>55</v>
      </c>
      <c r="CL55" s="107">
        <f>CK55/82</f>
        <v>0.67073170731707321</v>
      </c>
      <c r="CM55" s="108" t="str">
        <f>IF(CL55&gt;=0.8,"1","")</f>
        <v/>
      </c>
      <c r="CN55" s="109" t="str">
        <f>IF(CL55&lt;0.8,"1","")</f>
        <v>1</v>
      </c>
      <c r="CO55" s="4"/>
      <c r="CP55" s="4">
        <f>COUNTIF($F55:$CI55,"1")</f>
        <v>25</v>
      </c>
      <c r="CQ55" s="4">
        <f>COUNTIF($F55:$CI55,"2")</f>
        <v>13</v>
      </c>
      <c r="CR55" s="4">
        <f>COUNTIF($F55:$CI55,"3")</f>
        <v>11</v>
      </c>
      <c r="CS55" s="4">
        <f>COUNTIF($F55:$CI55,"4")</f>
        <v>6</v>
      </c>
      <c r="CT55" s="4"/>
      <c r="CU55" s="66">
        <f>SUM(F55:U55)/(16*4)</f>
        <v>0.46875</v>
      </c>
      <c r="CV55" s="68">
        <f>SUM(V55:AA55)/(COUNT(V55:AA55)*4)</f>
        <v>0.41666666666666669</v>
      </c>
      <c r="CW55" s="70">
        <f>SUM(AB55:AP55)/(COUNT(AB55:AP55)*4)</f>
        <v>0.25</v>
      </c>
      <c r="CX55" s="72">
        <f>SUM(AQ55:AV55)/(COUNT(AQ55:AV55)*4)</f>
        <v>0.29166666666666669</v>
      </c>
      <c r="CY55" s="66">
        <f>SUM(AW55:BK55)/(COUNT(AW55:BK55)*4)</f>
        <v>0.26666666666666666</v>
      </c>
      <c r="CZ55" s="68">
        <f>SUM(BL55:BS55)/(COUNT(BL55:BS55)*4)</f>
        <v>0.375</v>
      </c>
      <c r="DA55" s="70">
        <f>SUM(BT55:CD55)/(COUNT(BT55:CD55)*4)</f>
        <v>0.22727272727272727</v>
      </c>
      <c r="DB55" s="72">
        <f>SUM(CE55:CI55)/(COUNT(CE55:CI55)*4)</f>
        <v>0.4</v>
      </c>
    </row>
    <row r="56" spans="1:106" x14ac:dyDescent="0.25">
      <c r="A56" s="1" t="s">
        <v>25</v>
      </c>
      <c r="B56" s="1" t="s">
        <v>24</v>
      </c>
      <c r="C56" s="4">
        <v>2012</v>
      </c>
      <c r="D56" s="1" t="s">
        <v>238</v>
      </c>
      <c r="E56" s="1" t="s">
        <v>3</v>
      </c>
      <c r="F56" s="4">
        <v>4</v>
      </c>
      <c r="G56" s="4">
        <v>4</v>
      </c>
      <c r="H56" s="4">
        <v>4</v>
      </c>
      <c r="I56" s="124">
        <v>3</v>
      </c>
      <c r="J56" s="4">
        <v>4</v>
      </c>
      <c r="K56" s="4">
        <v>3</v>
      </c>
      <c r="L56" s="4">
        <v>3</v>
      </c>
      <c r="M56" s="4">
        <v>4</v>
      </c>
      <c r="N56" s="4">
        <v>4</v>
      </c>
      <c r="O56" s="4">
        <v>2</v>
      </c>
      <c r="P56" s="4">
        <v>2</v>
      </c>
      <c r="Q56" s="4">
        <v>4</v>
      </c>
      <c r="R56" s="4">
        <v>2</v>
      </c>
      <c r="S56" s="125">
        <v>3</v>
      </c>
      <c r="T56" s="4">
        <v>1</v>
      </c>
      <c r="U56" s="1">
        <v>1</v>
      </c>
      <c r="V56" s="4">
        <v>0</v>
      </c>
      <c r="W56" s="4">
        <v>0</v>
      </c>
      <c r="X56" s="4">
        <v>0</v>
      </c>
      <c r="Y56" s="4">
        <v>4</v>
      </c>
      <c r="Z56" s="4">
        <v>3</v>
      </c>
      <c r="AA56" s="4">
        <v>3</v>
      </c>
      <c r="AB56" s="4">
        <v>1</v>
      </c>
      <c r="AC56" s="4">
        <v>0</v>
      </c>
      <c r="AD56" s="4">
        <v>4</v>
      </c>
      <c r="AE56" s="4">
        <v>0</v>
      </c>
      <c r="AF56" s="4">
        <v>2</v>
      </c>
      <c r="AG56" s="4">
        <v>4</v>
      </c>
      <c r="AH56" s="4">
        <v>1</v>
      </c>
      <c r="AI56" s="4">
        <v>4</v>
      </c>
      <c r="AJ56" s="4">
        <v>0</v>
      </c>
      <c r="AK56" s="4">
        <v>4</v>
      </c>
      <c r="AL56" s="4">
        <v>4</v>
      </c>
      <c r="AM56" s="4">
        <v>3</v>
      </c>
      <c r="AN56" s="4">
        <v>2</v>
      </c>
      <c r="AO56" s="4">
        <v>3</v>
      </c>
      <c r="AP56" s="4">
        <v>2</v>
      </c>
      <c r="AQ56" s="4">
        <v>4</v>
      </c>
      <c r="AR56" s="4">
        <v>3</v>
      </c>
      <c r="AS56" s="4">
        <v>2</v>
      </c>
      <c r="AT56" s="4">
        <v>1</v>
      </c>
      <c r="AU56" s="4">
        <v>2</v>
      </c>
      <c r="AV56" s="4">
        <v>2</v>
      </c>
      <c r="AW56" s="4">
        <v>4</v>
      </c>
      <c r="AX56" s="4">
        <v>4</v>
      </c>
      <c r="AY56" s="4">
        <v>4</v>
      </c>
      <c r="AZ56" s="4">
        <v>4</v>
      </c>
      <c r="BA56" s="4">
        <v>4</v>
      </c>
      <c r="BB56" s="4">
        <v>4</v>
      </c>
      <c r="BC56" s="4">
        <v>4</v>
      </c>
      <c r="BD56" s="4">
        <v>4</v>
      </c>
      <c r="BE56" s="4">
        <v>3</v>
      </c>
      <c r="BF56" s="4">
        <v>0</v>
      </c>
      <c r="BG56" s="4">
        <v>4</v>
      </c>
      <c r="BH56" s="4">
        <v>4</v>
      </c>
      <c r="BI56" s="4">
        <v>0</v>
      </c>
      <c r="BJ56" s="4">
        <v>2</v>
      </c>
      <c r="BK56" s="4">
        <v>0</v>
      </c>
      <c r="BL56" s="4">
        <v>4</v>
      </c>
      <c r="BM56" s="4">
        <v>4</v>
      </c>
      <c r="BN56" s="4">
        <v>0</v>
      </c>
      <c r="BO56" s="4">
        <v>0</v>
      </c>
      <c r="BP56" s="4">
        <v>2</v>
      </c>
      <c r="BQ56" s="4">
        <v>3</v>
      </c>
      <c r="BR56" s="4">
        <v>4</v>
      </c>
      <c r="BS56" s="4">
        <v>0</v>
      </c>
      <c r="BT56" s="4">
        <v>4</v>
      </c>
      <c r="BU56" s="4">
        <v>2</v>
      </c>
      <c r="BV56" s="4">
        <v>4</v>
      </c>
      <c r="BW56" s="4">
        <v>1</v>
      </c>
      <c r="BX56" s="4">
        <v>2</v>
      </c>
      <c r="BY56" s="4">
        <v>2</v>
      </c>
      <c r="BZ56" s="4">
        <v>2</v>
      </c>
      <c r="CA56" s="4">
        <v>4</v>
      </c>
      <c r="CB56" s="4">
        <v>3</v>
      </c>
      <c r="CC56" s="4">
        <v>2</v>
      </c>
      <c r="CD56" s="4">
        <v>3</v>
      </c>
      <c r="CE56" s="4">
        <v>4</v>
      </c>
      <c r="CF56" s="4">
        <v>4</v>
      </c>
      <c r="CG56" s="4">
        <v>4</v>
      </c>
      <c r="CH56" s="4">
        <v>0</v>
      </c>
      <c r="CI56" s="167">
        <v>2</v>
      </c>
      <c r="CJ56" s="105">
        <f>COUNTIF(F56:CI56,"0")</f>
        <v>13</v>
      </c>
      <c r="CK56" s="106">
        <f>82-CJ56</f>
        <v>69</v>
      </c>
      <c r="CL56" s="107">
        <f>CK56/82</f>
        <v>0.84146341463414631</v>
      </c>
      <c r="CM56" s="108" t="str">
        <f>IF(CL56&gt;=0.8,"1","")</f>
        <v>1</v>
      </c>
      <c r="CN56" s="109" t="str">
        <f>IF(CL56&lt;0.8,"1","")</f>
        <v/>
      </c>
      <c r="CO56" s="4"/>
      <c r="CP56" s="4">
        <f>COUNTIF($F56:$CI56,"1")</f>
        <v>6</v>
      </c>
      <c r="CQ56" s="4">
        <f>COUNTIF($F56:$CI56,"2")</f>
        <v>17</v>
      </c>
      <c r="CR56" s="4">
        <f>COUNTIF($F56:$CI56,"3")</f>
        <v>13</v>
      </c>
      <c r="CS56" s="4">
        <f>COUNTIF($F56:$CI56,"4")</f>
        <v>33</v>
      </c>
      <c r="CT56" s="4"/>
      <c r="CU56" s="66">
        <f>SUM(F56:U56)/(16*4)</f>
        <v>0.75</v>
      </c>
      <c r="CV56" s="68">
        <f>SUM(V56:AA56)/(COUNT(V56:AA56)*4)</f>
        <v>0.41666666666666669</v>
      </c>
      <c r="CW56" s="70">
        <v>0.61</v>
      </c>
      <c r="CX56" s="72">
        <f>SUM(AQ56:AV56)/(COUNT(AQ56:AV56)*4)</f>
        <v>0.58333333333333337</v>
      </c>
      <c r="CY56" s="66">
        <f>SUM(AW56:BK56)/(COUNT(AW56:BK56)*4)</f>
        <v>0.75</v>
      </c>
      <c r="CZ56" s="68">
        <f>SUM(BL56:BS56)/(COUNT(BL56:BS56)*4)</f>
        <v>0.53125</v>
      </c>
      <c r="DA56" s="70">
        <f>SUM(BT56:CD56)/(COUNT(BT56:CD56)*4)</f>
        <v>0.65909090909090906</v>
      </c>
      <c r="DB56" s="72">
        <f>SUM(CE56:CI56)/(COUNT(CE56:CI56)*4)</f>
        <v>0.7</v>
      </c>
    </row>
    <row r="57" spans="1:106" x14ac:dyDescent="0.25">
      <c r="A57" s="1" t="s">
        <v>23</v>
      </c>
      <c r="B57" s="1" t="s">
        <v>22</v>
      </c>
      <c r="C57" s="4">
        <v>2015</v>
      </c>
      <c r="D57" s="1" t="s">
        <v>237</v>
      </c>
      <c r="E57" s="1" t="s">
        <v>6</v>
      </c>
      <c r="F57" s="4">
        <v>4</v>
      </c>
      <c r="G57" s="4">
        <v>4</v>
      </c>
      <c r="H57" s="4">
        <v>4</v>
      </c>
      <c r="I57" s="124">
        <v>2</v>
      </c>
      <c r="J57" s="4">
        <v>3</v>
      </c>
      <c r="K57" s="4">
        <v>3</v>
      </c>
      <c r="L57" s="4">
        <v>1</v>
      </c>
      <c r="M57" s="4">
        <v>1</v>
      </c>
      <c r="N57" s="4">
        <v>1</v>
      </c>
      <c r="O57" s="4">
        <v>1</v>
      </c>
      <c r="P57" s="4">
        <v>1</v>
      </c>
      <c r="Q57" s="4">
        <v>4</v>
      </c>
      <c r="R57" s="4">
        <v>1</v>
      </c>
      <c r="S57" s="125">
        <v>2</v>
      </c>
      <c r="T57" s="4">
        <v>1</v>
      </c>
      <c r="U57" s="1">
        <v>1</v>
      </c>
      <c r="V57" s="4">
        <v>0</v>
      </c>
      <c r="W57" s="4">
        <v>0</v>
      </c>
      <c r="X57" s="4">
        <v>0</v>
      </c>
      <c r="Y57" s="4">
        <v>3</v>
      </c>
      <c r="Z57" s="4">
        <v>3</v>
      </c>
      <c r="AA57" s="4">
        <v>0</v>
      </c>
      <c r="AB57" s="4">
        <v>2</v>
      </c>
      <c r="AC57" s="4">
        <v>0</v>
      </c>
      <c r="AD57" s="4">
        <v>1</v>
      </c>
      <c r="AE57" s="4">
        <v>0</v>
      </c>
      <c r="AF57" s="4">
        <v>4</v>
      </c>
      <c r="AG57" s="4">
        <v>1</v>
      </c>
      <c r="AH57" s="4">
        <v>4</v>
      </c>
      <c r="AI57" s="4">
        <v>0</v>
      </c>
      <c r="AJ57" s="4">
        <v>2</v>
      </c>
      <c r="AK57" s="4">
        <v>4</v>
      </c>
      <c r="AL57" s="4">
        <v>1</v>
      </c>
      <c r="AM57" s="4">
        <v>4</v>
      </c>
      <c r="AN57" s="4">
        <v>4</v>
      </c>
      <c r="AO57" s="4">
        <v>1</v>
      </c>
      <c r="AP57" s="4">
        <v>1</v>
      </c>
      <c r="AQ57" s="4">
        <v>2</v>
      </c>
      <c r="AR57" s="4">
        <v>1</v>
      </c>
      <c r="AS57" s="4">
        <v>2</v>
      </c>
      <c r="AT57" s="4">
        <v>1</v>
      </c>
      <c r="AU57" s="4">
        <v>1</v>
      </c>
      <c r="AV57" s="4">
        <v>1</v>
      </c>
      <c r="AW57" s="4">
        <v>1</v>
      </c>
      <c r="AX57" s="4">
        <v>2</v>
      </c>
      <c r="AY57" s="4">
        <v>3</v>
      </c>
      <c r="AZ57" s="4">
        <v>3</v>
      </c>
      <c r="BA57" s="4">
        <v>1</v>
      </c>
      <c r="BB57" s="4">
        <v>3</v>
      </c>
      <c r="BC57" s="4">
        <v>4</v>
      </c>
      <c r="BD57" s="4">
        <v>4</v>
      </c>
      <c r="BE57" s="4">
        <v>2</v>
      </c>
      <c r="BF57" s="4">
        <v>0</v>
      </c>
      <c r="BG57" s="4">
        <v>2</v>
      </c>
      <c r="BH57" s="4">
        <v>2</v>
      </c>
      <c r="BI57" s="4">
        <v>4</v>
      </c>
      <c r="BJ57" s="4">
        <v>0</v>
      </c>
      <c r="BK57" s="4">
        <v>1</v>
      </c>
      <c r="BL57" s="4">
        <v>4</v>
      </c>
      <c r="BM57" s="4">
        <v>4</v>
      </c>
      <c r="BN57" s="4">
        <v>2</v>
      </c>
      <c r="BO57" s="4">
        <v>2</v>
      </c>
      <c r="BP57" s="4">
        <v>2</v>
      </c>
      <c r="BQ57" s="4">
        <v>1</v>
      </c>
      <c r="BR57" s="4">
        <v>1</v>
      </c>
      <c r="BS57" s="4">
        <v>0</v>
      </c>
      <c r="BT57" s="4">
        <v>2</v>
      </c>
      <c r="BU57" s="4">
        <v>0</v>
      </c>
      <c r="BV57" s="4">
        <v>4</v>
      </c>
      <c r="BW57" s="4">
        <v>1</v>
      </c>
      <c r="BX57" s="4">
        <v>2</v>
      </c>
      <c r="BY57" s="4">
        <v>2</v>
      </c>
      <c r="BZ57" s="4">
        <v>3</v>
      </c>
      <c r="CA57" s="4">
        <v>2</v>
      </c>
      <c r="CB57" s="4">
        <v>2</v>
      </c>
      <c r="CC57" s="4">
        <v>1</v>
      </c>
      <c r="CD57" s="4">
        <v>2</v>
      </c>
      <c r="CE57" s="4">
        <v>4</v>
      </c>
      <c r="CF57" s="4">
        <v>3</v>
      </c>
      <c r="CG57" s="4">
        <v>2</v>
      </c>
      <c r="CH57" s="4">
        <v>0</v>
      </c>
      <c r="CI57" s="167">
        <v>1</v>
      </c>
      <c r="CJ57" s="105">
        <f>COUNTIF(F57:CI57,"0")</f>
        <v>12</v>
      </c>
      <c r="CK57" s="106">
        <f>82-CJ57</f>
        <v>70</v>
      </c>
      <c r="CL57" s="107">
        <f>CK57/82</f>
        <v>0.85365853658536583</v>
      </c>
      <c r="CM57" s="108" t="str">
        <f>IF(CL57&gt;=0.8,"1","")</f>
        <v>1</v>
      </c>
      <c r="CN57" s="109" t="str">
        <f>IF(CL57&lt;0.8,"1","")</f>
        <v/>
      </c>
      <c r="CO57" s="4"/>
      <c r="CP57" s="4">
        <f>COUNTIF($F57:$CI57,"1")</f>
        <v>25</v>
      </c>
      <c r="CQ57" s="4">
        <f>COUNTIF($F57:$CI57,"2")</f>
        <v>20</v>
      </c>
      <c r="CR57" s="4">
        <f>COUNTIF($F57:$CI57,"3")</f>
        <v>9</v>
      </c>
      <c r="CS57" s="4">
        <f>COUNTIF($F57:$CI57,"4")</f>
        <v>16</v>
      </c>
      <c r="CT57" s="4"/>
      <c r="CU57" s="66">
        <f>SUM(F57:U57)/(16*4)</f>
        <v>0.53125</v>
      </c>
      <c r="CV57" s="68">
        <f>SUM(V57:AA57)/(COUNT(V57:AA57)*4)</f>
        <v>0.25</v>
      </c>
      <c r="CW57" s="70">
        <f>SUM(AB57:AP57)/(COUNT(AB57:AP57)*4)</f>
        <v>0.48333333333333334</v>
      </c>
      <c r="CX57" s="72">
        <f>SUM(AQ57:AV57)/(COUNT(AQ57:AV57)*4)</f>
        <v>0.33333333333333331</v>
      </c>
      <c r="CY57" s="66">
        <f>SUM(AW57:BK57)/(COUNT(AW57:BK57)*4)</f>
        <v>0.53333333333333333</v>
      </c>
      <c r="CZ57" s="68">
        <f>SUM(BL57:BS57)/(COUNT(BL57:BS57)*4)</f>
        <v>0.5</v>
      </c>
      <c r="DA57" s="70">
        <f>SUM(BT57:CD57)/(COUNT(BT57:CD57)*4)</f>
        <v>0.47727272727272729</v>
      </c>
      <c r="DB57" s="72">
        <f>SUM(CE57:CI57)/(COUNT(CE57:CI57)*4)</f>
        <v>0.5</v>
      </c>
    </row>
    <row r="58" spans="1:106" x14ac:dyDescent="0.25">
      <c r="A58" s="1" t="s">
        <v>18</v>
      </c>
      <c r="B58" s="1" t="s">
        <v>17</v>
      </c>
      <c r="C58" s="4">
        <v>2013</v>
      </c>
      <c r="D58" s="1" t="s">
        <v>237</v>
      </c>
      <c r="E58" s="1" t="s">
        <v>3</v>
      </c>
      <c r="F58" s="4">
        <v>4</v>
      </c>
      <c r="G58" s="4">
        <v>3</v>
      </c>
      <c r="H58" s="4">
        <v>4</v>
      </c>
      <c r="I58" s="124">
        <v>1</v>
      </c>
      <c r="J58" s="4">
        <v>1</v>
      </c>
      <c r="K58" s="4">
        <v>4</v>
      </c>
      <c r="L58" s="4">
        <v>3</v>
      </c>
      <c r="M58" s="4">
        <v>4</v>
      </c>
      <c r="N58" s="4">
        <v>4</v>
      </c>
      <c r="O58" s="4">
        <v>2</v>
      </c>
      <c r="P58" s="4">
        <v>2</v>
      </c>
      <c r="Q58" s="4">
        <v>0</v>
      </c>
      <c r="R58" s="4">
        <v>0</v>
      </c>
      <c r="S58" s="125">
        <v>3</v>
      </c>
      <c r="T58" s="4">
        <v>4</v>
      </c>
      <c r="U58" s="1">
        <v>2</v>
      </c>
      <c r="V58" s="4">
        <v>3</v>
      </c>
      <c r="W58" s="4">
        <v>4</v>
      </c>
      <c r="X58" s="4">
        <v>2</v>
      </c>
      <c r="Y58" s="4">
        <v>3</v>
      </c>
      <c r="Z58" s="4">
        <v>2</v>
      </c>
      <c r="AA58" s="4">
        <v>0</v>
      </c>
      <c r="AB58" s="4">
        <v>4</v>
      </c>
      <c r="AC58" s="4">
        <v>1</v>
      </c>
      <c r="AD58" s="4">
        <v>4</v>
      </c>
      <c r="AE58" s="4">
        <v>1</v>
      </c>
      <c r="AF58" s="4">
        <v>1</v>
      </c>
      <c r="AG58" s="4">
        <v>3</v>
      </c>
      <c r="AH58" s="4">
        <v>3</v>
      </c>
      <c r="AI58" s="4">
        <v>1</v>
      </c>
      <c r="AJ58" s="4">
        <v>0</v>
      </c>
      <c r="AK58" s="4">
        <v>4</v>
      </c>
      <c r="AL58" s="4">
        <v>3</v>
      </c>
      <c r="AM58" s="4">
        <v>3</v>
      </c>
      <c r="AN58" s="4">
        <v>4</v>
      </c>
      <c r="AO58" s="4">
        <v>1</v>
      </c>
      <c r="AP58" s="4">
        <v>1</v>
      </c>
      <c r="AQ58" s="4">
        <v>3</v>
      </c>
      <c r="AR58" s="4">
        <v>4</v>
      </c>
      <c r="AS58" s="4">
        <v>2</v>
      </c>
      <c r="AT58" s="4">
        <v>4</v>
      </c>
      <c r="AU58" s="4">
        <v>3</v>
      </c>
      <c r="AV58" s="4">
        <v>3</v>
      </c>
      <c r="AW58" s="4">
        <v>3</v>
      </c>
      <c r="AX58" s="4">
        <v>3</v>
      </c>
      <c r="AY58" s="4">
        <v>4</v>
      </c>
      <c r="AZ58" s="4">
        <v>4</v>
      </c>
      <c r="BA58" s="4">
        <v>4</v>
      </c>
      <c r="BB58" s="4">
        <v>3</v>
      </c>
      <c r="BC58" s="4">
        <v>4</v>
      </c>
      <c r="BD58" s="4">
        <v>4</v>
      </c>
      <c r="BE58" s="4">
        <v>0</v>
      </c>
      <c r="BF58" s="4">
        <v>4</v>
      </c>
      <c r="BG58" s="4">
        <v>4</v>
      </c>
      <c r="BH58" s="4">
        <v>4</v>
      </c>
      <c r="BI58" s="4">
        <v>3</v>
      </c>
      <c r="BJ58" s="4">
        <v>0</v>
      </c>
      <c r="BK58" s="4">
        <v>0</v>
      </c>
      <c r="BL58" s="4">
        <v>3</v>
      </c>
      <c r="BM58" s="4">
        <v>3</v>
      </c>
      <c r="BN58" s="4">
        <v>1</v>
      </c>
      <c r="BO58" s="4">
        <v>2</v>
      </c>
      <c r="BP58" s="4">
        <v>3</v>
      </c>
      <c r="BQ58" s="4">
        <v>1</v>
      </c>
      <c r="BR58" s="4">
        <v>3</v>
      </c>
      <c r="BS58" s="4">
        <v>0</v>
      </c>
      <c r="BT58" s="4">
        <v>4</v>
      </c>
      <c r="BU58" s="4">
        <v>4</v>
      </c>
      <c r="BV58" s="4">
        <v>4</v>
      </c>
      <c r="BW58" s="4">
        <v>3</v>
      </c>
      <c r="BX58" s="4">
        <v>2</v>
      </c>
      <c r="BY58" s="4">
        <v>2</v>
      </c>
      <c r="BZ58" s="4">
        <v>4</v>
      </c>
      <c r="CA58" s="4">
        <v>1</v>
      </c>
      <c r="CB58" s="4">
        <v>3</v>
      </c>
      <c r="CC58" s="4">
        <v>1</v>
      </c>
      <c r="CD58" s="4">
        <v>2</v>
      </c>
      <c r="CE58" s="4">
        <v>4</v>
      </c>
      <c r="CF58" s="4">
        <v>4</v>
      </c>
      <c r="CG58" s="4">
        <v>2</v>
      </c>
      <c r="CH58" s="4">
        <v>0</v>
      </c>
      <c r="CI58" s="167">
        <v>4</v>
      </c>
      <c r="CJ58" s="105">
        <f>COUNTIF(F58:CI58,"0")</f>
        <v>9</v>
      </c>
      <c r="CK58" s="106">
        <f>82-CJ58</f>
        <v>73</v>
      </c>
      <c r="CL58" s="107">
        <f>CK58/82</f>
        <v>0.8902439024390244</v>
      </c>
      <c r="CM58" s="108" t="str">
        <f>IF(CL58&gt;=0.8,"1","")</f>
        <v>1</v>
      </c>
      <c r="CN58" s="109" t="str">
        <f>IF(CL58&lt;0.8,"1","")</f>
        <v/>
      </c>
      <c r="CO58" s="4"/>
      <c r="CP58" s="4">
        <f>COUNTIF($F58:$CI58,"1")</f>
        <v>12</v>
      </c>
      <c r="CQ58" s="4">
        <f>COUNTIF($F58:$CI58,"2")</f>
        <v>11</v>
      </c>
      <c r="CR58" s="4">
        <f>COUNTIF($F58:$CI58,"3")</f>
        <v>22</v>
      </c>
      <c r="CS58" s="4">
        <f>COUNTIF($F58:$CI58,"4")</f>
        <v>28</v>
      </c>
      <c r="CT58" s="4"/>
      <c r="CU58" s="66">
        <f>SUM(F58:U58)/(16*4)</f>
        <v>0.640625</v>
      </c>
      <c r="CV58" s="68">
        <f>SUM(V58:AA58)/(COUNT(V58:AA58)*4)</f>
        <v>0.58333333333333337</v>
      </c>
      <c r="CW58" s="70">
        <v>0.61</v>
      </c>
      <c r="CX58" s="72">
        <f>SUM(AQ58:AV58)/(COUNT(AQ58:AV58)*4)</f>
        <v>0.79166666666666663</v>
      </c>
      <c r="CY58" s="66">
        <f>SUM(AW58:BK58)/(COUNT(AW58:BK58)*4)</f>
        <v>0.73333333333333328</v>
      </c>
      <c r="CZ58" s="68">
        <f>SUM(BL58:BS58)/(COUNT(BL58:BS58)*4)</f>
        <v>0.5</v>
      </c>
      <c r="DA58" s="70">
        <f>SUM(BT58:CD58)/(COUNT(BT58:CD58)*4)</f>
        <v>0.68181818181818177</v>
      </c>
      <c r="DB58" s="72">
        <f>SUM(CE58:CI58)/(COUNT(CE58:CI58)*4)</f>
        <v>0.7</v>
      </c>
    </row>
    <row r="59" spans="1:106" x14ac:dyDescent="0.25">
      <c r="A59" s="1" t="s">
        <v>12</v>
      </c>
      <c r="B59" s="1" t="s">
        <v>11</v>
      </c>
      <c r="C59" s="4">
        <v>2011</v>
      </c>
      <c r="D59" s="1" t="s">
        <v>236</v>
      </c>
      <c r="E59" s="1" t="s">
        <v>0</v>
      </c>
      <c r="F59" s="4">
        <v>4</v>
      </c>
      <c r="G59" s="4">
        <v>4</v>
      </c>
      <c r="H59" s="4">
        <v>4</v>
      </c>
      <c r="I59" s="124">
        <v>2</v>
      </c>
      <c r="J59" s="4">
        <v>4</v>
      </c>
      <c r="K59" s="4">
        <v>3</v>
      </c>
      <c r="L59" s="4">
        <v>4</v>
      </c>
      <c r="M59" s="4">
        <v>4</v>
      </c>
      <c r="N59" s="4">
        <v>4</v>
      </c>
      <c r="O59" s="4">
        <v>4</v>
      </c>
      <c r="P59" s="4">
        <v>4</v>
      </c>
      <c r="Q59" s="4">
        <v>4</v>
      </c>
      <c r="R59" s="4">
        <v>3</v>
      </c>
      <c r="S59" s="125">
        <v>3</v>
      </c>
      <c r="T59" s="4">
        <v>4</v>
      </c>
      <c r="U59" s="1">
        <v>1</v>
      </c>
      <c r="V59" s="4">
        <v>0</v>
      </c>
      <c r="W59" s="4">
        <v>0</v>
      </c>
      <c r="X59" s="4">
        <v>0</v>
      </c>
      <c r="Y59" s="4">
        <v>3</v>
      </c>
      <c r="Z59" s="4">
        <v>3</v>
      </c>
      <c r="AA59" s="4">
        <v>1</v>
      </c>
      <c r="AB59" s="4">
        <v>0</v>
      </c>
      <c r="AC59" s="4">
        <v>1</v>
      </c>
      <c r="AD59" s="4">
        <v>3</v>
      </c>
      <c r="AE59" s="4">
        <v>2</v>
      </c>
      <c r="AF59" s="4">
        <v>2</v>
      </c>
      <c r="AG59" s="4">
        <v>3</v>
      </c>
      <c r="AH59" s="4">
        <v>3</v>
      </c>
      <c r="AI59" s="4">
        <v>2</v>
      </c>
      <c r="AJ59" s="4">
        <v>3</v>
      </c>
      <c r="AK59" s="4">
        <v>4</v>
      </c>
      <c r="AL59" s="4">
        <v>3</v>
      </c>
      <c r="AM59" s="4">
        <v>3</v>
      </c>
      <c r="AN59" s="4">
        <v>3</v>
      </c>
      <c r="AO59" s="4">
        <v>3</v>
      </c>
      <c r="AP59" s="4">
        <v>1</v>
      </c>
      <c r="AQ59" s="4">
        <v>4</v>
      </c>
      <c r="AR59" s="4">
        <v>3</v>
      </c>
      <c r="AS59" s="4">
        <v>3</v>
      </c>
      <c r="AT59" s="4">
        <v>1</v>
      </c>
      <c r="AU59" s="4">
        <v>4</v>
      </c>
      <c r="AV59" s="4">
        <v>4</v>
      </c>
      <c r="AW59" s="4">
        <v>3</v>
      </c>
      <c r="AX59" s="4">
        <v>2</v>
      </c>
      <c r="AY59" s="4">
        <v>2</v>
      </c>
      <c r="AZ59" s="4">
        <v>2</v>
      </c>
      <c r="BA59" s="4">
        <v>2</v>
      </c>
      <c r="BB59" s="4">
        <v>2</v>
      </c>
      <c r="BC59" s="4">
        <v>2</v>
      </c>
      <c r="BD59" s="4">
        <v>2</v>
      </c>
      <c r="BE59" s="4">
        <v>1</v>
      </c>
      <c r="BF59" s="4">
        <v>0</v>
      </c>
      <c r="BG59" s="4">
        <v>2</v>
      </c>
      <c r="BH59" s="4">
        <v>1</v>
      </c>
      <c r="BI59" s="4">
        <v>0</v>
      </c>
      <c r="BJ59" s="4">
        <v>4</v>
      </c>
      <c r="BK59" s="4">
        <v>3</v>
      </c>
      <c r="BL59" s="4">
        <v>4</v>
      </c>
      <c r="BM59" s="4">
        <v>3</v>
      </c>
      <c r="BN59" s="4">
        <v>1</v>
      </c>
      <c r="BO59" s="4">
        <v>2</v>
      </c>
      <c r="BP59" s="4">
        <v>2</v>
      </c>
      <c r="BQ59" s="4">
        <v>3</v>
      </c>
      <c r="BR59" s="4">
        <v>4</v>
      </c>
      <c r="BS59" s="4">
        <v>3</v>
      </c>
      <c r="BT59" s="4">
        <v>2</v>
      </c>
      <c r="BU59" s="4">
        <v>3</v>
      </c>
      <c r="BV59" s="4">
        <v>4</v>
      </c>
      <c r="BW59" s="4">
        <v>4</v>
      </c>
      <c r="BX59" s="4">
        <v>1</v>
      </c>
      <c r="BY59" s="4">
        <v>2</v>
      </c>
      <c r="BZ59" s="4">
        <v>3</v>
      </c>
      <c r="CA59" s="4">
        <v>2</v>
      </c>
      <c r="CB59" s="4">
        <v>2</v>
      </c>
      <c r="CC59" s="4">
        <v>3</v>
      </c>
      <c r="CD59" s="4">
        <v>2</v>
      </c>
      <c r="CE59" s="4">
        <v>2</v>
      </c>
      <c r="CF59" s="4">
        <v>3</v>
      </c>
      <c r="CG59" s="4">
        <v>4</v>
      </c>
      <c r="CH59" s="4">
        <v>0</v>
      </c>
      <c r="CI59" s="167">
        <v>3</v>
      </c>
      <c r="CJ59" s="105">
        <f>COUNTIF(F59:CI59,"0")</f>
        <v>7</v>
      </c>
      <c r="CK59" s="106">
        <f>82-CJ59</f>
        <v>75</v>
      </c>
      <c r="CL59" s="107">
        <f>CK59/82</f>
        <v>0.91463414634146345</v>
      </c>
      <c r="CM59" s="108" t="str">
        <f>IF(CL59&gt;=0.8,"1","")</f>
        <v>1</v>
      </c>
      <c r="CN59" s="109" t="str">
        <f>IF(CL59&lt;0.8,"1","")</f>
        <v/>
      </c>
      <c r="CO59" s="4"/>
      <c r="CP59" s="4">
        <f>COUNTIF($F59:$CI59,"1")</f>
        <v>9</v>
      </c>
      <c r="CQ59" s="4">
        <f>COUNTIF($F59:$CI59,"2")</f>
        <v>20</v>
      </c>
      <c r="CR59" s="4">
        <f>COUNTIF($F59:$CI59,"3")</f>
        <v>25</v>
      </c>
      <c r="CS59" s="4">
        <f>COUNTIF($F59:$CI59,"4")</f>
        <v>21</v>
      </c>
      <c r="CT59" s="4"/>
      <c r="CU59" s="66">
        <f>SUM(F59:U59)/(16*4)</f>
        <v>0.875</v>
      </c>
      <c r="CV59" s="68">
        <f>SUM(V59:AA59)/(COUNT(V59:AA59)*4)</f>
        <v>0.29166666666666669</v>
      </c>
      <c r="CW59" s="70">
        <f>SUM(AB59:AP59)/(COUNT(AB59:AP59)*4)</f>
        <v>0.6</v>
      </c>
      <c r="CX59" s="72">
        <f>SUM(AQ59:AV59)/(COUNT(AQ59:AV59)*4)</f>
        <v>0.79166666666666663</v>
      </c>
      <c r="CY59" s="66">
        <f>SUM(AW59:BK59)/(COUNT(AW59:BK59)*4)</f>
        <v>0.46666666666666667</v>
      </c>
      <c r="CZ59" s="68">
        <f>SUM(BL59:BS59)/(COUNT(BL59:BS59)*4)</f>
        <v>0.6875</v>
      </c>
      <c r="DA59" s="70">
        <f>SUM(BT59:CD59)/(COUNT(BT59:CD59)*4)</f>
        <v>0.63636363636363635</v>
      </c>
      <c r="DB59" s="72">
        <f>SUM(CE59:CI59)/(COUNT(CE59:CI59)*4)</f>
        <v>0.6</v>
      </c>
    </row>
    <row r="60" spans="1:106" x14ac:dyDescent="0.25">
      <c r="A60" s="1" t="s">
        <v>16</v>
      </c>
      <c r="B60" s="1" t="s">
        <v>15</v>
      </c>
      <c r="C60" s="4">
        <v>2014</v>
      </c>
      <c r="D60" s="1" t="s">
        <v>236</v>
      </c>
      <c r="E60" s="1" t="s">
        <v>3</v>
      </c>
      <c r="F60" s="4">
        <v>4</v>
      </c>
      <c r="G60" s="4">
        <v>2</v>
      </c>
      <c r="H60" s="4">
        <v>4</v>
      </c>
      <c r="I60" s="124">
        <v>4</v>
      </c>
      <c r="J60" s="4">
        <v>3</v>
      </c>
      <c r="K60" s="4">
        <v>1</v>
      </c>
      <c r="L60" s="4">
        <v>3</v>
      </c>
      <c r="M60" s="4">
        <v>3</v>
      </c>
      <c r="N60" s="4">
        <v>3</v>
      </c>
      <c r="O60" s="4">
        <v>2</v>
      </c>
      <c r="P60" s="4">
        <v>3</v>
      </c>
      <c r="Q60" s="4">
        <v>0</v>
      </c>
      <c r="R60" s="4">
        <v>0</v>
      </c>
      <c r="S60" s="125">
        <v>2</v>
      </c>
      <c r="T60" s="4">
        <v>3</v>
      </c>
      <c r="U60" s="1">
        <v>4</v>
      </c>
      <c r="V60" s="4">
        <v>4</v>
      </c>
      <c r="W60" s="4">
        <v>1</v>
      </c>
      <c r="X60" s="4">
        <v>1</v>
      </c>
      <c r="Y60" s="4">
        <v>2</v>
      </c>
      <c r="Z60" s="4">
        <v>2</v>
      </c>
      <c r="AA60" s="4">
        <v>2</v>
      </c>
      <c r="AB60" s="4">
        <v>1</v>
      </c>
      <c r="AC60" s="4">
        <v>2</v>
      </c>
      <c r="AD60" s="4">
        <v>3</v>
      </c>
      <c r="AE60" s="4">
        <v>3</v>
      </c>
      <c r="AF60" s="4">
        <v>2</v>
      </c>
      <c r="AG60" s="4">
        <v>3</v>
      </c>
      <c r="AH60" s="4">
        <v>2</v>
      </c>
      <c r="AI60" s="4">
        <v>3</v>
      </c>
      <c r="AJ60" s="4">
        <v>4</v>
      </c>
      <c r="AK60" s="4">
        <v>3</v>
      </c>
      <c r="AL60" s="4">
        <v>1</v>
      </c>
      <c r="AM60" s="4">
        <v>1</v>
      </c>
      <c r="AN60" s="4">
        <v>2</v>
      </c>
      <c r="AO60" s="4">
        <v>1</v>
      </c>
      <c r="AP60" s="4">
        <v>0</v>
      </c>
      <c r="AQ60" s="4">
        <v>1</v>
      </c>
      <c r="AR60" s="4">
        <v>4</v>
      </c>
      <c r="AS60" s="4">
        <v>3</v>
      </c>
      <c r="AT60" s="4">
        <v>1</v>
      </c>
      <c r="AU60" s="4">
        <v>4</v>
      </c>
      <c r="AV60" s="4">
        <v>4</v>
      </c>
      <c r="AW60" s="4">
        <v>3</v>
      </c>
      <c r="AX60" s="4">
        <v>2</v>
      </c>
      <c r="AY60" s="4">
        <v>1</v>
      </c>
      <c r="AZ60" s="4">
        <v>1</v>
      </c>
      <c r="BA60" s="4">
        <v>2</v>
      </c>
      <c r="BB60" s="4">
        <v>3</v>
      </c>
      <c r="BC60" s="4">
        <v>2</v>
      </c>
      <c r="BD60" s="4">
        <v>4</v>
      </c>
      <c r="BE60" s="4">
        <v>3</v>
      </c>
      <c r="BF60" s="4">
        <v>1</v>
      </c>
      <c r="BG60" s="4">
        <v>3</v>
      </c>
      <c r="BH60" s="4">
        <v>3</v>
      </c>
      <c r="BI60" s="4">
        <v>2</v>
      </c>
      <c r="BJ60" s="4">
        <v>4</v>
      </c>
      <c r="BK60" s="4">
        <v>3</v>
      </c>
      <c r="BL60" s="4">
        <v>4</v>
      </c>
      <c r="BM60" s="4">
        <v>3</v>
      </c>
      <c r="BN60" s="4">
        <v>2</v>
      </c>
      <c r="BO60" s="4">
        <v>2</v>
      </c>
      <c r="BP60" s="4">
        <v>1</v>
      </c>
      <c r="BQ60" s="4">
        <v>3</v>
      </c>
      <c r="BR60" s="4">
        <v>3</v>
      </c>
      <c r="BS60" s="4">
        <v>0</v>
      </c>
      <c r="BT60" s="4">
        <v>3</v>
      </c>
      <c r="BU60" s="4">
        <v>2</v>
      </c>
      <c r="BV60" s="4">
        <v>4</v>
      </c>
      <c r="BW60" s="4">
        <v>3</v>
      </c>
      <c r="BX60" s="4">
        <v>1</v>
      </c>
      <c r="BY60" s="4">
        <v>1</v>
      </c>
      <c r="BZ60" s="4">
        <v>3</v>
      </c>
      <c r="CA60" s="4">
        <v>2</v>
      </c>
      <c r="CB60" s="4">
        <v>3</v>
      </c>
      <c r="CC60" s="4">
        <v>3</v>
      </c>
      <c r="CD60" s="4">
        <v>2</v>
      </c>
      <c r="CE60" s="4">
        <v>2</v>
      </c>
      <c r="CF60" s="4">
        <v>3</v>
      </c>
      <c r="CG60" s="4">
        <v>2</v>
      </c>
      <c r="CH60" s="4">
        <v>1</v>
      </c>
      <c r="CI60" s="167">
        <v>3</v>
      </c>
      <c r="CJ60" s="105">
        <f>COUNTIF(F60:CI60,"0")</f>
        <v>4</v>
      </c>
      <c r="CK60" s="106">
        <f>82-CJ60</f>
        <v>78</v>
      </c>
      <c r="CL60" s="107">
        <f>CK60/82</f>
        <v>0.95121951219512191</v>
      </c>
      <c r="CM60" s="108" t="str">
        <f>IF(CL60&gt;=0.8,"1","")</f>
        <v>1</v>
      </c>
      <c r="CN60" s="109" t="str">
        <f>IF(CL60&lt;0.8,"1","")</f>
        <v/>
      </c>
      <c r="CO60" s="4"/>
      <c r="CP60" s="4">
        <f>COUNTIF($F60:$CI60,"1")</f>
        <v>16</v>
      </c>
      <c r="CQ60" s="4">
        <f>COUNTIF($F60:$CI60,"2")</f>
        <v>21</v>
      </c>
      <c r="CR60" s="4">
        <f>COUNTIF($F60:$CI60,"3")</f>
        <v>28</v>
      </c>
      <c r="CS60" s="4">
        <f>COUNTIF($F60:$CI60,"4")</f>
        <v>13</v>
      </c>
      <c r="CT60" s="4"/>
      <c r="CU60" s="66">
        <f>SUM(F60:U60)/(16*4)</f>
        <v>0.640625</v>
      </c>
      <c r="CV60" s="68">
        <f>SUM(V60:AA60)/(COUNT(V60:AA60)*4)</f>
        <v>0.5</v>
      </c>
      <c r="CW60" s="70">
        <f>SUM(AB60:AP60)/(COUNT(AB60:AP60)*4)</f>
        <v>0.51666666666666672</v>
      </c>
      <c r="CX60" s="72">
        <f>SUM(AQ60:AV60)/(COUNT(AQ60:AV60)*4)</f>
        <v>0.70833333333333337</v>
      </c>
      <c r="CY60" s="66">
        <f>SUM(AW60:BK60)/(COUNT(AW60:BK60)*4)</f>
        <v>0.6166666666666667</v>
      </c>
      <c r="CZ60" s="68">
        <f>SUM(BL60:BS60)/(COUNT(BL60:BS60)*4)</f>
        <v>0.5625</v>
      </c>
      <c r="DA60" s="70">
        <f>SUM(BT60:CD60)/(COUNT(BT60:CD60)*4)</f>
        <v>0.61363636363636365</v>
      </c>
      <c r="DB60" s="72">
        <f>SUM(CE60:CI60)/(COUNT(CE60:CI60)*4)</f>
        <v>0.55000000000000004</v>
      </c>
    </row>
    <row r="61" spans="1:106" x14ac:dyDescent="0.25">
      <c r="A61" s="1" t="s">
        <v>14</v>
      </c>
      <c r="B61" s="1" t="s">
        <v>13</v>
      </c>
      <c r="C61" s="4">
        <v>2011</v>
      </c>
      <c r="D61" s="1" t="s">
        <v>236</v>
      </c>
      <c r="E61" s="1" t="s">
        <v>0</v>
      </c>
      <c r="F61" s="4">
        <v>4</v>
      </c>
      <c r="G61" s="4">
        <v>3</v>
      </c>
      <c r="H61" s="4">
        <v>4</v>
      </c>
      <c r="I61" s="124">
        <v>1</v>
      </c>
      <c r="J61" s="4">
        <v>3</v>
      </c>
      <c r="K61" s="4">
        <v>3</v>
      </c>
      <c r="L61" s="4">
        <v>4</v>
      </c>
      <c r="M61" s="4">
        <v>4</v>
      </c>
      <c r="N61" s="4">
        <v>4</v>
      </c>
      <c r="O61" s="4">
        <v>4</v>
      </c>
      <c r="P61" s="4">
        <v>3</v>
      </c>
      <c r="Q61" s="4">
        <v>3</v>
      </c>
      <c r="R61" s="4">
        <v>1</v>
      </c>
      <c r="S61" s="125">
        <v>4</v>
      </c>
      <c r="T61" s="4">
        <v>2</v>
      </c>
      <c r="U61" s="1">
        <v>4</v>
      </c>
      <c r="V61" s="4">
        <v>3</v>
      </c>
      <c r="W61" s="4">
        <v>1</v>
      </c>
      <c r="X61" s="4">
        <v>4</v>
      </c>
      <c r="Y61" s="4">
        <v>2</v>
      </c>
      <c r="Z61" s="4">
        <v>2</v>
      </c>
      <c r="AA61" s="4">
        <v>1</v>
      </c>
      <c r="AB61" s="4">
        <v>1</v>
      </c>
      <c r="AC61" s="4">
        <v>2</v>
      </c>
      <c r="AD61" s="4">
        <v>1</v>
      </c>
      <c r="AE61" s="4">
        <v>2</v>
      </c>
      <c r="AF61" s="4">
        <v>1</v>
      </c>
      <c r="AG61" s="4">
        <v>4</v>
      </c>
      <c r="AH61" s="4">
        <v>4</v>
      </c>
      <c r="AI61" s="4">
        <v>4</v>
      </c>
      <c r="AJ61" s="4">
        <v>4</v>
      </c>
      <c r="AK61" s="4">
        <v>4</v>
      </c>
      <c r="AL61" s="4">
        <v>2</v>
      </c>
      <c r="AM61" s="4">
        <v>4</v>
      </c>
      <c r="AN61" s="4">
        <v>3</v>
      </c>
      <c r="AO61" s="4">
        <v>3</v>
      </c>
      <c r="AP61" s="4">
        <v>4</v>
      </c>
      <c r="AQ61" s="4">
        <v>4</v>
      </c>
      <c r="AR61" s="4">
        <v>1</v>
      </c>
      <c r="AS61" s="4">
        <v>2</v>
      </c>
      <c r="AT61" s="4">
        <v>1</v>
      </c>
      <c r="AU61" s="4">
        <v>4</v>
      </c>
      <c r="AV61" s="4">
        <v>4</v>
      </c>
      <c r="AW61" s="4">
        <v>1</v>
      </c>
      <c r="AX61" s="4">
        <v>1</v>
      </c>
      <c r="AY61" s="4">
        <v>1</v>
      </c>
      <c r="AZ61" s="4">
        <v>2</v>
      </c>
      <c r="BA61" s="4">
        <v>1</v>
      </c>
      <c r="BB61" s="4">
        <v>2</v>
      </c>
      <c r="BC61" s="4">
        <v>2</v>
      </c>
      <c r="BD61" s="4">
        <v>2</v>
      </c>
      <c r="BE61" s="4">
        <v>1</v>
      </c>
      <c r="BF61" s="4">
        <v>0</v>
      </c>
      <c r="BG61" s="4">
        <v>2</v>
      </c>
      <c r="BH61" s="4">
        <v>1</v>
      </c>
      <c r="BI61" s="4">
        <v>0</v>
      </c>
      <c r="BJ61" s="4">
        <v>4</v>
      </c>
      <c r="BK61" s="4">
        <v>3</v>
      </c>
      <c r="BL61" s="4">
        <v>4</v>
      </c>
      <c r="BM61" s="4">
        <v>4</v>
      </c>
      <c r="BN61" s="4">
        <v>2</v>
      </c>
      <c r="BO61" s="4">
        <v>3</v>
      </c>
      <c r="BP61" s="4">
        <v>3</v>
      </c>
      <c r="BQ61" s="4">
        <v>3</v>
      </c>
      <c r="BR61" s="4">
        <v>2</v>
      </c>
      <c r="BS61" s="4">
        <v>3</v>
      </c>
      <c r="BT61" s="4">
        <v>3</v>
      </c>
      <c r="BU61" s="4">
        <v>0</v>
      </c>
      <c r="BV61" s="4">
        <v>4</v>
      </c>
      <c r="BW61" s="4">
        <v>4</v>
      </c>
      <c r="BX61" s="4">
        <v>2</v>
      </c>
      <c r="BY61" s="4">
        <v>3</v>
      </c>
      <c r="BZ61" s="4">
        <v>3</v>
      </c>
      <c r="CA61" s="4">
        <v>3</v>
      </c>
      <c r="CB61" s="4">
        <v>2</v>
      </c>
      <c r="CC61" s="4">
        <v>4</v>
      </c>
      <c r="CD61" s="4">
        <v>2</v>
      </c>
      <c r="CE61" s="4">
        <v>2</v>
      </c>
      <c r="CF61" s="4">
        <v>3</v>
      </c>
      <c r="CG61" s="4">
        <v>3</v>
      </c>
      <c r="CH61" s="4">
        <v>2</v>
      </c>
      <c r="CI61" s="167">
        <v>3</v>
      </c>
      <c r="CJ61" s="105">
        <f>COUNTIF(F61:CI61,"0")</f>
        <v>3</v>
      </c>
      <c r="CK61" s="106">
        <f>82-CJ61</f>
        <v>79</v>
      </c>
      <c r="CL61" s="107">
        <f>CK61/82</f>
        <v>0.96341463414634143</v>
      </c>
      <c r="CM61" s="108" t="str">
        <f>IF(CL61&gt;=0.8,"1","")</f>
        <v>1</v>
      </c>
      <c r="CN61" s="109" t="str">
        <f>IF(CL61&lt;0.8,"1","")</f>
        <v/>
      </c>
      <c r="CO61" s="4"/>
      <c r="CP61" s="4">
        <f>COUNTIF($F61:$CI61,"1")</f>
        <v>15</v>
      </c>
      <c r="CQ61" s="4">
        <f>COUNTIF($F61:$CI61,"2")</f>
        <v>19</v>
      </c>
      <c r="CR61" s="4">
        <f>COUNTIF($F61:$CI61,"3")</f>
        <v>20</v>
      </c>
      <c r="CS61" s="4">
        <f>COUNTIF($F61:$CI61,"4")</f>
        <v>25</v>
      </c>
      <c r="CT61" s="4"/>
      <c r="CU61" s="66">
        <f>SUM(F61:U61)/(16*4)</f>
        <v>0.796875</v>
      </c>
      <c r="CV61" s="68">
        <f>SUM(V61:AA61)/(COUNT(V61:AA61)*4)</f>
        <v>0.54166666666666663</v>
      </c>
      <c r="CW61" s="70">
        <f>SUM(AB61:AP61)/(COUNT(AB61:AP61)*4)</f>
        <v>0.71666666666666667</v>
      </c>
      <c r="CX61" s="72">
        <f>SUM(AQ61:AV61)/(COUNT(AQ61:AV61)*4)</f>
        <v>0.66666666666666663</v>
      </c>
      <c r="CY61" s="66">
        <f>SUM(AW61:BK61)/(COUNT(AW61:BK61)*4)</f>
        <v>0.38333333333333336</v>
      </c>
      <c r="CZ61" s="68">
        <f>SUM(BL61:BS61)/(COUNT(BL61:BS61)*4)</f>
        <v>0.75</v>
      </c>
      <c r="DA61" s="70">
        <f>SUM(BT61:CD61)/(COUNT(BT61:CD61)*4)</f>
        <v>0.68181818181818177</v>
      </c>
      <c r="DB61" s="72">
        <f>SUM(CE61:CI61)/(COUNT(CE61:CI61)*4)</f>
        <v>0.65</v>
      </c>
    </row>
    <row r="62" spans="1:106" x14ac:dyDescent="0.25">
      <c r="A62" s="1" t="s">
        <v>10</v>
      </c>
      <c r="B62" s="1" t="s">
        <v>9</v>
      </c>
      <c r="C62" s="4">
        <v>2014</v>
      </c>
      <c r="D62" s="1" t="s">
        <v>237</v>
      </c>
      <c r="E62" s="1" t="s">
        <v>3</v>
      </c>
      <c r="F62" s="4">
        <v>4</v>
      </c>
      <c r="G62" s="4">
        <v>2</v>
      </c>
      <c r="H62" s="4">
        <v>4</v>
      </c>
      <c r="I62" s="124">
        <v>2</v>
      </c>
      <c r="J62" s="4">
        <v>2</v>
      </c>
      <c r="K62" s="4">
        <v>3</v>
      </c>
      <c r="L62" s="4">
        <v>4</v>
      </c>
      <c r="M62" s="4">
        <v>4</v>
      </c>
      <c r="N62" s="4">
        <v>4</v>
      </c>
      <c r="O62" s="4">
        <v>4</v>
      </c>
      <c r="P62" s="4">
        <v>4</v>
      </c>
      <c r="Q62" s="4">
        <v>4</v>
      </c>
      <c r="R62" s="4">
        <v>3</v>
      </c>
      <c r="S62" s="125">
        <v>2</v>
      </c>
      <c r="T62" s="4">
        <v>1</v>
      </c>
      <c r="U62" s="1">
        <v>1</v>
      </c>
      <c r="V62" s="4">
        <v>4</v>
      </c>
      <c r="W62" s="4">
        <v>2</v>
      </c>
      <c r="X62" s="4">
        <v>3</v>
      </c>
      <c r="Y62" s="4">
        <v>1</v>
      </c>
      <c r="Z62" s="4">
        <v>1</v>
      </c>
      <c r="AA62" s="4">
        <v>1</v>
      </c>
      <c r="AB62" s="4">
        <v>1</v>
      </c>
      <c r="AC62" s="4">
        <v>0</v>
      </c>
      <c r="AD62" s="4">
        <v>4</v>
      </c>
      <c r="AE62" s="4">
        <v>0</v>
      </c>
      <c r="AF62" s="4">
        <v>0</v>
      </c>
      <c r="AG62" s="4">
        <v>2</v>
      </c>
      <c r="AH62" s="4">
        <v>3</v>
      </c>
      <c r="AI62" s="4">
        <v>0</v>
      </c>
      <c r="AJ62" s="4">
        <v>1</v>
      </c>
      <c r="AK62" s="4">
        <v>2</v>
      </c>
      <c r="AL62" s="4">
        <v>4</v>
      </c>
      <c r="AM62" s="4">
        <v>3</v>
      </c>
      <c r="AN62" s="4">
        <v>4</v>
      </c>
      <c r="AO62" s="4">
        <v>1</v>
      </c>
      <c r="AP62" s="4">
        <v>2</v>
      </c>
      <c r="AQ62" s="4">
        <v>4</v>
      </c>
      <c r="AR62" s="4">
        <v>4</v>
      </c>
      <c r="AS62" s="4">
        <v>2</v>
      </c>
      <c r="AT62" s="4">
        <v>1</v>
      </c>
      <c r="AU62" s="4">
        <v>4</v>
      </c>
      <c r="AV62" s="4">
        <v>4</v>
      </c>
      <c r="AW62" s="4">
        <v>4</v>
      </c>
      <c r="AX62" s="4">
        <v>4</v>
      </c>
      <c r="AY62" s="4">
        <v>4</v>
      </c>
      <c r="AZ62" s="4">
        <v>4</v>
      </c>
      <c r="BA62" s="4">
        <v>1</v>
      </c>
      <c r="BB62" s="4">
        <v>4</v>
      </c>
      <c r="BC62" s="4">
        <v>4</v>
      </c>
      <c r="BD62" s="4">
        <v>3</v>
      </c>
      <c r="BE62" s="4">
        <v>3</v>
      </c>
      <c r="BF62" s="4">
        <v>4</v>
      </c>
      <c r="BG62" s="4">
        <v>4</v>
      </c>
      <c r="BH62" s="4">
        <v>0</v>
      </c>
      <c r="BI62" s="4">
        <v>4</v>
      </c>
      <c r="BJ62" s="4">
        <v>4</v>
      </c>
      <c r="BK62" s="4">
        <v>4</v>
      </c>
      <c r="BL62" s="4">
        <v>2</v>
      </c>
      <c r="BM62" s="4">
        <v>2</v>
      </c>
      <c r="BN62" s="4">
        <v>4</v>
      </c>
      <c r="BO62" s="4">
        <v>4</v>
      </c>
      <c r="BP62" s="4">
        <v>3</v>
      </c>
      <c r="BQ62" s="4">
        <v>3</v>
      </c>
      <c r="BR62" s="4">
        <v>1</v>
      </c>
      <c r="BS62" s="4">
        <v>0</v>
      </c>
      <c r="BT62" s="4">
        <v>3</v>
      </c>
      <c r="BU62" s="4">
        <v>4</v>
      </c>
      <c r="BV62" s="4">
        <v>3</v>
      </c>
      <c r="BW62" s="4">
        <v>3</v>
      </c>
      <c r="BX62" s="4">
        <v>2</v>
      </c>
      <c r="BY62" s="4">
        <v>3</v>
      </c>
      <c r="BZ62" s="4">
        <v>1</v>
      </c>
      <c r="CA62" s="4">
        <v>4</v>
      </c>
      <c r="CB62" s="4">
        <v>4</v>
      </c>
      <c r="CC62" s="4">
        <v>4</v>
      </c>
      <c r="CD62" s="4">
        <v>3</v>
      </c>
      <c r="CE62" s="4">
        <v>4</v>
      </c>
      <c r="CF62" s="4">
        <v>4</v>
      </c>
      <c r="CG62" s="4">
        <v>4</v>
      </c>
      <c r="CH62" s="4">
        <v>4</v>
      </c>
      <c r="CI62" s="167">
        <v>4</v>
      </c>
      <c r="CJ62" s="105">
        <f>COUNTIF(F62:CI62,"0")</f>
        <v>6</v>
      </c>
      <c r="CK62" s="106">
        <f>82-CJ62</f>
        <v>76</v>
      </c>
      <c r="CL62" s="107">
        <f>CK62/82</f>
        <v>0.92682926829268297</v>
      </c>
      <c r="CM62" s="108" t="str">
        <f>IF(CL62&gt;=0.8,"1","")</f>
        <v>1</v>
      </c>
      <c r="CN62" s="109" t="str">
        <f>IF(CL62&lt;0.8,"1","")</f>
        <v/>
      </c>
      <c r="CO62" s="4"/>
      <c r="CP62" s="4">
        <f>COUNTIF($F62:$CI62,"1")</f>
        <v>12</v>
      </c>
      <c r="CQ62" s="4">
        <f>COUNTIF($F62:$CI62,"2")</f>
        <v>12</v>
      </c>
      <c r="CR62" s="4">
        <f>COUNTIF($F62:$CI62,"3")</f>
        <v>14</v>
      </c>
      <c r="CS62" s="4">
        <f>COUNTIF($F62:$CI62,"4")</f>
        <v>38</v>
      </c>
      <c r="CT62" s="4"/>
      <c r="CU62" s="66">
        <f>SUM(F62:U62)/(16*4)</f>
        <v>0.75</v>
      </c>
      <c r="CV62" s="68">
        <f>SUM(V62:AA62)/(COUNT(V62:AA62)*4)</f>
        <v>0.5</v>
      </c>
      <c r="CW62" s="70">
        <f>SUM(AB62:AP62)/(COUNT(AB62:AP62)*4)</f>
        <v>0.45</v>
      </c>
      <c r="CX62" s="72">
        <f>SUM(AQ62:AV62)/(COUNT(AQ62:AV62)*4)</f>
        <v>0.79166666666666663</v>
      </c>
      <c r="CY62" s="66">
        <f>SUM(AW62:BK62)/(COUNT(AW62:BK62)*4)</f>
        <v>0.85</v>
      </c>
      <c r="CZ62" s="68">
        <f>SUM(BL62:BS62)/(COUNT(BL62:BS62)*4)</f>
        <v>0.59375</v>
      </c>
      <c r="DA62" s="70">
        <f>SUM(BT62:CD62)/(COUNT(BT62:CD62)*4)</f>
        <v>0.77272727272727271</v>
      </c>
      <c r="DB62" s="72">
        <f>SUM(CE62:CI62)/(COUNT(CE62:CI62)*4)</f>
        <v>1</v>
      </c>
    </row>
    <row r="63" spans="1:106" x14ac:dyDescent="0.25">
      <c r="A63" s="1" t="s">
        <v>8</v>
      </c>
      <c r="B63" s="1" t="s">
        <v>7</v>
      </c>
      <c r="C63" s="4">
        <v>2012</v>
      </c>
      <c r="D63" s="1" t="s">
        <v>237</v>
      </c>
      <c r="E63" s="1" t="s">
        <v>6</v>
      </c>
      <c r="F63" s="4">
        <v>4</v>
      </c>
      <c r="G63" s="4">
        <v>2</v>
      </c>
      <c r="H63" s="4">
        <v>4</v>
      </c>
      <c r="I63" s="124">
        <v>2</v>
      </c>
      <c r="J63" s="4">
        <v>1</v>
      </c>
      <c r="K63" s="4">
        <v>0</v>
      </c>
      <c r="L63" s="4">
        <v>4</v>
      </c>
      <c r="M63" s="4">
        <v>4</v>
      </c>
      <c r="N63" s="4">
        <v>4</v>
      </c>
      <c r="O63" s="4">
        <v>4</v>
      </c>
      <c r="P63" s="4">
        <v>4</v>
      </c>
      <c r="Q63" s="4">
        <v>1</v>
      </c>
      <c r="R63" s="4">
        <v>1</v>
      </c>
      <c r="S63" s="125">
        <v>2</v>
      </c>
      <c r="T63" s="4">
        <v>1</v>
      </c>
      <c r="U63" s="1">
        <v>1</v>
      </c>
      <c r="V63" s="4">
        <v>4</v>
      </c>
      <c r="W63" s="4">
        <v>1</v>
      </c>
      <c r="X63" s="4">
        <v>4</v>
      </c>
      <c r="Y63" s="4">
        <v>4</v>
      </c>
      <c r="Z63" s="4">
        <v>4</v>
      </c>
      <c r="AA63" s="4">
        <v>0</v>
      </c>
      <c r="AB63" s="4">
        <v>1</v>
      </c>
      <c r="AC63" s="4">
        <v>3</v>
      </c>
      <c r="AD63" s="4">
        <v>0</v>
      </c>
      <c r="AE63" s="4">
        <v>1</v>
      </c>
      <c r="AF63" s="4">
        <v>2</v>
      </c>
      <c r="AG63" s="4">
        <v>1</v>
      </c>
      <c r="AH63" s="4">
        <v>1</v>
      </c>
      <c r="AI63" s="4">
        <v>1</v>
      </c>
      <c r="AJ63" s="4">
        <v>0</v>
      </c>
      <c r="AK63" s="4">
        <v>2</v>
      </c>
      <c r="AL63" s="4">
        <v>2</v>
      </c>
      <c r="AM63" s="4">
        <v>2</v>
      </c>
      <c r="AN63" s="4">
        <v>2</v>
      </c>
      <c r="AO63" s="4">
        <v>1</v>
      </c>
      <c r="AP63" s="4">
        <v>1</v>
      </c>
      <c r="AQ63" s="4">
        <v>4</v>
      </c>
      <c r="AR63" s="4">
        <v>1</v>
      </c>
      <c r="AS63" s="4">
        <v>2</v>
      </c>
      <c r="AT63" s="4">
        <v>0</v>
      </c>
      <c r="AU63" s="4">
        <v>4</v>
      </c>
      <c r="AV63" s="4">
        <v>4</v>
      </c>
      <c r="AW63" s="4">
        <v>1</v>
      </c>
      <c r="AX63" s="4">
        <v>2</v>
      </c>
      <c r="AY63" s="4">
        <v>3</v>
      </c>
      <c r="AZ63" s="4">
        <v>3</v>
      </c>
      <c r="BA63" s="4">
        <v>1</v>
      </c>
      <c r="BB63" s="4">
        <v>3</v>
      </c>
      <c r="BC63" s="4">
        <v>4</v>
      </c>
      <c r="BD63" s="4">
        <v>4</v>
      </c>
      <c r="BE63" s="4">
        <v>1</v>
      </c>
      <c r="BF63" s="4">
        <v>0</v>
      </c>
      <c r="BG63" s="4">
        <v>2</v>
      </c>
      <c r="BH63" s="4">
        <v>2</v>
      </c>
      <c r="BI63" s="4">
        <v>3</v>
      </c>
      <c r="BJ63" s="4">
        <v>0</v>
      </c>
      <c r="BK63" s="4">
        <v>2</v>
      </c>
      <c r="BL63" s="4">
        <v>1</v>
      </c>
      <c r="BM63" s="4">
        <v>3</v>
      </c>
      <c r="BN63" s="4">
        <v>2</v>
      </c>
      <c r="BO63" s="4">
        <v>2</v>
      </c>
      <c r="BP63" s="4">
        <v>2</v>
      </c>
      <c r="BQ63" s="4">
        <v>1</v>
      </c>
      <c r="BR63" s="4">
        <v>3</v>
      </c>
      <c r="BS63" s="4">
        <v>0</v>
      </c>
      <c r="BT63" s="4">
        <v>1</v>
      </c>
      <c r="BU63" s="4">
        <v>0</v>
      </c>
      <c r="BV63" s="4">
        <v>4</v>
      </c>
      <c r="BW63" s="4">
        <v>1</v>
      </c>
      <c r="BX63" s="4">
        <v>1</v>
      </c>
      <c r="BY63" s="4">
        <v>1</v>
      </c>
      <c r="BZ63" s="4">
        <v>3</v>
      </c>
      <c r="CA63" s="4">
        <v>1</v>
      </c>
      <c r="CB63" s="4">
        <v>2</v>
      </c>
      <c r="CC63" s="4">
        <v>1</v>
      </c>
      <c r="CD63" s="4">
        <v>1</v>
      </c>
      <c r="CE63" s="4">
        <v>3</v>
      </c>
      <c r="CF63" s="4">
        <v>3</v>
      </c>
      <c r="CG63" s="4">
        <v>1</v>
      </c>
      <c r="CH63" s="4">
        <v>0</v>
      </c>
      <c r="CI63" s="167">
        <v>1</v>
      </c>
      <c r="CJ63" s="105">
        <f>COUNTIF(F63:CI63,"0")</f>
        <v>10</v>
      </c>
      <c r="CK63" s="106">
        <f>82-CJ63</f>
        <v>72</v>
      </c>
      <c r="CL63" s="107">
        <f>CK63/82</f>
        <v>0.87804878048780488</v>
      </c>
      <c r="CM63" s="108" t="str">
        <f>IF(CL63&gt;=0.8,"1","")</f>
        <v>1</v>
      </c>
      <c r="CN63" s="109" t="str">
        <f>IF(CL63&lt;0.8,"1","")</f>
        <v/>
      </c>
      <c r="CO63" s="4"/>
      <c r="CP63" s="4">
        <f>COUNTIF($F63:$CI63,"1")</f>
        <v>28</v>
      </c>
      <c r="CQ63" s="4">
        <f>COUNTIF($F63:$CI63,"2")</f>
        <v>17</v>
      </c>
      <c r="CR63" s="4">
        <f>COUNTIF($F63:$CI63,"3")</f>
        <v>10</v>
      </c>
      <c r="CS63" s="4">
        <f>COUNTIF($F63:$CI63,"4")</f>
        <v>17</v>
      </c>
      <c r="CT63" s="4"/>
      <c r="CU63" s="66">
        <f>SUM(F63:U63)/(16*4)</f>
        <v>0.609375</v>
      </c>
      <c r="CV63" s="68">
        <f>SUM(V63:AA63)/(COUNT(V63:AA63)*4)</f>
        <v>0.70833333333333337</v>
      </c>
      <c r="CW63" s="70">
        <f>SUM(AB63:AP63)/(COUNT(AB63:AP63)*4)</f>
        <v>0.33333333333333331</v>
      </c>
      <c r="CX63" s="72">
        <f>SUM(AQ63:AV63)/(COUNT(AQ63:AV63)*4)</f>
        <v>0.625</v>
      </c>
      <c r="CY63" s="66">
        <f>SUM(AW63:BK63)/(COUNT(AW63:BK63)*4)</f>
        <v>0.51666666666666672</v>
      </c>
      <c r="CZ63" s="68">
        <f>SUM(BL63:BS63)/(COUNT(BL63:BS63)*4)</f>
        <v>0.4375</v>
      </c>
      <c r="DA63" s="70">
        <f>SUM(BT63:CD63)/(COUNT(BT63:CD63)*4)</f>
        <v>0.36363636363636365</v>
      </c>
      <c r="DB63" s="72">
        <f>SUM(CE63:CI63)/(COUNT(CE63:CI63)*4)</f>
        <v>0.4</v>
      </c>
    </row>
    <row r="64" spans="1:106" x14ac:dyDescent="0.25">
      <c r="A64" s="1" t="s">
        <v>5</v>
      </c>
      <c r="B64" s="1" t="s">
        <v>4</v>
      </c>
      <c r="C64" s="4">
        <v>2010</v>
      </c>
      <c r="D64" s="1" t="s">
        <v>237</v>
      </c>
      <c r="E64" s="1" t="s">
        <v>3</v>
      </c>
      <c r="F64" s="4">
        <v>4</v>
      </c>
      <c r="G64" s="4">
        <v>4</v>
      </c>
      <c r="H64" s="4">
        <v>4</v>
      </c>
      <c r="I64" s="124">
        <v>4</v>
      </c>
      <c r="J64" s="4">
        <v>4</v>
      </c>
      <c r="K64" s="4">
        <v>4</v>
      </c>
      <c r="L64" s="4">
        <v>3</v>
      </c>
      <c r="M64" s="4">
        <v>4</v>
      </c>
      <c r="N64" s="4">
        <v>2</v>
      </c>
      <c r="O64" s="4">
        <v>3</v>
      </c>
      <c r="P64" s="4">
        <v>3</v>
      </c>
      <c r="Q64" s="4">
        <v>3</v>
      </c>
      <c r="R64" s="4">
        <v>1</v>
      </c>
      <c r="S64" s="125">
        <v>3</v>
      </c>
      <c r="T64" s="4">
        <v>3</v>
      </c>
      <c r="U64" s="1">
        <v>1</v>
      </c>
      <c r="V64" s="4">
        <v>3</v>
      </c>
      <c r="W64" s="4">
        <v>1</v>
      </c>
      <c r="X64" s="4">
        <v>2</v>
      </c>
      <c r="Y64" s="4">
        <v>3</v>
      </c>
      <c r="Z64" s="4">
        <v>4</v>
      </c>
      <c r="AA64" s="4">
        <v>4</v>
      </c>
      <c r="AB64" s="4">
        <v>1</v>
      </c>
      <c r="AC64" s="4">
        <v>0</v>
      </c>
      <c r="AD64" s="4">
        <v>4</v>
      </c>
      <c r="AE64" s="4">
        <v>4</v>
      </c>
      <c r="AF64" s="4">
        <v>3</v>
      </c>
      <c r="AG64" s="4">
        <v>3</v>
      </c>
      <c r="AH64" s="4">
        <v>0</v>
      </c>
      <c r="AI64" s="4">
        <v>3</v>
      </c>
      <c r="AJ64" s="4">
        <v>3</v>
      </c>
      <c r="AK64" s="4">
        <v>4</v>
      </c>
      <c r="AL64" s="4">
        <v>4</v>
      </c>
      <c r="AM64" s="4">
        <v>1</v>
      </c>
      <c r="AN64" s="4">
        <v>1</v>
      </c>
      <c r="AO64" s="4">
        <v>3</v>
      </c>
      <c r="AP64" s="4">
        <v>1</v>
      </c>
      <c r="AQ64" s="4">
        <v>3</v>
      </c>
      <c r="AR64" s="4">
        <v>3</v>
      </c>
      <c r="AS64" s="4">
        <v>2</v>
      </c>
      <c r="AT64" s="4">
        <v>1</v>
      </c>
      <c r="AU64" s="4">
        <v>2</v>
      </c>
      <c r="AV64" s="4">
        <v>4</v>
      </c>
      <c r="AW64" s="4">
        <v>2</v>
      </c>
      <c r="AX64" s="4">
        <v>2</v>
      </c>
      <c r="AY64" s="4">
        <v>2</v>
      </c>
      <c r="AZ64" s="4">
        <v>2</v>
      </c>
      <c r="BA64" s="4">
        <v>2</v>
      </c>
      <c r="BB64" s="4">
        <v>2</v>
      </c>
      <c r="BC64" s="4">
        <v>1</v>
      </c>
      <c r="BD64" s="4">
        <v>1</v>
      </c>
      <c r="BE64" s="4">
        <v>1</v>
      </c>
      <c r="BF64" s="4">
        <v>0</v>
      </c>
      <c r="BG64" s="4">
        <v>2</v>
      </c>
      <c r="BH64" s="4">
        <v>0</v>
      </c>
      <c r="BI64" s="4">
        <v>0</v>
      </c>
      <c r="BJ64" s="4">
        <v>0</v>
      </c>
      <c r="BK64" s="4">
        <v>3</v>
      </c>
      <c r="BL64" s="4">
        <v>4</v>
      </c>
      <c r="BM64" s="4">
        <v>4</v>
      </c>
      <c r="BN64" s="4">
        <v>2</v>
      </c>
      <c r="BO64" s="4">
        <v>2</v>
      </c>
      <c r="BP64" s="4">
        <v>1</v>
      </c>
      <c r="BQ64" s="4">
        <v>3</v>
      </c>
      <c r="BR64" s="4">
        <v>4</v>
      </c>
      <c r="BS64" s="4">
        <v>0</v>
      </c>
      <c r="BT64" s="4">
        <v>2</v>
      </c>
      <c r="BU64" s="4">
        <v>3</v>
      </c>
      <c r="BV64" s="4">
        <v>3</v>
      </c>
      <c r="BW64" s="4">
        <v>4</v>
      </c>
      <c r="BX64" s="4">
        <v>2</v>
      </c>
      <c r="BY64" s="4">
        <v>2</v>
      </c>
      <c r="BZ64" s="4">
        <v>3</v>
      </c>
      <c r="CA64" s="4">
        <v>2</v>
      </c>
      <c r="CB64" s="4">
        <v>2</v>
      </c>
      <c r="CC64" s="4">
        <v>3</v>
      </c>
      <c r="CD64" s="4">
        <v>2</v>
      </c>
      <c r="CE64" s="4">
        <v>1</v>
      </c>
      <c r="CF64" s="4">
        <v>3</v>
      </c>
      <c r="CG64" s="4">
        <v>4</v>
      </c>
      <c r="CH64" s="4">
        <v>0</v>
      </c>
      <c r="CI64" s="167">
        <v>3</v>
      </c>
      <c r="CJ64" s="105">
        <f>COUNTIF(F64:CI64,"0")</f>
        <v>8</v>
      </c>
      <c r="CK64" s="106">
        <f>82-CJ64</f>
        <v>74</v>
      </c>
      <c r="CL64" s="107">
        <f>CK64/82</f>
        <v>0.90243902439024393</v>
      </c>
      <c r="CM64" s="108" t="str">
        <f>IF(CL64&gt;=0.8,"1","")</f>
        <v>1</v>
      </c>
      <c r="CN64" s="109" t="str">
        <f>IF(CL64&lt;0.8,"1","")</f>
        <v/>
      </c>
      <c r="CO64" s="4"/>
      <c r="CP64" s="4">
        <f>COUNTIF($F64:$CI64,"1")</f>
        <v>13</v>
      </c>
      <c r="CQ64" s="4">
        <f>COUNTIF($F64:$CI64,"2")</f>
        <v>19</v>
      </c>
      <c r="CR64" s="4">
        <f>COUNTIF($F64:$CI64,"3")</f>
        <v>23</v>
      </c>
      <c r="CS64" s="4">
        <f>COUNTIF($F64:$CI64,"4")</f>
        <v>19</v>
      </c>
      <c r="CT64" s="4"/>
      <c r="CU64" s="66">
        <f>SUM(F64:U64)/(16*4)</f>
        <v>0.78125</v>
      </c>
      <c r="CV64" s="68">
        <f>SUM(V64:AA64)/(COUNT(V64:AA64)*4)</f>
        <v>0.70833333333333337</v>
      </c>
      <c r="CW64" s="70">
        <f>SUM(AB64:AP64)/(COUNT(AB64:AP64)*4)</f>
        <v>0.58333333333333337</v>
      </c>
      <c r="CX64" s="72">
        <f>SUM(AQ64:AV64)/(COUNT(AQ64:AV64)*4)</f>
        <v>0.625</v>
      </c>
      <c r="CY64" s="66">
        <f>SUM(AW64:BK64)/(COUNT(AW64:BK64)*4)</f>
        <v>0.33333333333333331</v>
      </c>
      <c r="CZ64" s="68">
        <f>SUM(BL64:BS64)/(COUNT(BL64:BS64)*4)</f>
        <v>0.625</v>
      </c>
      <c r="DA64" s="70">
        <f>SUM(BT64:CD64)/(COUNT(BT64:CD64)*4)</f>
        <v>0.63636363636363635</v>
      </c>
      <c r="DB64" s="72">
        <f>SUM(CE64:CI64)/(COUNT(CE64:CI64)*4)</f>
        <v>0.55000000000000004</v>
      </c>
    </row>
    <row r="65" spans="1:106" ht="15.75" thickBot="1" x14ac:dyDescent="0.3">
      <c r="A65" s="1" t="s">
        <v>2</v>
      </c>
      <c r="B65" s="1" t="s">
        <v>1</v>
      </c>
      <c r="C65" s="4">
        <v>2011</v>
      </c>
      <c r="D65" s="1" t="s">
        <v>237</v>
      </c>
      <c r="E65" s="1" t="s">
        <v>0</v>
      </c>
      <c r="F65" s="4">
        <v>4</v>
      </c>
      <c r="G65" s="4">
        <v>4</v>
      </c>
      <c r="H65" s="4">
        <v>4</v>
      </c>
      <c r="I65" s="124">
        <v>2</v>
      </c>
      <c r="J65" s="4">
        <v>4</v>
      </c>
      <c r="K65" s="4">
        <v>4</v>
      </c>
      <c r="L65" s="4">
        <v>4</v>
      </c>
      <c r="M65" s="4">
        <v>4</v>
      </c>
      <c r="N65" s="4">
        <v>4</v>
      </c>
      <c r="O65" s="4">
        <v>4</v>
      </c>
      <c r="P65" s="4">
        <v>3</v>
      </c>
      <c r="Q65" s="4">
        <v>4</v>
      </c>
      <c r="R65" s="4">
        <v>4</v>
      </c>
      <c r="S65" s="125">
        <v>3</v>
      </c>
      <c r="T65" s="4">
        <v>3</v>
      </c>
      <c r="U65" s="1">
        <v>4</v>
      </c>
      <c r="V65" s="4">
        <v>3</v>
      </c>
      <c r="W65" s="4">
        <v>1</v>
      </c>
      <c r="X65" s="4">
        <v>1</v>
      </c>
      <c r="Y65" s="4">
        <v>4</v>
      </c>
      <c r="Z65" s="4">
        <v>4</v>
      </c>
      <c r="AA65" s="4">
        <v>0</v>
      </c>
      <c r="AB65" s="4">
        <v>1</v>
      </c>
      <c r="AC65" s="4">
        <v>0</v>
      </c>
      <c r="AD65" s="4">
        <v>1</v>
      </c>
      <c r="AE65" s="4">
        <v>3</v>
      </c>
      <c r="AF65" s="4">
        <v>3</v>
      </c>
      <c r="AG65" s="4">
        <v>4</v>
      </c>
      <c r="AH65" s="4">
        <v>3</v>
      </c>
      <c r="AI65" s="4">
        <v>1</v>
      </c>
      <c r="AJ65" s="4">
        <v>1</v>
      </c>
      <c r="AK65" s="4">
        <v>3</v>
      </c>
      <c r="AL65" s="4">
        <v>4</v>
      </c>
      <c r="AM65" s="4">
        <v>3</v>
      </c>
      <c r="AN65" s="4">
        <v>1</v>
      </c>
      <c r="AO65" s="4">
        <v>2</v>
      </c>
      <c r="AP65" s="4">
        <v>2</v>
      </c>
      <c r="AQ65" s="4">
        <v>4</v>
      </c>
      <c r="AR65" s="4">
        <v>4</v>
      </c>
      <c r="AS65" s="4">
        <v>4</v>
      </c>
      <c r="AT65" s="4">
        <v>0</v>
      </c>
      <c r="AU65" s="4">
        <v>4</v>
      </c>
      <c r="AV65" s="4">
        <v>4</v>
      </c>
      <c r="AW65" s="4">
        <v>2</v>
      </c>
      <c r="AX65" s="4">
        <v>2</v>
      </c>
      <c r="AY65" s="4">
        <v>3</v>
      </c>
      <c r="AZ65" s="4">
        <v>3</v>
      </c>
      <c r="BA65" s="4">
        <v>4</v>
      </c>
      <c r="BB65" s="4">
        <v>2</v>
      </c>
      <c r="BC65" s="4">
        <v>1</v>
      </c>
      <c r="BD65" s="4">
        <v>2</v>
      </c>
      <c r="BE65" s="4">
        <v>1</v>
      </c>
      <c r="BF65" s="4">
        <v>0</v>
      </c>
      <c r="BG65" s="4">
        <v>2</v>
      </c>
      <c r="BH65" s="4">
        <v>2</v>
      </c>
      <c r="BI65" s="4">
        <v>4</v>
      </c>
      <c r="BJ65" s="4">
        <v>0</v>
      </c>
      <c r="BK65" s="4">
        <v>4</v>
      </c>
      <c r="BL65" s="4">
        <v>3</v>
      </c>
      <c r="BM65" s="4">
        <v>3</v>
      </c>
      <c r="BN65" s="4">
        <v>1</v>
      </c>
      <c r="BO65" s="4">
        <v>2</v>
      </c>
      <c r="BP65" s="4">
        <v>1</v>
      </c>
      <c r="BQ65" s="4">
        <v>2</v>
      </c>
      <c r="BR65" s="4">
        <v>4</v>
      </c>
      <c r="BS65" s="4">
        <v>0</v>
      </c>
      <c r="BT65" s="4">
        <v>3</v>
      </c>
      <c r="BU65" s="4">
        <v>3</v>
      </c>
      <c r="BV65" s="4">
        <v>3</v>
      </c>
      <c r="BW65" s="4">
        <v>4</v>
      </c>
      <c r="BX65" s="4">
        <v>2</v>
      </c>
      <c r="BY65" s="4">
        <v>3</v>
      </c>
      <c r="BZ65" s="4">
        <v>4</v>
      </c>
      <c r="CA65" s="4">
        <v>1</v>
      </c>
      <c r="CB65" s="4">
        <v>1</v>
      </c>
      <c r="CC65" s="4">
        <v>2</v>
      </c>
      <c r="CD65" s="4">
        <v>2</v>
      </c>
      <c r="CE65" s="4">
        <v>3</v>
      </c>
      <c r="CF65" s="4">
        <v>3</v>
      </c>
      <c r="CG65" s="4">
        <v>4</v>
      </c>
      <c r="CH65" s="4">
        <v>2</v>
      </c>
      <c r="CI65" s="167">
        <v>3</v>
      </c>
      <c r="CJ65" s="110">
        <f>COUNTIF(F65:CI65,"0")</f>
        <v>6</v>
      </c>
      <c r="CK65" s="111">
        <f>82-CJ65</f>
        <v>76</v>
      </c>
      <c r="CL65" s="112">
        <f>CK65/82</f>
        <v>0.92682926829268297</v>
      </c>
      <c r="CM65" s="113" t="str">
        <f>IF(CL65&gt;=0.8,"1","")</f>
        <v>1</v>
      </c>
      <c r="CN65" s="114" t="str">
        <f>IF(CL65&lt;0.8,"1","")</f>
        <v/>
      </c>
      <c r="CO65" s="4"/>
      <c r="CP65" s="4">
        <f>COUNTIF($F65:$CI65,"1")</f>
        <v>13</v>
      </c>
      <c r="CQ65" s="4">
        <f>COUNTIF($F65:$CI65,"2")</f>
        <v>15</v>
      </c>
      <c r="CR65" s="4">
        <f>COUNTIF($F65:$CI65,"3")</f>
        <v>20</v>
      </c>
      <c r="CS65" s="4">
        <f>COUNTIF($F65:$CI65,"4")</f>
        <v>28</v>
      </c>
      <c r="CT65" s="4"/>
      <c r="CU65" s="66">
        <f>SUM(F65:U65)/(16*4)</f>
        <v>0.921875</v>
      </c>
      <c r="CV65" s="68">
        <f>SUM(V65:AA65)/(COUNT(V65:AA65)*4)</f>
        <v>0.54166666666666663</v>
      </c>
      <c r="CW65" s="70">
        <f>SUM(AB65:AP65)/(COUNT(AB65:AP65)*4)</f>
        <v>0.53333333333333333</v>
      </c>
      <c r="CX65" s="72">
        <f>SUM(AQ65:AV65)/(COUNT(AQ65:AV65)*4)</f>
        <v>0.83333333333333337</v>
      </c>
      <c r="CY65" s="66">
        <f>SUM(AW65:BK65)/(COUNT(AW65:BK65)*4)</f>
        <v>0.53333333333333333</v>
      </c>
      <c r="CZ65" s="68">
        <f>SUM(BL65:BS65)/(COUNT(BL65:BS65)*4)</f>
        <v>0.5</v>
      </c>
      <c r="DA65" s="70">
        <f>SUM(BT65:CD65)/(COUNT(BT65:CD65)*4)</f>
        <v>0.63636363636363635</v>
      </c>
      <c r="DB65" s="72">
        <f>SUM(CE65:CI65)/(COUNT(CE65:CI65)*4)</f>
        <v>0.75</v>
      </c>
    </row>
    <row r="66" spans="1:106" ht="8.4499999999999993" customHeight="1" thickTop="1"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97"/>
      <c r="CP66" s="97"/>
      <c r="CQ66" s="97"/>
      <c r="CR66" s="97"/>
      <c r="CS66" s="97"/>
      <c r="CT66" s="97"/>
      <c r="CU66" s="98"/>
      <c r="CV66" s="99"/>
      <c r="CW66" s="100"/>
      <c r="CX66" s="101"/>
      <c r="CY66" s="98"/>
      <c r="CZ66" s="99"/>
      <c r="DA66" s="100"/>
      <c r="DB66" s="101"/>
    </row>
    <row r="67" spans="1:106" x14ac:dyDescent="0.25">
      <c r="CI67" s="58" t="s">
        <v>265</v>
      </c>
      <c r="CJ67" s="64">
        <f>MEDIAN(CJ5:CJ65)</f>
        <v>7</v>
      </c>
      <c r="CK67" s="64">
        <f>MEDIAN(CK5:CK65)</f>
        <v>75</v>
      </c>
      <c r="CL67" s="63">
        <f>MEDIAN(CL5:CL65)</f>
        <v>0.91463414634146345</v>
      </c>
      <c r="CM67" s="3"/>
      <c r="CP67" s="3"/>
      <c r="CT67" s="58" t="s">
        <v>258</v>
      </c>
      <c r="CU67" s="57">
        <f>MEDIAN(CU5:CU65)</f>
        <v>0.703125</v>
      </c>
      <c r="CV67" s="57">
        <f t="shared" ref="CV67:DB67" si="0">MEDIAN(CV5:CV65)</f>
        <v>0.5</v>
      </c>
      <c r="CW67" s="57">
        <f t="shared" si="0"/>
        <v>0.53333333333333333</v>
      </c>
      <c r="CX67" s="57">
        <f t="shared" si="0"/>
        <v>0.66666666666666663</v>
      </c>
      <c r="CY67" s="57">
        <f t="shared" si="0"/>
        <v>0.53333333333333333</v>
      </c>
      <c r="CZ67" s="57">
        <f t="shared" si="0"/>
        <v>0.5625</v>
      </c>
      <c r="DA67" s="57">
        <f t="shared" si="0"/>
        <v>0.59090909090909094</v>
      </c>
      <c r="DB67" s="57">
        <f t="shared" si="0"/>
        <v>0.6</v>
      </c>
    </row>
    <row r="68" spans="1:106" x14ac:dyDescent="0.25">
      <c r="D68" s="122" t="s">
        <v>279</v>
      </c>
      <c r="E68" s="121" t="s">
        <v>278</v>
      </c>
      <c r="F68" s="1">
        <f t="shared" ref="F68:AK68" si="1">COUNTIF(F5:F65,"1")</f>
        <v>5</v>
      </c>
      <c r="G68" s="1">
        <f t="shared" si="1"/>
        <v>0</v>
      </c>
      <c r="H68" s="1">
        <f t="shared" si="1"/>
        <v>0</v>
      </c>
      <c r="I68" s="1">
        <f t="shared" si="1"/>
        <v>21</v>
      </c>
      <c r="J68" s="1">
        <f t="shared" si="1"/>
        <v>7</v>
      </c>
      <c r="K68" s="1">
        <f t="shared" si="1"/>
        <v>1</v>
      </c>
      <c r="L68" s="1">
        <f t="shared" si="1"/>
        <v>6</v>
      </c>
      <c r="M68" s="1">
        <f t="shared" si="1"/>
        <v>4</v>
      </c>
      <c r="N68" s="1">
        <f t="shared" si="1"/>
        <v>4</v>
      </c>
      <c r="O68" s="1">
        <f t="shared" si="1"/>
        <v>9</v>
      </c>
      <c r="P68" s="1">
        <f t="shared" si="1"/>
        <v>13</v>
      </c>
      <c r="Q68" s="1">
        <f t="shared" si="1"/>
        <v>8</v>
      </c>
      <c r="R68" s="1">
        <f t="shared" si="1"/>
        <v>29</v>
      </c>
      <c r="S68" s="1">
        <f t="shared" si="1"/>
        <v>13</v>
      </c>
      <c r="T68" s="1">
        <f t="shared" si="1"/>
        <v>16</v>
      </c>
      <c r="U68" s="1">
        <f t="shared" si="1"/>
        <v>21</v>
      </c>
      <c r="V68" s="1">
        <f t="shared" si="1"/>
        <v>3</v>
      </c>
      <c r="W68" s="1">
        <f t="shared" si="1"/>
        <v>19</v>
      </c>
      <c r="X68" s="1">
        <f t="shared" si="1"/>
        <v>14</v>
      </c>
      <c r="Y68" s="1">
        <f t="shared" si="1"/>
        <v>12</v>
      </c>
      <c r="Z68" s="1">
        <f t="shared" si="1"/>
        <v>12</v>
      </c>
      <c r="AA68" s="1">
        <f t="shared" si="1"/>
        <v>21</v>
      </c>
      <c r="AB68" s="1">
        <f t="shared" si="1"/>
        <v>30</v>
      </c>
      <c r="AC68" s="1">
        <f t="shared" si="1"/>
        <v>13</v>
      </c>
      <c r="AD68" s="1">
        <f t="shared" si="1"/>
        <v>25</v>
      </c>
      <c r="AE68" s="1">
        <f t="shared" si="1"/>
        <v>12</v>
      </c>
      <c r="AF68" s="1">
        <f t="shared" si="1"/>
        <v>12</v>
      </c>
      <c r="AG68" s="1">
        <f t="shared" si="1"/>
        <v>7</v>
      </c>
      <c r="AH68" s="1">
        <f t="shared" si="1"/>
        <v>19</v>
      </c>
      <c r="AI68" s="1">
        <f t="shared" si="1"/>
        <v>12</v>
      </c>
      <c r="AJ68" s="1">
        <f t="shared" si="1"/>
        <v>10</v>
      </c>
      <c r="AK68" s="1">
        <f t="shared" si="1"/>
        <v>5</v>
      </c>
      <c r="AL68" s="1">
        <f t="shared" ref="AL68:BQ68" si="2">COUNTIF(AL5:AL65,"1")</f>
        <v>13</v>
      </c>
      <c r="AM68" s="1">
        <f t="shared" si="2"/>
        <v>11</v>
      </c>
      <c r="AN68" s="1">
        <f t="shared" si="2"/>
        <v>6</v>
      </c>
      <c r="AO68" s="1">
        <f t="shared" si="2"/>
        <v>17</v>
      </c>
      <c r="AP68" s="1">
        <f t="shared" si="2"/>
        <v>27</v>
      </c>
      <c r="AQ68" s="1">
        <f t="shared" si="2"/>
        <v>14</v>
      </c>
      <c r="AR68" s="1">
        <f t="shared" si="2"/>
        <v>10</v>
      </c>
      <c r="AS68" s="1">
        <f t="shared" si="2"/>
        <v>2</v>
      </c>
      <c r="AT68" s="1">
        <f t="shared" si="2"/>
        <v>48</v>
      </c>
      <c r="AU68" s="1">
        <f t="shared" si="2"/>
        <v>7</v>
      </c>
      <c r="AV68" s="1">
        <f t="shared" si="2"/>
        <v>5</v>
      </c>
      <c r="AW68" s="1">
        <f t="shared" si="2"/>
        <v>10</v>
      </c>
      <c r="AX68" s="1">
        <f t="shared" si="2"/>
        <v>11</v>
      </c>
      <c r="AY68" s="1">
        <f t="shared" si="2"/>
        <v>13</v>
      </c>
      <c r="AZ68" s="1">
        <f t="shared" si="2"/>
        <v>14</v>
      </c>
      <c r="BA68" s="1">
        <f t="shared" si="2"/>
        <v>18</v>
      </c>
      <c r="BB68" s="1">
        <f t="shared" si="2"/>
        <v>6</v>
      </c>
      <c r="BC68" s="1">
        <f t="shared" si="2"/>
        <v>8</v>
      </c>
      <c r="BD68" s="1">
        <f t="shared" si="2"/>
        <v>11</v>
      </c>
      <c r="BE68" s="1">
        <f t="shared" si="2"/>
        <v>14</v>
      </c>
      <c r="BF68" s="1">
        <f t="shared" si="2"/>
        <v>12</v>
      </c>
      <c r="BG68" s="1">
        <f t="shared" si="2"/>
        <v>14</v>
      </c>
      <c r="BH68" s="1">
        <f t="shared" si="2"/>
        <v>7</v>
      </c>
      <c r="BI68" s="1">
        <f t="shared" si="2"/>
        <v>11</v>
      </c>
      <c r="BJ68" s="1">
        <f t="shared" si="2"/>
        <v>6</v>
      </c>
      <c r="BK68" s="1">
        <f t="shared" si="2"/>
        <v>14</v>
      </c>
      <c r="BL68" s="1">
        <f t="shared" si="2"/>
        <v>5</v>
      </c>
      <c r="BM68" s="1">
        <f t="shared" si="2"/>
        <v>3</v>
      </c>
      <c r="BN68" s="1">
        <f t="shared" si="2"/>
        <v>18</v>
      </c>
      <c r="BO68" s="1">
        <f t="shared" si="2"/>
        <v>10</v>
      </c>
      <c r="BP68" s="1">
        <f t="shared" si="2"/>
        <v>19</v>
      </c>
      <c r="BQ68" s="1">
        <f t="shared" si="2"/>
        <v>8</v>
      </c>
      <c r="BR68" s="1">
        <f t="shared" ref="BR68:CI68" si="3">COUNTIF(BR5:BR65,"1")</f>
        <v>10</v>
      </c>
      <c r="BS68" s="1">
        <f t="shared" si="3"/>
        <v>0</v>
      </c>
      <c r="BT68" s="1">
        <f t="shared" si="3"/>
        <v>11</v>
      </c>
      <c r="BU68" s="1">
        <f t="shared" si="3"/>
        <v>5</v>
      </c>
      <c r="BV68" s="1">
        <f t="shared" si="3"/>
        <v>4</v>
      </c>
      <c r="BW68" s="1">
        <f t="shared" si="3"/>
        <v>5</v>
      </c>
      <c r="BX68" s="1">
        <f t="shared" si="3"/>
        <v>34</v>
      </c>
      <c r="BY68" s="1">
        <f t="shared" si="3"/>
        <v>27</v>
      </c>
      <c r="BZ68" s="1">
        <f t="shared" si="3"/>
        <v>4</v>
      </c>
      <c r="CA68" s="1">
        <f t="shared" si="3"/>
        <v>21</v>
      </c>
      <c r="CB68" s="1">
        <f t="shared" si="3"/>
        <v>11</v>
      </c>
      <c r="CC68" s="1">
        <f t="shared" si="3"/>
        <v>17</v>
      </c>
      <c r="CD68" s="1">
        <f t="shared" si="3"/>
        <v>17</v>
      </c>
      <c r="CE68" s="1">
        <f t="shared" si="3"/>
        <v>13</v>
      </c>
      <c r="CF68" s="1">
        <f t="shared" si="3"/>
        <v>6</v>
      </c>
      <c r="CG68" s="1">
        <f t="shared" si="3"/>
        <v>7</v>
      </c>
      <c r="CH68" s="1">
        <f t="shared" si="3"/>
        <v>8</v>
      </c>
      <c r="CI68" s="1">
        <f t="shared" si="3"/>
        <v>3</v>
      </c>
      <c r="CU68" s="65">
        <v>0.7</v>
      </c>
      <c r="CV68" s="67">
        <v>0.46</v>
      </c>
      <c r="CW68" s="69">
        <v>0.53</v>
      </c>
      <c r="CX68" s="71">
        <v>0.67</v>
      </c>
      <c r="CY68" s="65">
        <v>0.53</v>
      </c>
      <c r="CZ68" s="67">
        <v>0.52</v>
      </c>
      <c r="DA68" s="69">
        <v>0.6</v>
      </c>
      <c r="DB68" s="71">
        <v>0.6</v>
      </c>
    </row>
    <row r="69" spans="1:106" x14ac:dyDescent="0.25">
      <c r="E69" s="119" t="s">
        <v>277</v>
      </c>
      <c r="F69" s="1">
        <f t="shared" ref="F69:AK69" si="4">COUNTIF(F5:F65,"2")</f>
        <v>0</v>
      </c>
      <c r="G69" s="1">
        <f t="shared" si="4"/>
        <v>9</v>
      </c>
      <c r="H69" s="1">
        <f t="shared" si="4"/>
        <v>0</v>
      </c>
      <c r="I69" s="1">
        <f t="shared" si="4"/>
        <v>24</v>
      </c>
      <c r="J69" s="1">
        <f t="shared" si="4"/>
        <v>4</v>
      </c>
      <c r="K69" s="1">
        <f t="shared" si="4"/>
        <v>11</v>
      </c>
      <c r="L69" s="1">
        <f t="shared" si="4"/>
        <v>9</v>
      </c>
      <c r="M69" s="1">
        <f t="shared" si="4"/>
        <v>9</v>
      </c>
      <c r="N69" s="1">
        <f t="shared" si="4"/>
        <v>11</v>
      </c>
      <c r="O69" s="1">
        <f t="shared" si="4"/>
        <v>7</v>
      </c>
      <c r="P69" s="1">
        <f t="shared" si="4"/>
        <v>13</v>
      </c>
      <c r="Q69" s="1">
        <f t="shared" si="4"/>
        <v>4</v>
      </c>
      <c r="R69" s="1">
        <f t="shared" si="4"/>
        <v>15</v>
      </c>
      <c r="S69" s="1">
        <f t="shared" si="4"/>
        <v>16</v>
      </c>
      <c r="T69" s="1">
        <f t="shared" si="4"/>
        <v>15</v>
      </c>
      <c r="U69" s="1">
        <f t="shared" si="4"/>
        <v>10</v>
      </c>
      <c r="V69" s="1">
        <f t="shared" si="4"/>
        <v>5</v>
      </c>
      <c r="W69" s="1">
        <f t="shared" si="4"/>
        <v>10</v>
      </c>
      <c r="X69" s="1">
        <f t="shared" si="4"/>
        <v>13</v>
      </c>
      <c r="Y69" s="1">
        <f t="shared" si="4"/>
        <v>15</v>
      </c>
      <c r="Z69" s="1">
        <f t="shared" si="4"/>
        <v>15</v>
      </c>
      <c r="AA69" s="1">
        <f t="shared" si="4"/>
        <v>11</v>
      </c>
      <c r="AB69" s="1">
        <f t="shared" si="4"/>
        <v>6</v>
      </c>
      <c r="AC69" s="1">
        <f t="shared" si="4"/>
        <v>12</v>
      </c>
      <c r="AD69" s="1">
        <f t="shared" si="4"/>
        <v>7</v>
      </c>
      <c r="AE69" s="1">
        <f t="shared" si="4"/>
        <v>10</v>
      </c>
      <c r="AF69" s="1">
        <f t="shared" si="4"/>
        <v>11</v>
      </c>
      <c r="AG69" s="1">
        <f t="shared" si="4"/>
        <v>14</v>
      </c>
      <c r="AH69" s="1">
        <f t="shared" si="4"/>
        <v>10</v>
      </c>
      <c r="AI69" s="1">
        <f t="shared" si="4"/>
        <v>11</v>
      </c>
      <c r="AJ69" s="1">
        <f t="shared" si="4"/>
        <v>8</v>
      </c>
      <c r="AK69" s="1">
        <f t="shared" si="4"/>
        <v>18</v>
      </c>
      <c r="AL69" s="1">
        <f t="shared" ref="AL69:BQ69" si="5">COUNTIF(AL5:AL65,"2")</f>
        <v>18</v>
      </c>
      <c r="AM69" s="1">
        <f t="shared" si="5"/>
        <v>17</v>
      </c>
      <c r="AN69" s="1">
        <f t="shared" si="5"/>
        <v>19</v>
      </c>
      <c r="AO69" s="1">
        <f t="shared" si="5"/>
        <v>18</v>
      </c>
      <c r="AP69" s="1">
        <f t="shared" si="5"/>
        <v>10</v>
      </c>
      <c r="AQ69" s="1">
        <f t="shared" si="5"/>
        <v>8</v>
      </c>
      <c r="AR69" s="1">
        <f t="shared" si="5"/>
        <v>0</v>
      </c>
      <c r="AS69" s="1">
        <f t="shared" si="5"/>
        <v>27</v>
      </c>
      <c r="AT69" s="1">
        <f t="shared" si="5"/>
        <v>0</v>
      </c>
      <c r="AU69" s="1">
        <f t="shared" si="5"/>
        <v>19</v>
      </c>
      <c r="AV69" s="1">
        <f t="shared" si="5"/>
        <v>16</v>
      </c>
      <c r="AW69" s="1">
        <f t="shared" si="5"/>
        <v>16</v>
      </c>
      <c r="AX69" s="1">
        <f t="shared" si="5"/>
        <v>20</v>
      </c>
      <c r="AY69" s="1">
        <f t="shared" si="5"/>
        <v>11</v>
      </c>
      <c r="AZ69" s="1">
        <f t="shared" si="5"/>
        <v>12</v>
      </c>
      <c r="BA69" s="1">
        <f t="shared" si="5"/>
        <v>18</v>
      </c>
      <c r="BB69" s="1">
        <f t="shared" si="5"/>
        <v>18</v>
      </c>
      <c r="BC69" s="1">
        <f t="shared" si="5"/>
        <v>18</v>
      </c>
      <c r="BD69" s="1">
        <f t="shared" si="5"/>
        <v>16</v>
      </c>
      <c r="BE69" s="1">
        <f t="shared" si="5"/>
        <v>12</v>
      </c>
      <c r="BF69" s="1">
        <f t="shared" si="5"/>
        <v>4</v>
      </c>
      <c r="BG69" s="1">
        <f t="shared" si="5"/>
        <v>16</v>
      </c>
      <c r="BH69" s="1">
        <f t="shared" si="5"/>
        <v>21</v>
      </c>
      <c r="BI69" s="1">
        <f t="shared" si="5"/>
        <v>10</v>
      </c>
      <c r="BJ69" s="1">
        <f t="shared" si="5"/>
        <v>5</v>
      </c>
      <c r="BK69" s="1">
        <f t="shared" si="5"/>
        <v>13</v>
      </c>
      <c r="BL69" s="1">
        <f t="shared" si="5"/>
        <v>12</v>
      </c>
      <c r="BM69" s="1">
        <f t="shared" si="5"/>
        <v>14</v>
      </c>
      <c r="BN69" s="1">
        <f t="shared" si="5"/>
        <v>21</v>
      </c>
      <c r="BO69" s="1">
        <f t="shared" si="5"/>
        <v>24</v>
      </c>
      <c r="BP69" s="1">
        <f t="shared" si="5"/>
        <v>31</v>
      </c>
      <c r="BQ69" s="1">
        <f t="shared" si="5"/>
        <v>14</v>
      </c>
      <c r="BR69" s="1">
        <f t="shared" ref="BR69:CI69" si="6">COUNTIF(BR5:BR65,"2")</f>
        <v>7</v>
      </c>
      <c r="BS69" s="1">
        <f t="shared" si="6"/>
        <v>4</v>
      </c>
      <c r="BT69" s="1">
        <f t="shared" si="6"/>
        <v>23</v>
      </c>
      <c r="BU69" s="1">
        <f t="shared" si="6"/>
        <v>11</v>
      </c>
      <c r="BV69" s="1">
        <f t="shared" si="6"/>
        <v>7</v>
      </c>
      <c r="BW69" s="1">
        <f t="shared" si="6"/>
        <v>10</v>
      </c>
      <c r="BX69" s="1">
        <f t="shared" si="6"/>
        <v>19</v>
      </c>
      <c r="BY69" s="1">
        <f t="shared" si="6"/>
        <v>16</v>
      </c>
      <c r="BZ69" s="1">
        <f t="shared" si="6"/>
        <v>17</v>
      </c>
      <c r="CA69" s="1">
        <f t="shared" si="6"/>
        <v>16</v>
      </c>
      <c r="CB69" s="1">
        <f t="shared" si="6"/>
        <v>16</v>
      </c>
      <c r="CC69" s="1">
        <f t="shared" si="6"/>
        <v>14</v>
      </c>
      <c r="CD69" s="1">
        <f t="shared" si="6"/>
        <v>26</v>
      </c>
      <c r="CE69" s="1">
        <f t="shared" si="6"/>
        <v>16</v>
      </c>
      <c r="CF69" s="1">
        <f t="shared" si="6"/>
        <v>13</v>
      </c>
      <c r="CG69" s="1">
        <f t="shared" si="6"/>
        <v>16</v>
      </c>
      <c r="CH69" s="1">
        <f t="shared" si="6"/>
        <v>12</v>
      </c>
      <c r="CI69" s="1">
        <f t="shared" si="6"/>
        <v>17</v>
      </c>
    </row>
    <row r="70" spans="1:106" x14ac:dyDescent="0.25">
      <c r="E70" s="120" t="s">
        <v>276</v>
      </c>
      <c r="F70" s="1">
        <f t="shared" ref="F70:AK70" si="7">COUNTIF(F5:F65,"3")</f>
        <v>2</v>
      </c>
      <c r="G70" s="1">
        <f t="shared" si="7"/>
        <v>16</v>
      </c>
      <c r="H70" s="1">
        <f t="shared" si="7"/>
        <v>5</v>
      </c>
      <c r="I70" s="1">
        <f t="shared" si="7"/>
        <v>6</v>
      </c>
      <c r="J70" s="1">
        <f t="shared" si="7"/>
        <v>14</v>
      </c>
      <c r="K70" s="1">
        <f t="shared" si="7"/>
        <v>21</v>
      </c>
      <c r="L70" s="1">
        <f t="shared" si="7"/>
        <v>22</v>
      </c>
      <c r="M70" s="1">
        <f t="shared" si="7"/>
        <v>13</v>
      </c>
      <c r="N70" s="1">
        <f t="shared" si="7"/>
        <v>12</v>
      </c>
      <c r="O70" s="1">
        <f t="shared" si="7"/>
        <v>21</v>
      </c>
      <c r="P70" s="1">
        <f t="shared" si="7"/>
        <v>22</v>
      </c>
      <c r="Q70" s="1">
        <f t="shared" si="7"/>
        <v>14</v>
      </c>
      <c r="R70" s="1">
        <f t="shared" si="7"/>
        <v>2</v>
      </c>
      <c r="S70" s="1">
        <f t="shared" si="7"/>
        <v>21</v>
      </c>
      <c r="T70" s="1">
        <f t="shared" si="7"/>
        <v>15</v>
      </c>
      <c r="U70" s="1">
        <f t="shared" si="7"/>
        <v>15</v>
      </c>
      <c r="V70" s="1">
        <f t="shared" si="7"/>
        <v>20</v>
      </c>
      <c r="W70" s="1">
        <f t="shared" si="7"/>
        <v>2</v>
      </c>
      <c r="X70" s="1">
        <f t="shared" si="7"/>
        <v>3</v>
      </c>
      <c r="Y70" s="1">
        <f t="shared" si="7"/>
        <v>17</v>
      </c>
      <c r="Z70" s="1">
        <f t="shared" si="7"/>
        <v>19</v>
      </c>
      <c r="AA70" s="1">
        <f t="shared" si="7"/>
        <v>6</v>
      </c>
      <c r="AB70" s="1">
        <f t="shared" si="7"/>
        <v>8</v>
      </c>
      <c r="AC70" s="1">
        <f t="shared" si="7"/>
        <v>8</v>
      </c>
      <c r="AD70" s="1">
        <f t="shared" si="7"/>
        <v>7</v>
      </c>
      <c r="AE70" s="1">
        <f t="shared" si="7"/>
        <v>14</v>
      </c>
      <c r="AF70" s="1">
        <f t="shared" si="7"/>
        <v>11</v>
      </c>
      <c r="AG70" s="1">
        <f t="shared" si="7"/>
        <v>21</v>
      </c>
      <c r="AH70" s="1">
        <f t="shared" si="7"/>
        <v>18</v>
      </c>
      <c r="AI70" s="1">
        <f t="shared" si="7"/>
        <v>17</v>
      </c>
      <c r="AJ70" s="1">
        <f t="shared" si="7"/>
        <v>12</v>
      </c>
      <c r="AK70" s="1">
        <f t="shared" si="7"/>
        <v>13</v>
      </c>
      <c r="AL70" s="1">
        <f t="shared" ref="AL70:BQ70" si="8">COUNTIF(AL5:AL65,"3")</f>
        <v>9</v>
      </c>
      <c r="AM70" s="1">
        <f t="shared" si="8"/>
        <v>18</v>
      </c>
      <c r="AN70" s="1">
        <f t="shared" si="8"/>
        <v>17</v>
      </c>
      <c r="AO70" s="1">
        <f t="shared" si="8"/>
        <v>22</v>
      </c>
      <c r="AP70" s="1">
        <f t="shared" si="8"/>
        <v>11</v>
      </c>
      <c r="AQ70" s="1">
        <f t="shared" si="8"/>
        <v>20</v>
      </c>
      <c r="AR70" s="1">
        <f t="shared" si="8"/>
        <v>24</v>
      </c>
      <c r="AS70" s="1">
        <f t="shared" si="8"/>
        <v>21</v>
      </c>
      <c r="AT70" s="1">
        <f t="shared" si="8"/>
        <v>0</v>
      </c>
      <c r="AU70" s="1">
        <f t="shared" si="8"/>
        <v>16</v>
      </c>
      <c r="AV70" s="1">
        <f t="shared" si="8"/>
        <v>13</v>
      </c>
      <c r="AW70" s="1">
        <f t="shared" si="8"/>
        <v>20</v>
      </c>
      <c r="AX70" s="1">
        <f t="shared" si="8"/>
        <v>15</v>
      </c>
      <c r="AY70" s="1">
        <f t="shared" si="8"/>
        <v>20</v>
      </c>
      <c r="AZ70" s="1">
        <f t="shared" si="8"/>
        <v>14</v>
      </c>
      <c r="BA70" s="1">
        <f t="shared" si="8"/>
        <v>9</v>
      </c>
      <c r="BB70" s="1">
        <f t="shared" si="8"/>
        <v>31</v>
      </c>
      <c r="BC70" s="1">
        <f t="shared" si="8"/>
        <v>5</v>
      </c>
      <c r="BD70" s="1">
        <f t="shared" si="8"/>
        <v>18</v>
      </c>
      <c r="BE70" s="1">
        <f t="shared" si="8"/>
        <v>18</v>
      </c>
      <c r="BF70" s="1">
        <f t="shared" si="8"/>
        <v>7</v>
      </c>
      <c r="BG70" s="1">
        <f t="shared" si="8"/>
        <v>14</v>
      </c>
      <c r="BH70" s="1">
        <f t="shared" si="8"/>
        <v>11</v>
      </c>
      <c r="BI70" s="1">
        <f t="shared" si="8"/>
        <v>3</v>
      </c>
      <c r="BJ70" s="1">
        <f t="shared" si="8"/>
        <v>0</v>
      </c>
      <c r="BK70" s="1">
        <f t="shared" si="8"/>
        <v>12</v>
      </c>
      <c r="BL70" s="1">
        <f t="shared" si="8"/>
        <v>17</v>
      </c>
      <c r="BM70" s="1">
        <f t="shared" si="8"/>
        <v>28</v>
      </c>
      <c r="BN70" s="1">
        <f t="shared" si="8"/>
        <v>6</v>
      </c>
      <c r="BO70" s="1">
        <f t="shared" si="8"/>
        <v>13</v>
      </c>
      <c r="BP70" s="1">
        <f t="shared" si="8"/>
        <v>11</v>
      </c>
      <c r="BQ70" s="1">
        <f t="shared" si="8"/>
        <v>39</v>
      </c>
      <c r="BR70" s="1">
        <f t="shared" ref="BR70:CI70" si="9">COUNTIF(BR5:BR65,"3")</f>
        <v>23</v>
      </c>
      <c r="BS70" s="1">
        <f t="shared" si="9"/>
        <v>4</v>
      </c>
      <c r="BT70" s="1">
        <f t="shared" si="9"/>
        <v>17</v>
      </c>
      <c r="BU70" s="1">
        <f t="shared" si="9"/>
        <v>21</v>
      </c>
      <c r="BV70" s="1">
        <f t="shared" si="9"/>
        <v>17</v>
      </c>
      <c r="BW70" s="1">
        <f t="shared" si="9"/>
        <v>28</v>
      </c>
      <c r="BX70" s="1">
        <f t="shared" si="9"/>
        <v>8</v>
      </c>
      <c r="BY70" s="1">
        <f t="shared" si="9"/>
        <v>13</v>
      </c>
      <c r="BZ70" s="1">
        <f t="shared" si="9"/>
        <v>27</v>
      </c>
      <c r="CA70" s="1">
        <f t="shared" si="9"/>
        <v>13</v>
      </c>
      <c r="CB70" s="1">
        <f t="shared" si="9"/>
        <v>26</v>
      </c>
      <c r="CC70" s="1">
        <f t="shared" si="9"/>
        <v>21</v>
      </c>
      <c r="CD70" s="1">
        <f t="shared" si="9"/>
        <v>14</v>
      </c>
      <c r="CE70" s="1">
        <f t="shared" si="9"/>
        <v>11</v>
      </c>
      <c r="CF70" s="1">
        <f t="shared" si="9"/>
        <v>25</v>
      </c>
      <c r="CG70" s="1">
        <f t="shared" si="9"/>
        <v>18</v>
      </c>
      <c r="CH70" s="1">
        <f t="shared" si="9"/>
        <v>9</v>
      </c>
      <c r="CI70" s="1">
        <f t="shared" si="9"/>
        <v>32</v>
      </c>
    </row>
    <row r="71" spans="1:106" x14ac:dyDescent="0.25">
      <c r="E71" s="118" t="s">
        <v>275</v>
      </c>
      <c r="F71" s="1">
        <f t="shared" ref="F71:AK71" si="10">COUNTIF(F5:F65,"4")</f>
        <v>54</v>
      </c>
      <c r="G71" s="1">
        <f t="shared" si="10"/>
        <v>32</v>
      </c>
      <c r="H71" s="1">
        <f t="shared" si="10"/>
        <v>55</v>
      </c>
      <c r="I71" s="1">
        <f t="shared" si="10"/>
        <v>9</v>
      </c>
      <c r="J71" s="1">
        <f t="shared" si="10"/>
        <v>29</v>
      </c>
      <c r="K71" s="1">
        <f t="shared" si="10"/>
        <v>19</v>
      </c>
      <c r="L71" s="1">
        <f t="shared" si="10"/>
        <v>23</v>
      </c>
      <c r="M71" s="1">
        <f t="shared" si="10"/>
        <v>34</v>
      </c>
      <c r="N71" s="1">
        <f t="shared" si="10"/>
        <v>33</v>
      </c>
      <c r="O71" s="1">
        <f t="shared" si="10"/>
        <v>23</v>
      </c>
      <c r="P71" s="1">
        <f t="shared" si="10"/>
        <v>12</v>
      </c>
      <c r="Q71" s="1">
        <f t="shared" si="10"/>
        <v>26</v>
      </c>
      <c r="R71" s="1">
        <f t="shared" si="10"/>
        <v>6</v>
      </c>
      <c r="S71" s="1">
        <f t="shared" si="10"/>
        <v>10</v>
      </c>
      <c r="T71" s="1">
        <f t="shared" si="10"/>
        <v>15</v>
      </c>
      <c r="U71" s="1">
        <f t="shared" si="10"/>
        <v>15</v>
      </c>
      <c r="V71" s="1">
        <f t="shared" si="10"/>
        <v>17</v>
      </c>
      <c r="W71" s="1">
        <f t="shared" si="10"/>
        <v>7</v>
      </c>
      <c r="X71" s="1">
        <f t="shared" si="10"/>
        <v>8</v>
      </c>
      <c r="Y71" s="1">
        <f t="shared" si="10"/>
        <v>17</v>
      </c>
      <c r="Z71" s="1">
        <f t="shared" si="10"/>
        <v>15</v>
      </c>
      <c r="AA71" s="1">
        <f t="shared" si="10"/>
        <v>2</v>
      </c>
      <c r="AB71" s="1">
        <f t="shared" si="10"/>
        <v>5</v>
      </c>
      <c r="AC71" s="1">
        <f t="shared" si="10"/>
        <v>12</v>
      </c>
      <c r="AD71" s="1">
        <f t="shared" si="10"/>
        <v>14</v>
      </c>
      <c r="AE71" s="1">
        <f t="shared" si="10"/>
        <v>11</v>
      </c>
      <c r="AF71" s="1">
        <f t="shared" si="10"/>
        <v>12</v>
      </c>
      <c r="AG71" s="1">
        <f t="shared" si="10"/>
        <v>15</v>
      </c>
      <c r="AH71" s="1">
        <f t="shared" si="10"/>
        <v>6</v>
      </c>
      <c r="AI71" s="1">
        <f t="shared" si="10"/>
        <v>9</v>
      </c>
      <c r="AJ71" s="1">
        <f t="shared" si="10"/>
        <v>16</v>
      </c>
      <c r="AK71" s="1">
        <f t="shared" si="10"/>
        <v>25</v>
      </c>
      <c r="AL71" s="1">
        <f t="shared" ref="AL71:BU71" si="11">COUNTIF(AL5:AL65,"4")</f>
        <v>20</v>
      </c>
      <c r="AM71" s="1">
        <f t="shared" si="11"/>
        <v>9</v>
      </c>
      <c r="AN71" s="1">
        <f t="shared" si="11"/>
        <v>13</v>
      </c>
      <c r="AO71" s="1">
        <f t="shared" si="11"/>
        <v>3</v>
      </c>
      <c r="AP71" s="1">
        <f t="shared" si="11"/>
        <v>2</v>
      </c>
      <c r="AQ71" s="1">
        <f t="shared" si="11"/>
        <v>19</v>
      </c>
      <c r="AR71" s="1">
        <f t="shared" si="11"/>
        <v>24</v>
      </c>
      <c r="AS71" s="1">
        <f t="shared" si="11"/>
        <v>11</v>
      </c>
      <c r="AT71" s="1">
        <f t="shared" si="11"/>
        <v>7</v>
      </c>
      <c r="AU71" s="1">
        <f t="shared" si="11"/>
        <v>19</v>
      </c>
      <c r="AV71" s="1">
        <f t="shared" si="11"/>
        <v>27</v>
      </c>
      <c r="AW71" s="1">
        <f t="shared" si="11"/>
        <v>13</v>
      </c>
      <c r="AX71" s="1">
        <f t="shared" si="11"/>
        <v>15</v>
      </c>
      <c r="AY71" s="1">
        <f t="shared" si="11"/>
        <v>17</v>
      </c>
      <c r="AZ71" s="1">
        <f t="shared" si="11"/>
        <v>20</v>
      </c>
      <c r="BA71" s="1">
        <f t="shared" si="11"/>
        <v>15</v>
      </c>
      <c r="BB71" s="1">
        <f t="shared" si="11"/>
        <v>6</v>
      </c>
      <c r="BC71" s="1">
        <f t="shared" si="11"/>
        <v>30</v>
      </c>
      <c r="BD71" s="1">
        <f t="shared" si="11"/>
        <v>16</v>
      </c>
      <c r="BE71" s="1">
        <f t="shared" si="11"/>
        <v>10</v>
      </c>
      <c r="BF71" s="1">
        <f t="shared" si="11"/>
        <v>5</v>
      </c>
      <c r="BG71" s="1">
        <f t="shared" si="11"/>
        <v>16</v>
      </c>
      <c r="BH71" s="1">
        <f t="shared" si="11"/>
        <v>18</v>
      </c>
      <c r="BI71" s="1">
        <f t="shared" si="11"/>
        <v>11</v>
      </c>
      <c r="BJ71" s="1">
        <f t="shared" si="11"/>
        <v>9</v>
      </c>
      <c r="BK71" s="1">
        <f t="shared" si="11"/>
        <v>17</v>
      </c>
      <c r="BL71" s="1">
        <f t="shared" si="11"/>
        <v>27</v>
      </c>
      <c r="BM71" s="1">
        <f t="shared" si="11"/>
        <v>15</v>
      </c>
      <c r="BN71" s="1">
        <f t="shared" si="11"/>
        <v>6</v>
      </c>
      <c r="BO71" s="1">
        <f t="shared" si="11"/>
        <v>8</v>
      </c>
      <c r="BP71" s="1">
        <f t="shared" si="11"/>
        <v>0</v>
      </c>
      <c r="BQ71" s="1">
        <f t="shared" si="11"/>
        <v>0</v>
      </c>
      <c r="BR71" s="1">
        <f t="shared" si="11"/>
        <v>19</v>
      </c>
      <c r="BS71" s="1">
        <f t="shared" si="11"/>
        <v>0</v>
      </c>
      <c r="BT71" s="1">
        <f t="shared" si="11"/>
        <v>10</v>
      </c>
      <c r="BU71" s="1">
        <f t="shared" si="11"/>
        <v>7</v>
      </c>
      <c r="BV71" s="1">
        <f t="shared" ref="BV71:CD71" si="12">COUNTIF(BV5:BV65,"4")</f>
        <v>33</v>
      </c>
      <c r="BW71" s="1">
        <f t="shared" si="12"/>
        <v>18</v>
      </c>
      <c r="BX71" s="1">
        <f t="shared" si="12"/>
        <v>0</v>
      </c>
      <c r="BY71" s="1">
        <f t="shared" si="12"/>
        <v>5</v>
      </c>
      <c r="BZ71" s="1">
        <f t="shared" si="12"/>
        <v>12</v>
      </c>
      <c r="CA71" s="1">
        <f t="shared" si="12"/>
        <v>10</v>
      </c>
      <c r="CB71" s="1">
        <f t="shared" si="12"/>
        <v>7</v>
      </c>
      <c r="CC71" s="1">
        <f t="shared" si="12"/>
        <v>8</v>
      </c>
      <c r="CD71" s="1">
        <f t="shared" si="12"/>
        <v>3</v>
      </c>
      <c r="CE71" s="1">
        <f>COUNTIF(CE5:CE65,"4")</f>
        <v>20</v>
      </c>
      <c r="CF71" s="1">
        <f>COUNTIF(CF5:CF65,"4")</f>
        <v>17</v>
      </c>
      <c r="CG71" s="1">
        <f>COUNTIF(CG5:CG65,"4")</f>
        <v>20</v>
      </c>
      <c r="CH71" s="1">
        <f>COUNTIF(CH5:CH65,"4")</f>
        <v>5</v>
      </c>
      <c r="CI71" s="1">
        <f>COUNTIF(CI5:CI65,"4")</f>
        <v>7</v>
      </c>
    </row>
  </sheetData>
  <sortState xmlns:xlrd2="http://schemas.microsoft.com/office/spreadsheetml/2017/richdata2" ref="A5:DB65">
    <sortCondition ref="A5:A65"/>
  </sortState>
  <mergeCells count="26">
    <mergeCell ref="CP1:CS1"/>
    <mergeCell ref="H2:J2"/>
    <mergeCell ref="V2:X2"/>
    <mergeCell ref="AB2:AG2"/>
    <mergeCell ref="AH2:AL2"/>
    <mergeCell ref="AM2:AO2"/>
    <mergeCell ref="AB1:AP1"/>
    <mergeCell ref="AQ1:AV1"/>
    <mergeCell ref="AW1:BK1"/>
    <mergeCell ref="BL1:BS1"/>
    <mergeCell ref="CU1:DB1"/>
    <mergeCell ref="BX2:CA2"/>
    <mergeCell ref="Y2:Z2"/>
    <mergeCell ref="L2:P2"/>
    <mergeCell ref="F1:U1"/>
    <mergeCell ref="V1:AA1"/>
    <mergeCell ref="CC2:CD2"/>
    <mergeCell ref="AW2:AY2"/>
    <mergeCell ref="AZ2:BD2"/>
    <mergeCell ref="BG2:BH2"/>
    <mergeCell ref="BI2:BK2"/>
    <mergeCell ref="BL2:BO2"/>
    <mergeCell ref="BT2:BW2"/>
    <mergeCell ref="BT1:CD1"/>
    <mergeCell ref="CE1:CI1"/>
    <mergeCell ref="CJ1:CN1"/>
  </mergeCells>
  <conditionalFormatting sqref="F5:CI65">
    <cfRule type="containsText" dxfId="4" priority="6" operator="containsText" text="4">
      <formula>NOT(ISERROR(SEARCH("4",F5)))</formula>
    </cfRule>
    <cfRule type="containsText" dxfId="3" priority="5" operator="containsText" text="3">
      <formula>NOT(ISERROR(SEARCH("3",F5)))</formula>
    </cfRule>
    <cfRule type="containsText" dxfId="2" priority="4" operator="containsText" text="2">
      <formula>NOT(ISERROR(SEARCH("2",F5)))</formula>
    </cfRule>
    <cfRule type="containsText" dxfId="1" priority="3" operator="containsText" text="1">
      <formula>NOT(ISERROR(SEARCH("1",F5)))</formula>
    </cfRule>
    <cfRule type="containsText" dxfId="0" priority="1" operator="containsText" text="0">
      <formula>NOT(ISERROR(SEARCH("0",F5)))</formula>
    </cfRule>
  </conditionalFormatting>
  <pageMargins left="0.7" right="0.7" top="0.75" bottom="0.75" header="0.3" footer="0.3"/>
  <pageSetup orientation="portrait" verticalDpi="0" r:id="rId1"/>
  <ignoredErrors>
    <ignoredError sqref="BV68:CD71 BT68:BT71 F68:BK71 BL68:BS71 CE68:CI71 BU68 BU69:BU71" formulaRange="1"/>
  </ignoredError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Introduction</vt:lpstr>
      <vt:lpstr>Global List of MEAL Indicators</vt:lpstr>
      <vt:lpstr>XLChartData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Siekmans</dc:creator>
  <cp:lastModifiedBy>Kendra Siekmans</cp:lastModifiedBy>
  <dcterms:created xsi:type="dcterms:W3CDTF">2019-04-30T17:01:21Z</dcterms:created>
  <dcterms:modified xsi:type="dcterms:W3CDTF">2019-10-22T17:44:43Z</dcterms:modified>
</cp:coreProperties>
</file>