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40" yWindow="0" windowWidth="35060" windowHeight="21940" tabRatio="500" activeTab="1"/>
  </bookViews>
  <sheets>
    <sheet name="Daily Weight" sheetId="1" r:id="rId1"/>
    <sheet name="Full Chart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9" i="1" l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J99" i="1"/>
  <c r="B74" i="1"/>
  <c r="B75" i="1"/>
  <c r="B76" i="1"/>
  <c r="B85" i="1"/>
  <c r="B86" i="1"/>
  <c r="B87" i="1"/>
  <c r="B88" i="1"/>
  <c r="B89" i="1"/>
  <c r="B90" i="1"/>
  <c r="B91" i="1"/>
  <c r="B92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B71" i="1"/>
  <c r="L71" i="1"/>
  <c r="K71" i="1"/>
  <c r="J71" i="1"/>
  <c r="B68" i="1"/>
  <c r="B69" i="1"/>
  <c r="I71" i="1"/>
  <c r="H71" i="1"/>
  <c r="G71" i="1"/>
  <c r="F71" i="1"/>
  <c r="B33" i="1"/>
  <c r="B34" i="1"/>
  <c r="B35" i="1"/>
  <c r="B37" i="1"/>
  <c r="B38" i="1"/>
  <c r="B41" i="1"/>
  <c r="E71" i="1"/>
  <c r="D71" i="1"/>
  <c r="C71" i="1"/>
  <c r="L70" i="1"/>
  <c r="K70" i="1"/>
  <c r="J70" i="1"/>
  <c r="I70" i="1"/>
  <c r="H70" i="1"/>
  <c r="G70" i="1"/>
  <c r="F70" i="1"/>
  <c r="E70" i="1"/>
  <c r="D70" i="1"/>
  <c r="C70" i="1"/>
  <c r="L69" i="1"/>
  <c r="K69" i="1"/>
  <c r="J69" i="1"/>
  <c r="I69" i="1"/>
  <c r="H69" i="1"/>
  <c r="G69" i="1"/>
  <c r="F69" i="1"/>
  <c r="E69" i="1"/>
  <c r="D69" i="1"/>
  <c r="C69" i="1"/>
  <c r="L68" i="1"/>
  <c r="K68" i="1"/>
  <c r="J68" i="1"/>
  <c r="I68" i="1"/>
  <c r="H68" i="1"/>
  <c r="G68" i="1"/>
  <c r="F68" i="1"/>
  <c r="E68" i="1"/>
  <c r="D68" i="1"/>
  <c r="C68" i="1"/>
  <c r="L67" i="1"/>
  <c r="K67" i="1"/>
  <c r="J67" i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C65" i="1"/>
  <c r="L64" i="1"/>
  <c r="K64" i="1"/>
  <c r="J64" i="1"/>
  <c r="I64" i="1"/>
  <c r="H64" i="1"/>
  <c r="G64" i="1"/>
  <c r="F64" i="1"/>
  <c r="E64" i="1"/>
  <c r="D64" i="1"/>
  <c r="C64" i="1"/>
  <c r="L63" i="1"/>
  <c r="K63" i="1"/>
  <c r="J63" i="1"/>
  <c r="I63" i="1"/>
  <c r="H63" i="1"/>
  <c r="G63" i="1"/>
  <c r="F63" i="1"/>
  <c r="E63" i="1"/>
  <c r="D63" i="1"/>
  <c r="C63" i="1"/>
  <c r="L62" i="1"/>
  <c r="K62" i="1"/>
  <c r="J62" i="1"/>
  <c r="I62" i="1"/>
  <c r="H62" i="1"/>
  <c r="G62" i="1"/>
  <c r="F62" i="1"/>
  <c r="E62" i="1"/>
  <c r="D62" i="1"/>
  <c r="C62" i="1"/>
  <c r="L61" i="1"/>
  <c r="K61" i="1"/>
  <c r="J61" i="1"/>
  <c r="I61" i="1"/>
  <c r="H61" i="1"/>
  <c r="G61" i="1"/>
  <c r="F61" i="1"/>
  <c r="E61" i="1"/>
  <c r="D61" i="1"/>
  <c r="C61" i="1"/>
  <c r="L60" i="1"/>
  <c r="K60" i="1"/>
  <c r="J60" i="1"/>
  <c r="I60" i="1"/>
  <c r="H60" i="1"/>
  <c r="G60" i="1"/>
  <c r="F60" i="1"/>
  <c r="E60" i="1"/>
  <c r="D60" i="1"/>
  <c r="C60" i="1"/>
  <c r="L59" i="1"/>
  <c r="K59" i="1"/>
  <c r="J59" i="1"/>
  <c r="I59" i="1"/>
  <c r="H59" i="1"/>
  <c r="G59" i="1"/>
  <c r="F59" i="1"/>
  <c r="E59" i="1"/>
  <c r="D59" i="1"/>
  <c r="C59" i="1"/>
  <c r="L58" i="1"/>
  <c r="K58" i="1"/>
  <c r="J58" i="1"/>
  <c r="I58" i="1"/>
  <c r="H58" i="1"/>
  <c r="G58" i="1"/>
  <c r="F58" i="1"/>
  <c r="E58" i="1"/>
  <c r="D58" i="1"/>
  <c r="C58" i="1"/>
  <c r="L57" i="1"/>
  <c r="K57" i="1"/>
  <c r="J57" i="1"/>
  <c r="I57" i="1"/>
  <c r="H57" i="1"/>
  <c r="G57" i="1"/>
  <c r="F57" i="1"/>
  <c r="E57" i="1"/>
  <c r="D57" i="1"/>
  <c r="C57" i="1"/>
  <c r="L56" i="1"/>
  <c r="K56" i="1"/>
  <c r="J56" i="1"/>
  <c r="I56" i="1"/>
  <c r="H56" i="1"/>
  <c r="G56" i="1"/>
  <c r="F56" i="1"/>
  <c r="E56" i="1"/>
  <c r="D56" i="1"/>
  <c r="C56" i="1"/>
  <c r="L55" i="1"/>
  <c r="K55" i="1"/>
  <c r="J55" i="1"/>
  <c r="I55" i="1"/>
  <c r="H55" i="1"/>
  <c r="G55" i="1"/>
  <c r="F55" i="1"/>
  <c r="E55" i="1"/>
  <c r="D55" i="1"/>
  <c r="C55" i="1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L3" i="1"/>
  <c r="K3" i="1"/>
  <c r="I3" i="1"/>
  <c r="H3" i="1"/>
  <c r="G3" i="1"/>
  <c r="F3" i="1"/>
  <c r="E3" i="1"/>
  <c r="D3" i="1"/>
  <c r="C3" i="1"/>
  <c r="E1" i="1"/>
  <c r="C1" i="1"/>
</calcChain>
</file>

<file path=xl/comments1.xml><?xml version="1.0" encoding="utf-8"?>
<comments xmlns="http://schemas.openxmlformats.org/spreadsheetml/2006/main">
  <authors>
    <author>EH</author>
  </authors>
  <commentList>
    <comment ref="A33" authorId="0">
      <text>
        <r>
          <rPr>
            <b/>
            <sz val="8"/>
            <color indexed="81"/>
            <rFont val="Tahoma"/>
            <family val="2"/>
          </rPr>
          <t>EH:</t>
        </r>
        <r>
          <rPr>
            <sz val="8"/>
            <color indexed="81"/>
            <rFont val="Tahoma"/>
            <family val="2"/>
          </rPr>
          <t xml:space="preserve">
London</t>
        </r>
      </text>
    </comment>
    <comment ref="A85" authorId="0">
      <text>
        <r>
          <rPr>
            <b/>
            <sz val="8"/>
            <color indexed="81"/>
            <rFont val="Tahoma"/>
            <family val="2"/>
          </rPr>
          <t>EH:</t>
        </r>
        <r>
          <rPr>
            <sz val="8"/>
            <color indexed="81"/>
            <rFont val="Tahoma"/>
            <family val="2"/>
          </rPr>
          <t xml:space="preserve">
Colorado</t>
        </r>
      </text>
    </comment>
  </commentList>
</comments>
</file>

<file path=xl/sharedStrings.xml><?xml version="1.0" encoding="utf-8"?>
<sst xmlns="http://schemas.openxmlformats.org/spreadsheetml/2006/main" count="14" uniqueCount="14">
  <si>
    <t>Max:</t>
  </si>
  <si>
    <t>Min:</t>
  </si>
  <si>
    <t>Date</t>
  </si>
  <si>
    <t>Weight</t>
  </si>
  <si>
    <t>7DMA</t>
  </si>
  <si>
    <t>30DMA</t>
  </si>
  <si>
    <t>90DMA</t>
  </si>
  <si>
    <t>7D Min</t>
  </si>
  <si>
    <t>7D Max</t>
  </si>
  <si>
    <t>30D Min</t>
  </si>
  <si>
    <t>30D Max</t>
  </si>
  <si>
    <t>Change</t>
  </si>
  <si>
    <t>Kilo</t>
  </si>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</sst>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0.0"/>
    <numFmt numFmtId="166" formatCode="0.0_);[Red]\(0.0\)"/>
  </numFmts>
  <fonts count="8" x14ac:knownFonts="1"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64" fontId="3" fillId="0" borderId="0" xfId="0" applyNumberFormat="1" applyFont="1" applyFill="1"/>
    <xf numFmtId="0" fontId="5" fillId="0" borderId="0" xfId="0" applyFont="1"/>
    <xf numFmtId="2" fontId="3" fillId="3" borderId="0" xfId="0" applyNumberFormat="1" applyFont="1" applyFill="1" applyBorder="1"/>
    <xf numFmtId="2" fontId="3" fillId="4" borderId="0" xfId="0" applyNumberFormat="1" applyFont="1" applyFill="1" applyBorder="1"/>
    <xf numFmtId="165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/>
    <xf numFmtId="166" fontId="3" fillId="0" borderId="0" xfId="0" applyNumberFormat="1" applyFont="1" applyFill="1" applyBorder="1"/>
    <xf numFmtId="165" fontId="4" fillId="2" borderId="0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Border="1"/>
    <xf numFmtId="166" fontId="3" fillId="3" borderId="0" xfId="0" applyNumberFormat="1" applyFont="1" applyFill="1" applyBorder="1"/>
    <xf numFmtId="165" fontId="3" fillId="3" borderId="0" xfId="0" applyNumberFormat="1" applyFont="1" applyFill="1" applyBorder="1"/>
    <xf numFmtId="0" fontId="5" fillId="0" borderId="0" xfId="0" applyFont="1" applyBorder="1"/>
    <xf numFmtId="0" fontId="5" fillId="3" borderId="0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Weight'!$A$2</c:f>
              <c:strCache>
                <c:ptCount val="1"/>
                <c:pt idx="0">
                  <c:v>Date</c:v>
                </c:pt>
              </c:strCache>
            </c:strRef>
          </c:tx>
          <c:marker>
            <c:symbol val="none"/>
          </c:marker>
          <c:cat>
            <c:numRef>
              <c:f>'Daily Weight'!$A$3:$A$99</c:f>
              <c:numCache>
                <c:formatCode>[$-F800]dddd\,\ mmmm\ dd\,\ yyyy</c:formatCode>
                <c:ptCount val="97"/>
                <c:pt idx="0">
                  <c:v>39045.0</c:v>
                </c:pt>
                <c:pt idx="1">
                  <c:v>39046.0</c:v>
                </c:pt>
                <c:pt idx="2">
                  <c:v>39047.0</c:v>
                </c:pt>
                <c:pt idx="3">
                  <c:v>39048.0</c:v>
                </c:pt>
                <c:pt idx="4">
                  <c:v>39049.0</c:v>
                </c:pt>
                <c:pt idx="5">
                  <c:v>39050.0</c:v>
                </c:pt>
                <c:pt idx="6">
                  <c:v>39051.0</c:v>
                </c:pt>
                <c:pt idx="7">
                  <c:v>39052.0</c:v>
                </c:pt>
                <c:pt idx="8">
                  <c:v>39053.0</c:v>
                </c:pt>
                <c:pt idx="9">
                  <c:v>39054.0</c:v>
                </c:pt>
                <c:pt idx="10">
                  <c:v>39055.0</c:v>
                </c:pt>
                <c:pt idx="11">
                  <c:v>39056.0</c:v>
                </c:pt>
                <c:pt idx="12">
                  <c:v>39057.0</c:v>
                </c:pt>
                <c:pt idx="13">
                  <c:v>39058.0</c:v>
                </c:pt>
                <c:pt idx="14">
                  <c:v>39059.0</c:v>
                </c:pt>
                <c:pt idx="15">
                  <c:v>39060.0</c:v>
                </c:pt>
                <c:pt idx="16">
                  <c:v>39061.0</c:v>
                </c:pt>
                <c:pt idx="17">
                  <c:v>39062.0</c:v>
                </c:pt>
                <c:pt idx="18">
                  <c:v>39063.0</c:v>
                </c:pt>
                <c:pt idx="19">
                  <c:v>39064.0</c:v>
                </c:pt>
                <c:pt idx="20">
                  <c:v>39065.0</c:v>
                </c:pt>
                <c:pt idx="21">
                  <c:v>39066.0</c:v>
                </c:pt>
                <c:pt idx="22">
                  <c:v>39067.0</c:v>
                </c:pt>
                <c:pt idx="23">
                  <c:v>39068.0</c:v>
                </c:pt>
                <c:pt idx="24">
                  <c:v>39069.0</c:v>
                </c:pt>
                <c:pt idx="25">
                  <c:v>39070.0</c:v>
                </c:pt>
                <c:pt idx="26">
                  <c:v>39071.0</c:v>
                </c:pt>
                <c:pt idx="27">
                  <c:v>39072.0</c:v>
                </c:pt>
                <c:pt idx="28">
                  <c:v>39073.0</c:v>
                </c:pt>
                <c:pt idx="29">
                  <c:v>39074.0</c:v>
                </c:pt>
                <c:pt idx="30">
                  <c:v>39075.0</c:v>
                </c:pt>
                <c:pt idx="31">
                  <c:v>39076.0</c:v>
                </c:pt>
                <c:pt idx="32">
                  <c:v>39077.0</c:v>
                </c:pt>
                <c:pt idx="33">
                  <c:v>39078.0</c:v>
                </c:pt>
                <c:pt idx="34">
                  <c:v>39079.0</c:v>
                </c:pt>
                <c:pt idx="35">
                  <c:v>39080.0</c:v>
                </c:pt>
                <c:pt idx="36">
                  <c:v>39081.0</c:v>
                </c:pt>
                <c:pt idx="37">
                  <c:v>39082.0</c:v>
                </c:pt>
                <c:pt idx="38">
                  <c:v>39083.0</c:v>
                </c:pt>
                <c:pt idx="39">
                  <c:v>39084.0</c:v>
                </c:pt>
                <c:pt idx="40">
                  <c:v>39085.0</c:v>
                </c:pt>
                <c:pt idx="41">
                  <c:v>39086.0</c:v>
                </c:pt>
                <c:pt idx="42">
                  <c:v>39087.0</c:v>
                </c:pt>
                <c:pt idx="43">
                  <c:v>39088.0</c:v>
                </c:pt>
                <c:pt idx="44">
                  <c:v>39089.0</c:v>
                </c:pt>
                <c:pt idx="45">
                  <c:v>39090.0</c:v>
                </c:pt>
                <c:pt idx="46">
                  <c:v>39091.0</c:v>
                </c:pt>
                <c:pt idx="47">
                  <c:v>39092.0</c:v>
                </c:pt>
                <c:pt idx="48">
                  <c:v>39093.0</c:v>
                </c:pt>
                <c:pt idx="49">
                  <c:v>39094.0</c:v>
                </c:pt>
                <c:pt idx="50">
                  <c:v>39095.0</c:v>
                </c:pt>
                <c:pt idx="51">
                  <c:v>39096.0</c:v>
                </c:pt>
                <c:pt idx="52">
                  <c:v>39097.0</c:v>
                </c:pt>
                <c:pt idx="53">
                  <c:v>39098.0</c:v>
                </c:pt>
                <c:pt idx="54">
                  <c:v>39099.0</c:v>
                </c:pt>
                <c:pt idx="55">
                  <c:v>39100.0</c:v>
                </c:pt>
                <c:pt idx="56">
                  <c:v>39101.0</c:v>
                </c:pt>
                <c:pt idx="57">
                  <c:v>39102.0</c:v>
                </c:pt>
                <c:pt idx="58">
                  <c:v>39103.0</c:v>
                </c:pt>
                <c:pt idx="59">
                  <c:v>39104.0</c:v>
                </c:pt>
                <c:pt idx="60">
                  <c:v>39105.0</c:v>
                </c:pt>
                <c:pt idx="61">
                  <c:v>39106.0</c:v>
                </c:pt>
                <c:pt idx="62">
                  <c:v>39107.0</c:v>
                </c:pt>
                <c:pt idx="63">
                  <c:v>39108.0</c:v>
                </c:pt>
                <c:pt idx="64">
                  <c:v>39109.0</c:v>
                </c:pt>
                <c:pt idx="65">
                  <c:v>39110.0</c:v>
                </c:pt>
                <c:pt idx="66">
                  <c:v>39111.0</c:v>
                </c:pt>
                <c:pt idx="67">
                  <c:v>39112.0</c:v>
                </c:pt>
                <c:pt idx="68">
                  <c:v>39113.0</c:v>
                </c:pt>
                <c:pt idx="69">
                  <c:v>39114.0</c:v>
                </c:pt>
                <c:pt idx="70">
                  <c:v>39115.0</c:v>
                </c:pt>
                <c:pt idx="71">
                  <c:v>39116.0</c:v>
                </c:pt>
                <c:pt idx="72">
                  <c:v>39117.0</c:v>
                </c:pt>
                <c:pt idx="73">
                  <c:v>39118.0</c:v>
                </c:pt>
                <c:pt idx="74">
                  <c:v>39119.0</c:v>
                </c:pt>
                <c:pt idx="75">
                  <c:v>39120.0</c:v>
                </c:pt>
                <c:pt idx="76">
                  <c:v>39121.0</c:v>
                </c:pt>
                <c:pt idx="77">
                  <c:v>39122.0</c:v>
                </c:pt>
                <c:pt idx="78">
                  <c:v>39123.0</c:v>
                </c:pt>
                <c:pt idx="79">
                  <c:v>39124.0</c:v>
                </c:pt>
                <c:pt idx="80">
                  <c:v>39125.0</c:v>
                </c:pt>
                <c:pt idx="81">
                  <c:v>39126.0</c:v>
                </c:pt>
                <c:pt idx="82">
                  <c:v>39127.0</c:v>
                </c:pt>
                <c:pt idx="83">
                  <c:v>39128.0</c:v>
                </c:pt>
                <c:pt idx="84">
                  <c:v>39129.0</c:v>
                </c:pt>
                <c:pt idx="85">
                  <c:v>39130.0</c:v>
                </c:pt>
                <c:pt idx="86">
                  <c:v>39131.0</c:v>
                </c:pt>
                <c:pt idx="87">
                  <c:v>39132.0</c:v>
                </c:pt>
                <c:pt idx="88">
                  <c:v>39133.0</c:v>
                </c:pt>
                <c:pt idx="89">
                  <c:v>39134.0</c:v>
                </c:pt>
                <c:pt idx="90">
                  <c:v>39135.0</c:v>
                </c:pt>
                <c:pt idx="91">
                  <c:v>39136.0</c:v>
                </c:pt>
                <c:pt idx="92">
                  <c:v>39137.0</c:v>
                </c:pt>
                <c:pt idx="93">
                  <c:v>39138.0</c:v>
                </c:pt>
                <c:pt idx="94">
                  <c:v>39139.0</c:v>
                </c:pt>
                <c:pt idx="95">
                  <c:v>39140.0</c:v>
                </c:pt>
                <c:pt idx="96">
                  <c:v>39141.0</c:v>
                </c:pt>
              </c:numCache>
            </c:numRef>
          </c:cat>
          <c:val>
            <c:numRef>
              <c:f>'Daily Weight'!$B$3:$B$99</c:f>
              <c:numCache>
                <c:formatCode>0.0</c:formatCode>
                <c:ptCount val="97"/>
                <c:pt idx="0">
                  <c:v>180.6</c:v>
                </c:pt>
                <c:pt idx="1">
                  <c:v>179.6</c:v>
                </c:pt>
                <c:pt idx="2">
                  <c:v>181.8</c:v>
                </c:pt>
                <c:pt idx="3">
                  <c:v>182.8</c:v>
                </c:pt>
                <c:pt idx="4">
                  <c:v>181.0</c:v>
                </c:pt>
                <c:pt idx="5">
                  <c:v>182.0</c:v>
                </c:pt>
                <c:pt idx="6">
                  <c:v>182.6</c:v>
                </c:pt>
                <c:pt idx="7">
                  <c:v>181.0</c:v>
                </c:pt>
                <c:pt idx="8">
                  <c:v>181.6</c:v>
                </c:pt>
                <c:pt idx="9">
                  <c:v>181.5</c:v>
                </c:pt>
                <c:pt idx="10">
                  <c:v>181.3</c:v>
                </c:pt>
                <c:pt idx="11">
                  <c:v>181.2</c:v>
                </c:pt>
                <c:pt idx="12">
                  <c:v>181.6</c:v>
                </c:pt>
                <c:pt idx="13">
                  <c:v>180.8</c:v>
                </c:pt>
                <c:pt idx="14">
                  <c:v>180.0</c:v>
                </c:pt>
                <c:pt idx="15">
                  <c:v>180.8</c:v>
                </c:pt>
                <c:pt idx="16">
                  <c:v>182.0</c:v>
                </c:pt>
                <c:pt idx="17">
                  <c:v>184.4</c:v>
                </c:pt>
                <c:pt idx="18">
                  <c:v>180.8</c:v>
                </c:pt>
                <c:pt idx="19">
                  <c:v>179.8</c:v>
                </c:pt>
                <c:pt idx="20">
                  <c:v>181.2</c:v>
                </c:pt>
                <c:pt idx="21">
                  <c:v>179.8</c:v>
                </c:pt>
                <c:pt idx="22">
                  <c:v>180.2</c:v>
                </c:pt>
                <c:pt idx="23">
                  <c:v>180.6</c:v>
                </c:pt>
                <c:pt idx="24">
                  <c:v>182.2</c:v>
                </c:pt>
                <c:pt idx="25">
                  <c:v>181.6</c:v>
                </c:pt>
                <c:pt idx="26">
                  <c:v>182.2</c:v>
                </c:pt>
                <c:pt idx="27">
                  <c:v>181.8</c:v>
                </c:pt>
                <c:pt idx="28">
                  <c:v>180.6</c:v>
                </c:pt>
                <c:pt idx="29">
                  <c:v>180.8</c:v>
                </c:pt>
                <c:pt idx="30">
                  <c:v>180.8</c:v>
                </c:pt>
                <c:pt idx="31">
                  <c:v>180.8</c:v>
                </c:pt>
                <c:pt idx="32">
                  <c:v>180.8</c:v>
                </c:pt>
                <c:pt idx="33">
                  <c:v>180.3</c:v>
                </c:pt>
                <c:pt idx="34">
                  <c:v>180.3</c:v>
                </c:pt>
                <c:pt idx="35">
                  <c:v>180.3</c:v>
                </c:pt>
                <c:pt idx="36">
                  <c:v>179.8</c:v>
                </c:pt>
                <c:pt idx="37">
                  <c:v>178.8</c:v>
                </c:pt>
                <c:pt idx="38">
                  <c:v>178.8</c:v>
                </c:pt>
                <c:pt idx="39">
                  <c:v>179.8</c:v>
                </c:pt>
                <c:pt idx="40">
                  <c:v>180.6</c:v>
                </c:pt>
                <c:pt idx="41">
                  <c:v>180.4</c:v>
                </c:pt>
                <c:pt idx="42">
                  <c:v>180.0</c:v>
                </c:pt>
                <c:pt idx="43">
                  <c:v>177.0</c:v>
                </c:pt>
                <c:pt idx="44">
                  <c:v>179.0</c:v>
                </c:pt>
                <c:pt idx="45">
                  <c:v>181.0</c:v>
                </c:pt>
                <c:pt idx="46">
                  <c:v>180.7</c:v>
                </c:pt>
                <c:pt idx="47">
                  <c:v>180.4</c:v>
                </c:pt>
                <c:pt idx="48">
                  <c:v>180.4</c:v>
                </c:pt>
                <c:pt idx="49">
                  <c:v>179.6</c:v>
                </c:pt>
                <c:pt idx="50">
                  <c:v>178.6</c:v>
                </c:pt>
                <c:pt idx="51">
                  <c:v>179.6</c:v>
                </c:pt>
                <c:pt idx="52">
                  <c:v>179.7</c:v>
                </c:pt>
                <c:pt idx="53">
                  <c:v>179.8</c:v>
                </c:pt>
                <c:pt idx="54">
                  <c:v>180.2</c:v>
                </c:pt>
                <c:pt idx="55">
                  <c:v>180.0</c:v>
                </c:pt>
                <c:pt idx="56">
                  <c:v>180.2</c:v>
                </c:pt>
                <c:pt idx="57">
                  <c:v>178.8</c:v>
                </c:pt>
                <c:pt idx="58">
                  <c:v>178.2</c:v>
                </c:pt>
                <c:pt idx="59">
                  <c:v>182.0</c:v>
                </c:pt>
                <c:pt idx="60">
                  <c:v>182.2</c:v>
                </c:pt>
                <c:pt idx="61">
                  <c:v>181.2</c:v>
                </c:pt>
                <c:pt idx="62">
                  <c:v>180.2</c:v>
                </c:pt>
                <c:pt idx="63">
                  <c:v>178.2</c:v>
                </c:pt>
                <c:pt idx="64">
                  <c:v>182.0</c:v>
                </c:pt>
                <c:pt idx="65">
                  <c:v>182.0</c:v>
                </c:pt>
                <c:pt idx="66">
                  <c:v>182.0</c:v>
                </c:pt>
                <c:pt idx="67">
                  <c:v>181.2</c:v>
                </c:pt>
                <c:pt idx="68">
                  <c:v>181.2</c:v>
                </c:pt>
                <c:pt idx="69">
                  <c:v>181.0</c:v>
                </c:pt>
                <c:pt idx="70">
                  <c:v>180.0</c:v>
                </c:pt>
                <c:pt idx="71">
                  <c:v>180.0</c:v>
                </c:pt>
                <c:pt idx="72">
                  <c:v>180.0</c:v>
                </c:pt>
                <c:pt idx="73">
                  <c:v>180.0</c:v>
                </c:pt>
                <c:pt idx="74">
                  <c:v>181.0</c:v>
                </c:pt>
                <c:pt idx="75">
                  <c:v>181.8</c:v>
                </c:pt>
                <c:pt idx="76">
                  <c:v>181.0</c:v>
                </c:pt>
                <c:pt idx="77">
                  <c:v>181.4</c:v>
                </c:pt>
                <c:pt idx="78">
                  <c:v>180.4</c:v>
                </c:pt>
                <c:pt idx="79">
                  <c:v>183.2</c:v>
                </c:pt>
                <c:pt idx="80">
                  <c:v>182.8</c:v>
                </c:pt>
                <c:pt idx="81">
                  <c:v>182.8</c:v>
                </c:pt>
                <c:pt idx="82">
                  <c:v>182.8</c:v>
                </c:pt>
                <c:pt idx="83">
                  <c:v>182.8</c:v>
                </c:pt>
                <c:pt idx="84">
                  <c:v>182.8</c:v>
                </c:pt>
                <c:pt idx="85">
                  <c:v>182.8</c:v>
                </c:pt>
                <c:pt idx="86">
                  <c:v>182.8</c:v>
                </c:pt>
                <c:pt idx="87">
                  <c:v>182.8</c:v>
                </c:pt>
                <c:pt idx="88">
                  <c:v>182.8</c:v>
                </c:pt>
                <c:pt idx="89">
                  <c:v>182.8</c:v>
                </c:pt>
                <c:pt idx="90">
                  <c:v>179.6</c:v>
                </c:pt>
                <c:pt idx="91">
                  <c:v>179.8</c:v>
                </c:pt>
                <c:pt idx="92">
                  <c:v>179.6</c:v>
                </c:pt>
                <c:pt idx="93">
                  <c:v>180.6</c:v>
                </c:pt>
                <c:pt idx="94">
                  <c:v>181.2</c:v>
                </c:pt>
                <c:pt idx="95">
                  <c:v>181.6</c:v>
                </c:pt>
                <c:pt idx="96">
                  <c:v>180.6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Weight'!$C$2</c:f>
              <c:strCache>
                <c:ptCount val="1"/>
                <c:pt idx="0">
                  <c:v>7DMA</c:v>
                </c:pt>
              </c:strCache>
            </c:strRef>
          </c:tx>
          <c:marker>
            <c:symbol val="none"/>
          </c:marker>
          <c:cat>
            <c:numRef>
              <c:f>'Daily Weight'!$A$3:$A$99</c:f>
              <c:numCache>
                <c:formatCode>[$-F800]dddd\,\ mmmm\ dd\,\ yyyy</c:formatCode>
                <c:ptCount val="97"/>
                <c:pt idx="0">
                  <c:v>39045.0</c:v>
                </c:pt>
                <c:pt idx="1">
                  <c:v>39046.0</c:v>
                </c:pt>
                <c:pt idx="2">
                  <c:v>39047.0</c:v>
                </c:pt>
                <c:pt idx="3">
                  <c:v>39048.0</c:v>
                </c:pt>
                <c:pt idx="4">
                  <c:v>39049.0</c:v>
                </c:pt>
                <c:pt idx="5">
                  <c:v>39050.0</c:v>
                </c:pt>
                <c:pt idx="6">
                  <c:v>39051.0</c:v>
                </c:pt>
                <c:pt idx="7">
                  <c:v>39052.0</c:v>
                </c:pt>
                <c:pt idx="8">
                  <c:v>39053.0</c:v>
                </c:pt>
                <c:pt idx="9">
                  <c:v>39054.0</c:v>
                </c:pt>
                <c:pt idx="10">
                  <c:v>39055.0</c:v>
                </c:pt>
                <c:pt idx="11">
                  <c:v>39056.0</c:v>
                </c:pt>
                <c:pt idx="12">
                  <c:v>39057.0</c:v>
                </c:pt>
                <c:pt idx="13">
                  <c:v>39058.0</c:v>
                </c:pt>
                <c:pt idx="14">
                  <c:v>39059.0</c:v>
                </c:pt>
                <c:pt idx="15">
                  <c:v>39060.0</c:v>
                </c:pt>
                <c:pt idx="16">
                  <c:v>39061.0</c:v>
                </c:pt>
                <c:pt idx="17">
                  <c:v>39062.0</c:v>
                </c:pt>
                <c:pt idx="18">
                  <c:v>39063.0</c:v>
                </c:pt>
                <c:pt idx="19">
                  <c:v>39064.0</c:v>
                </c:pt>
                <c:pt idx="20">
                  <c:v>39065.0</c:v>
                </c:pt>
                <c:pt idx="21">
                  <c:v>39066.0</c:v>
                </c:pt>
                <c:pt idx="22">
                  <c:v>39067.0</c:v>
                </c:pt>
                <c:pt idx="23">
                  <c:v>39068.0</c:v>
                </c:pt>
                <c:pt idx="24">
                  <c:v>39069.0</c:v>
                </c:pt>
                <c:pt idx="25">
                  <c:v>39070.0</c:v>
                </c:pt>
                <c:pt idx="26">
                  <c:v>39071.0</c:v>
                </c:pt>
                <c:pt idx="27">
                  <c:v>39072.0</c:v>
                </c:pt>
                <c:pt idx="28">
                  <c:v>39073.0</c:v>
                </c:pt>
                <c:pt idx="29">
                  <c:v>39074.0</c:v>
                </c:pt>
                <c:pt idx="30">
                  <c:v>39075.0</c:v>
                </c:pt>
                <c:pt idx="31">
                  <c:v>39076.0</c:v>
                </c:pt>
                <c:pt idx="32">
                  <c:v>39077.0</c:v>
                </c:pt>
                <c:pt idx="33">
                  <c:v>39078.0</c:v>
                </c:pt>
                <c:pt idx="34">
                  <c:v>39079.0</c:v>
                </c:pt>
                <c:pt idx="35">
                  <c:v>39080.0</c:v>
                </c:pt>
                <c:pt idx="36">
                  <c:v>39081.0</c:v>
                </c:pt>
                <c:pt idx="37">
                  <c:v>39082.0</c:v>
                </c:pt>
                <c:pt idx="38">
                  <c:v>39083.0</c:v>
                </c:pt>
                <c:pt idx="39">
                  <c:v>39084.0</c:v>
                </c:pt>
                <c:pt idx="40">
                  <c:v>39085.0</c:v>
                </c:pt>
                <c:pt idx="41">
                  <c:v>39086.0</c:v>
                </c:pt>
                <c:pt idx="42">
                  <c:v>39087.0</c:v>
                </c:pt>
                <c:pt idx="43">
                  <c:v>39088.0</c:v>
                </c:pt>
                <c:pt idx="44">
                  <c:v>39089.0</c:v>
                </c:pt>
                <c:pt idx="45">
                  <c:v>39090.0</c:v>
                </c:pt>
                <c:pt idx="46">
                  <c:v>39091.0</c:v>
                </c:pt>
                <c:pt idx="47">
                  <c:v>39092.0</c:v>
                </c:pt>
                <c:pt idx="48">
                  <c:v>39093.0</c:v>
                </c:pt>
                <c:pt idx="49">
                  <c:v>39094.0</c:v>
                </c:pt>
                <c:pt idx="50">
                  <c:v>39095.0</c:v>
                </c:pt>
                <c:pt idx="51">
                  <c:v>39096.0</c:v>
                </c:pt>
                <c:pt idx="52">
                  <c:v>39097.0</c:v>
                </c:pt>
                <c:pt idx="53">
                  <c:v>39098.0</c:v>
                </c:pt>
                <c:pt idx="54">
                  <c:v>39099.0</c:v>
                </c:pt>
                <c:pt idx="55">
                  <c:v>39100.0</c:v>
                </c:pt>
                <c:pt idx="56">
                  <c:v>39101.0</c:v>
                </c:pt>
                <c:pt idx="57">
                  <c:v>39102.0</c:v>
                </c:pt>
                <c:pt idx="58">
                  <c:v>39103.0</c:v>
                </c:pt>
                <c:pt idx="59">
                  <c:v>39104.0</c:v>
                </c:pt>
                <c:pt idx="60">
                  <c:v>39105.0</c:v>
                </c:pt>
                <c:pt idx="61">
                  <c:v>39106.0</c:v>
                </c:pt>
                <c:pt idx="62">
                  <c:v>39107.0</c:v>
                </c:pt>
                <c:pt idx="63">
                  <c:v>39108.0</c:v>
                </c:pt>
                <c:pt idx="64">
                  <c:v>39109.0</c:v>
                </c:pt>
                <c:pt idx="65">
                  <c:v>39110.0</c:v>
                </c:pt>
                <c:pt idx="66">
                  <c:v>39111.0</c:v>
                </c:pt>
                <c:pt idx="67">
                  <c:v>39112.0</c:v>
                </c:pt>
                <c:pt idx="68">
                  <c:v>39113.0</c:v>
                </c:pt>
                <c:pt idx="69">
                  <c:v>39114.0</c:v>
                </c:pt>
                <c:pt idx="70">
                  <c:v>39115.0</c:v>
                </c:pt>
                <c:pt idx="71">
                  <c:v>39116.0</c:v>
                </c:pt>
                <c:pt idx="72">
                  <c:v>39117.0</c:v>
                </c:pt>
                <c:pt idx="73">
                  <c:v>39118.0</c:v>
                </c:pt>
                <c:pt idx="74">
                  <c:v>39119.0</c:v>
                </c:pt>
                <c:pt idx="75">
                  <c:v>39120.0</c:v>
                </c:pt>
                <c:pt idx="76">
                  <c:v>39121.0</c:v>
                </c:pt>
                <c:pt idx="77">
                  <c:v>39122.0</c:v>
                </c:pt>
                <c:pt idx="78">
                  <c:v>39123.0</c:v>
                </c:pt>
                <c:pt idx="79">
                  <c:v>39124.0</c:v>
                </c:pt>
                <c:pt idx="80">
                  <c:v>39125.0</c:v>
                </c:pt>
                <c:pt idx="81">
                  <c:v>39126.0</c:v>
                </c:pt>
                <c:pt idx="82">
                  <c:v>39127.0</c:v>
                </c:pt>
                <c:pt idx="83">
                  <c:v>39128.0</c:v>
                </c:pt>
                <c:pt idx="84">
                  <c:v>39129.0</c:v>
                </c:pt>
                <c:pt idx="85">
                  <c:v>39130.0</c:v>
                </c:pt>
                <c:pt idx="86">
                  <c:v>39131.0</c:v>
                </c:pt>
                <c:pt idx="87">
                  <c:v>39132.0</c:v>
                </c:pt>
                <c:pt idx="88">
                  <c:v>39133.0</c:v>
                </c:pt>
                <c:pt idx="89">
                  <c:v>39134.0</c:v>
                </c:pt>
                <c:pt idx="90">
                  <c:v>39135.0</c:v>
                </c:pt>
                <c:pt idx="91">
                  <c:v>39136.0</c:v>
                </c:pt>
                <c:pt idx="92">
                  <c:v>39137.0</c:v>
                </c:pt>
                <c:pt idx="93">
                  <c:v>39138.0</c:v>
                </c:pt>
                <c:pt idx="94">
                  <c:v>39139.0</c:v>
                </c:pt>
                <c:pt idx="95">
                  <c:v>39140.0</c:v>
                </c:pt>
                <c:pt idx="96">
                  <c:v>39141.0</c:v>
                </c:pt>
              </c:numCache>
            </c:numRef>
          </c:cat>
          <c:val>
            <c:numRef>
              <c:f>'Daily Weight'!$C$3:$C$99</c:f>
              <c:numCache>
                <c:formatCode>0.00</c:formatCode>
                <c:ptCount val="97"/>
                <c:pt idx="0">
                  <c:v>180.6</c:v>
                </c:pt>
                <c:pt idx="1">
                  <c:v>180.1</c:v>
                </c:pt>
                <c:pt idx="2">
                  <c:v>180.6666666666667</c:v>
                </c:pt>
                <c:pt idx="3">
                  <c:v>181.2</c:v>
                </c:pt>
                <c:pt idx="4">
                  <c:v>181.16</c:v>
                </c:pt>
                <c:pt idx="5">
                  <c:v>181.3</c:v>
                </c:pt>
                <c:pt idx="6">
                  <c:v>181.4857142857143</c:v>
                </c:pt>
                <c:pt idx="7">
                  <c:v>181.5428571428571</c:v>
                </c:pt>
                <c:pt idx="8">
                  <c:v>181.8285714285714</c:v>
                </c:pt>
                <c:pt idx="9">
                  <c:v>181.7857142857143</c:v>
                </c:pt>
                <c:pt idx="10">
                  <c:v>181.5714285714286</c:v>
                </c:pt>
                <c:pt idx="11">
                  <c:v>181.6</c:v>
                </c:pt>
                <c:pt idx="12">
                  <c:v>181.5428571428571</c:v>
                </c:pt>
                <c:pt idx="13">
                  <c:v>181.2857142857143</c:v>
                </c:pt>
                <c:pt idx="14">
                  <c:v>181.1428571428572</c:v>
                </c:pt>
                <c:pt idx="15">
                  <c:v>181.0285714285714</c:v>
                </c:pt>
                <c:pt idx="16">
                  <c:v>181.1</c:v>
                </c:pt>
                <c:pt idx="17">
                  <c:v>181.5428571428571</c:v>
                </c:pt>
                <c:pt idx="18">
                  <c:v>181.4857142857143</c:v>
                </c:pt>
                <c:pt idx="19">
                  <c:v>181.2285714285714</c:v>
                </c:pt>
                <c:pt idx="20">
                  <c:v>181.2857142857143</c:v>
                </c:pt>
                <c:pt idx="21">
                  <c:v>181.2571428571428</c:v>
                </c:pt>
                <c:pt idx="22">
                  <c:v>181.1714285714286</c:v>
                </c:pt>
                <c:pt idx="23">
                  <c:v>180.9714285714286</c:v>
                </c:pt>
                <c:pt idx="24">
                  <c:v>180.6571428571428</c:v>
                </c:pt>
                <c:pt idx="25">
                  <c:v>180.7714285714285</c:v>
                </c:pt>
                <c:pt idx="26">
                  <c:v>181.1142857142857</c:v>
                </c:pt>
                <c:pt idx="27">
                  <c:v>181.2</c:v>
                </c:pt>
                <c:pt idx="28">
                  <c:v>181.3142857142857</c:v>
                </c:pt>
                <c:pt idx="29">
                  <c:v>181.3999999999999</c:v>
                </c:pt>
                <c:pt idx="30">
                  <c:v>181.4285714285714</c:v>
                </c:pt>
                <c:pt idx="31">
                  <c:v>181.2285714285714</c:v>
                </c:pt>
                <c:pt idx="32">
                  <c:v>181.1142857142857</c:v>
                </c:pt>
                <c:pt idx="33">
                  <c:v>180.8428571428571</c:v>
                </c:pt>
                <c:pt idx="34">
                  <c:v>180.6285714285714</c:v>
                </c:pt>
                <c:pt idx="35">
                  <c:v>180.5857142857143</c:v>
                </c:pt>
                <c:pt idx="36">
                  <c:v>180.4428571428571</c:v>
                </c:pt>
                <c:pt idx="37">
                  <c:v>180.1571428571428</c:v>
                </c:pt>
                <c:pt idx="38">
                  <c:v>179.8714285714286</c:v>
                </c:pt>
                <c:pt idx="39">
                  <c:v>179.7285714285714</c:v>
                </c:pt>
                <c:pt idx="40">
                  <c:v>179.7714285714285</c:v>
                </c:pt>
                <c:pt idx="41">
                  <c:v>179.7857142857143</c:v>
                </c:pt>
                <c:pt idx="42">
                  <c:v>179.7428571428572</c:v>
                </c:pt>
                <c:pt idx="43">
                  <c:v>179.3428571428572</c:v>
                </c:pt>
                <c:pt idx="44">
                  <c:v>179.3714285714286</c:v>
                </c:pt>
                <c:pt idx="45">
                  <c:v>179.6857142857143</c:v>
                </c:pt>
                <c:pt idx="46">
                  <c:v>179.8142857142857</c:v>
                </c:pt>
                <c:pt idx="47">
                  <c:v>179.7857142857143</c:v>
                </c:pt>
                <c:pt idx="48">
                  <c:v>179.7857142857143</c:v>
                </c:pt>
                <c:pt idx="49">
                  <c:v>179.7285714285714</c:v>
                </c:pt>
                <c:pt idx="50">
                  <c:v>179.9571428571428</c:v>
                </c:pt>
                <c:pt idx="51">
                  <c:v>180.0428571428571</c:v>
                </c:pt>
                <c:pt idx="52">
                  <c:v>179.8571428571429</c:v>
                </c:pt>
                <c:pt idx="53">
                  <c:v>179.7285714285714</c:v>
                </c:pt>
                <c:pt idx="54">
                  <c:v>179.7</c:v>
                </c:pt>
                <c:pt idx="55">
                  <c:v>179.6428571428571</c:v>
                </c:pt>
                <c:pt idx="56">
                  <c:v>179.7285714285715</c:v>
                </c:pt>
                <c:pt idx="57">
                  <c:v>179.7571428571428</c:v>
                </c:pt>
                <c:pt idx="58">
                  <c:v>179.5571428571429</c:v>
                </c:pt>
                <c:pt idx="59">
                  <c:v>179.8857142857143</c:v>
                </c:pt>
                <c:pt idx="60">
                  <c:v>180.2285714285715</c:v>
                </c:pt>
                <c:pt idx="61">
                  <c:v>180.3714285714286</c:v>
                </c:pt>
                <c:pt idx="62">
                  <c:v>180.4</c:v>
                </c:pt>
                <c:pt idx="63">
                  <c:v>180.1142857142857</c:v>
                </c:pt>
                <c:pt idx="64">
                  <c:v>180.5714285714286</c:v>
                </c:pt>
                <c:pt idx="65">
                  <c:v>181.1142857142857</c:v>
                </c:pt>
                <c:pt idx="66">
                  <c:v>181.1142857142857</c:v>
                </c:pt>
                <c:pt idx="67">
                  <c:v>180.9714285714286</c:v>
                </c:pt>
                <c:pt idx="68">
                  <c:v>180.9714285714286</c:v>
                </c:pt>
                <c:pt idx="69">
                  <c:v>181.0857142857143</c:v>
                </c:pt>
                <c:pt idx="70">
                  <c:v>181.3428571428572</c:v>
                </c:pt>
                <c:pt idx="71">
                  <c:v>181.0571428571429</c:v>
                </c:pt>
                <c:pt idx="72">
                  <c:v>180.7714285714286</c:v>
                </c:pt>
                <c:pt idx="73">
                  <c:v>180.4857142857143</c:v>
                </c:pt>
                <c:pt idx="74">
                  <c:v>180.4571428571429</c:v>
                </c:pt>
                <c:pt idx="75">
                  <c:v>180.5428571428571</c:v>
                </c:pt>
                <c:pt idx="76">
                  <c:v>180.5428571428571</c:v>
                </c:pt>
                <c:pt idx="77">
                  <c:v>180.7428571428572</c:v>
                </c:pt>
                <c:pt idx="78">
                  <c:v>180.8</c:v>
                </c:pt>
                <c:pt idx="79">
                  <c:v>181.2571428571428</c:v>
                </c:pt>
                <c:pt idx="80">
                  <c:v>181.6571428571428</c:v>
                </c:pt>
                <c:pt idx="81">
                  <c:v>181.9142857142857</c:v>
                </c:pt>
                <c:pt idx="82">
                  <c:v>182.0571428571428</c:v>
                </c:pt>
                <c:pt idx="83">
                  <c:v>182.3142857142857</c:v>
                </c:pt>
                <c:pt idx="84">
                  <c:v>182.5142857142857</c:v>
                </c:pt>
                <c:pt idx="85">
                  <c:v>182.8571428571428</c:v>
                </c:pt>
                <c:pt idx="86">
                  <c:v>182.8</c:v>
                </c:pt>
                <c:pt idx="87">
                  <c:v>182.8</c:v>
                </c:pt>
                <c:pt idx="88">
                  <c:v>182.8</c:v>
                </c:pt>
                <c:pt idx="89">
                  <c:v>182.8</c:v>
                </c:pt>
                <c:pt idx="90">
                  <c:v>182.3428571428571</c:v>
                </c:pt>
                <c:pt idx="91">
                  <c:v>181.9142857142857</c:v>
                </c:pt>
                <c:pt idx="92">
                  <c:v>181.4571428571429</c:v>
                </c:pt>
                <c:pt idx="93">
                  <c:v>181.1428571428571</c:v>
                </c:pt>
                <c:pt idx="94">
                  <c:v>180.9142857142857</c:v>
                </c:pt>
                <c:pt idx="95">
                  <c:v>180.7428571428572</c:v>
                </c:pt>
                <c:pt idx="96">
                  <c:v>180.4285714285714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'Daily Weight'!$D$2</c:f>
              <c:strCache>
                <c:ptCount val="1"/>
                <c:pt idx="0">
                  <c:v>30DMA</c:v>
                </c:pt>
              </c:strCache>
            </c:strRef>
          </c:tx>
          <c:marker>
            <c:symbol val="none"/>
          </c:marker>
          <c:cat>
            <c:numRef>
              <c:f>'Daily Weight'!$A$3:$A$99</c:f>
              <c:numCache>
                <c:formatCode>[$-F800]dddd\,\ mmmm\ dd\,\ yyyy</c:formatCode>
                <c:ptCount val="97"/>
                <c:pt idx="0">
                  <c:v>39045.0</c:v>
                </c:pt>
                <c:pt idx="1">
                  <c:v>39046.0</c:v>
                </c:pt>
                <c:pt idx="2">
                  <c:v>39047.0</c:v>
                </c:pt>
                <c:pt idx="3">
                  <c:v>39048.0</c:v>
                </c:pt>
                <c:pt idx="4">
                  <c:v>39049.0</c:v>
                </c:pt>
                <c:pt idx="5">
                  <c:v>39050.0</c:v>
                </c:pt>
                <c:pt idx="6">
                  <c:v>39051.0</c:v>
                </c:pt>
                <c:pt idx="7">
                  <c:v>39052.0</c:v>
                </c:pt>
                <c:pt idx="8">
                  <c:v>39053.0</c:v>
                </c:pt>
                <c:pt idx="9">
                  <c:v>39054.0</c:v>
                </c:pt>
                <c:pt idx="10">
                  <c:v>39055.0</c:v>
                </c:pt>
                <c:pt idx="11">
                  <c:v>39056.0</c:v>
                </c:pt>
                <c:pt idx="12">
                  <c:v>39057.0</c:v>
                </c:pt>
                <c:pt idx="13">
                  <c:v>39058.0</c:v>
                </c:pt>
                <c:pt idx="14">
                  <c:v>39059.0</c:v>
                </c:pt>
                <c:pt idx="15">
                  <c:v>39060.0</c:v>
                </c:pt>
                <c:pt idx="16">
                  <c:v>39061.0</c:v>
                </c:pt>
                <c:pt idx="17">
                  <c:v>39062.0</c:v>
                </c:pt>
                <c:pt idx="18">
                  <c:v>39063.0</c:v>
                </c:pt>
                <c:pt idx="19">
                  <c:v>39064.0</c:v>
                </c:pt>
                <c:pt idx="20">
                  <c:v>39065.0</c:v>
                </c:pt>
                <c:pt idx="21">
                  <c:v>39066.0</c:v>
                </c:pt>
                <c:pt idx="22">
                  <c:v>39067.0</c:v>
                </c:pt>
                <c:pt idx="23">
                  <c:v>39068.0</c:v>
                </c:pt>
                <c:pt idx="24">
                  <c:v>39069.0</c:v>
                </c:pt>
                <c:pt idx="25">
                  <c:v>39070.0</c:v>
                </c:pt>
                <c:pt idx="26">
                  <c:v>39071.0</c:v>
                </c:pt>
                <c:pt idx="27">
                  <c:v>39072.0</c:v>
                </c:pt>
                <c:pt idx="28">
                  <c:v>39073.0</c:v>
                </c:pt>
                <c:pt idx="29">
                  <c:v>39074.0</c:v>
                </c:pt>
                <c:pt idx="30">
                  <c:v>39075.0</c:v>
                </c:pt>
                <c:pt idx="31">
                  <c:v>39076.0</c:v>
                </c:pt>
                <c:pt idx="32">
                  <c:v>39077.0</c:v>
                </c:pt>
                <c:pt idx="33">
                  <c:v>39078.0</c:v>
                </c:pt>
                <c:pt idx="34">
                  <c:v>39079.0</c:v>
                </c:pt>
                <c:pt idx="35">
                  <c:v>39080.0</c:v>
                </c:pt>
                <c:pt idx="36">
                  <c:v>39081.0</c:v>
                </c:pt>
                <c:pt idx="37">
                  <c:v>39082.0</c:v>
                </c:pt>
                <c:pt idx="38">
                  <c:v>39083.0</c:v>
                </c:pt>
                <c:pt idx="39">
                  <c:v>39084.0</c:v>
                </c:pt>
                <c:pt idx="40">
                  <c:v>39085.0</c:v>
                </c:pt>
                <c:pt idx="41">
                  <c:v>39086.0</c:v>
                </c:pt>
                <c:pt idx="42">
                  <c:v>39087.0</c:v>
                </c:pt>
                <c:pt idx="43">
                  <c:v>39088.0</c:v>
                </c:pt>
                <c:pt idx="44">
                  <c:v>39089.0</c:v>
                </c:pt>
                <c:pt idx="45">
                  <c:v>39090.0</c:v>
                </c:pt>
                <c:pt idx="46">
                  <c:v>39091.0</c:v>
                </c:pt>
                <c:pt idx="47">
                  <c:v>39092.0</c:v>
                </c:pt>
                <c:pt idx="48">
                  <c:v>39093.0</c:v>
                </c:pt>
                <c:pt idx="49">
                  <c:v>39094.0</c:v>
                </c:pt>
                <c:pt idx="50">
                  <c:v>39095.0</c:v>
                </c:pt>
                <c:pt idx="51">
                  <c:v>39096.0</c:v>
                </c:pt>
                <c:pt idx="52">
                  <c:v>39097.0</c:v>
                </c:pt>
                <c:pt idx="53">
                  <c:v>39098.0</c:v>
                </c:pt>
                <c:pt idx="54">
                  <c:v>39099.0</c:v>
                </c:pt>
                <c:pt idx="55">
                  <c:v>39100.0</c:v>
                </c:pt>
                <c:pt idx="56">
                  <c:v>39101.0</c:v>
                </c:pt>
                <c:pt idx="57">
                  <c:v>39102.0</c:v>
                </c:pt>
                <c:pt idx="58">
                  <c:v>39103.0</c:v>
                </c:pt>
                <c:pt idx="59">
                  <c:v>39104.0</c:v>
                </c:pt>
                <c:pt idx="60">
                  <c:v>39105.0</c:v>
                </c:pt>
                <c:pt idx="61">
                  <c:v>39106.0</c:v>
                </c:pt>
                <c:pt idx="62">
                  <c:v>39107.0</c:v>
                </c:pt>
                <c:pt idx="63">
                  <c:v>39108.0</c:v>
                </c:pt>
                <c:pt idx="64">
                  <c:v>39109.0</c:v>
                </c:pt>
                <c:pt idx="65">
                  <c:v>39110.0</c:v>
                </c:pt>
                <c:pt idx="66">
                  <c:v>39111.0</c:v>
                </c:pt>
                <c:pt idx="67">
                  <c:v>39112.0</c:v>
                </c:pt>
                <c:pt idx="68">
                  <c:v>39113.0</c:v>
                </c:pt>
                <c:pt idx="69">
                  <c:v>39114.0</c:v>
                </c:pt>
                <c:pt idx="70">
                  <c:v>39115.0</c:v>
                </c:pt>
                <c:pt idx="71">
                  <c:v>39116.0</c:v>
                </c:pt>
                <c:pt idx="72">
                  <c:v>39117.0</c:v>
                </c:pt>
                <c:pt idx="73">
                  <c:v>39118.0</c:v>
                </c:pt>
                <c:pt idx="74">
                  <c:v>39119.0</c:v>
                </c:pt>
                <c:pt idx="75">
                  <c:v>39120.0</c:v>
                </c:pt>
                <c:pt idx="76">
                  <c:v>39121.0</c:v>
                </c:pt>
                <c:pt idx="77">
                  <c:v>39122.0</c:v>
                </c:pt>
                <c:pt idx="78">
                  <c:v>39123.0</c:v>
                </c:pt>
                <c:pt idx="79">
                  <c:v>39124.0</c:v>
                </c:pt>
                <c:pt idx="80">
                  <c:v>39125.0</c:v>
                </c:pt>
                <c:pt idx="81">
                  <c:v>39126.0</c:v>
                </c:pt>
                <c:pt idx="82">
                  <c:v>39127.0</c:v>
                </c:pt>
                <c:pt idx="83">
                  <c:v>39128.0</c:v>
                </c:pt>
                <c:pt idx="84">
                  <c:v>39129.0</c:v>
                </c:pt>
                <c:pt idx="85">
                  <c:v>39130.0</c:v>
                </c:pt>
                <c:pt idx="86">
                  <c:v>39131.0</c:v>
                </c:pt>
                <c:pt idx="87">
                  <c:v>39132.0</c:v>
                </c:pt>
                <c:pt idx="88">
                  <c:v>39133.0</c:v>
                </c:pt>
                <c:pt idx="89">
                  <c:v>39134.0</c:v>
                </c:pt>
                <c:pt idx="90">
                  <c:v>39135.0</c:v>
                </c:pt>
                <c:pt idx="91">
                  <c:v>39136.0</c:v>
                </c:pt>
                <c:pt idx="92">
                  <c:v>39137.0</c:v>
                </c:pt>
                <c:pt idx="93">
                  <c:v>39138.0</c:v>
                </c:pt>
                <c:pt idx="94">
                  <c:v>39139.0</c:v>
                </c:pt>
                <c:pt idx="95">
                  <c:v>39140.0</c:v>
                </c:pt>
                <c:pt idx="96">
                  <c:v>39141.0</c:v>
                </c:pt>
              </c:numCache>
            </c:numRef>
          </c:cat>
          <c:val>
            <c:numRef>
              <c:f>'Daily Weight'!$D$3:$D$99</c:f>
              <c:numCache>
                <c:formatCode>0.00</c:formatCode>
                <c:ptCount val="97"/>
                <c:pt idx="0">
                  <c:v>180.6</c:v>
                </c:pt>
                <c:pt idx="1">
                  <c:v>180.1</c:v>
                </c:pt>
                <c:pt idx="2">
                  <c:v>180.6666666666667</c:v>
                </c:pt>
                <c:pt idx="3">
                  <c:v>181.2</c:v>
                </c:pt>
                <c:pt idx="4">
                  <c:v>181.16</c:v>
                </c:pt>
                <c:pt idx="5">
                  <c:v>181.3</c:v>
                </c:pt>
                <c:pt idx="6">
                  <c:v>181.4857142857143</c:v>
                </c:pt>
                <c:pt idx="7">
                  <c:v>181.425</c:v>
                </c:pt>
                <c:pt idx="8">
                  <c:v>181.4444444444444</c:v>
                </c:pt>
                <c:pt idx="9">
                  <c:v>181.45</c:v>
                </c:pt>
                <c:pt idx="10">
                  <c:v>181.4363636363636</c:v>
                </c:pt>
                <c:pt idx="11">
                  <c:v>181.4166666666666</c:v>
                </c:pt>
                <c:pt idx="12">
                  <c:v>181.4307692307692</c:v>
                </c:pt>
                <c:pt idx="13">
                  <c:v>181.3857142857143</c:v>
                </c:pt>
                <c:pt idx="14">
                  <c:v>181.2933333333333</c:v>
                </c:pt>
                <c:pt idx="15">
                  <c:v>181.2625</c:v>
                </c:pt>
                <c:pt idx="16">
                  <c:v>181.3058823529412</c:v>
                </c:pt>
                <c:pt idx="17">
                  <c:v>181.4777777777778</c:v>
                </c:pt>
                <c:pt idx="18">
                  <c:v>181.4421052631579</c:v>
                </c:pt>
                <c:pt idx="19">
                  <c:v>181.36</c:v>
                </c:pt>
                <c:pt idx="20">
                  <c:v>181.352380952381</c:v>
                </c:pt>
                <c:pt idx="21">
                  <c:v>181.2818181818182</c:v>
                </c:pt>
                <c:pt idx="22">
                  <c:v>181.2347826086957</c:v>
                </c:pt>
                <c:pt idx="23">
                  <c:v>181.2083333333334</c:v>
                </c:pt>
                <c:pt idx="24">
                  <c:v>181.248</c:v>
                </c:pt>
                <c:pt idx="25">
                  <c:v>181.2615384615385</c:v>
                </c:pt>
                <c:pt idx="26">
                  <c:v>181.2962962962963</c:v>
                </c:pt>
                <c:pt idx="27">
                  <c:v>181.3142857142857</c:v>
                </c:pt>
                <c:pt idx="28">
                  <c:v>181.2896551724138</c:v>
                </c:pt>
                <c:pt idx="29">
                  <c:v>181.2733333333334</c:v>
                </c:pt>
                <c:pt idx="30">
                  <c:v>181.2800000000001</c:v>
                </c:pt>
                <c:pt idx="31">
                  <c:v>181.32</c:v>
                </c:pt>
                <c:pt idx="32">
                  <c:v>181.2866666666667</c:v>
                </c:pt>
                <c:pt idx="33">
                  <c:v>181.2033333333334</c:v>
                </c:pt>
                <c:pt idx="34">
                  <c:v>181.18</c:v>
                </c:pt>
                <c:pt idx="35">
                  <c:v>181.1233333333334</c:v>
                </c:pt>
                <c:pt idx="36">
                  <c:v>181.03</c:v>
                </c:pt>
                <c:pt idx="37">
                  <c:v>180.9566666666667</c:v>
                </c:pt>
                <c:pt idx="38">
                  <c:v>180.8633333333334</c:v>
                </c:pt>
                <c:pt idx="39">
                  <c:v>180.8066666666667</c:v>
                </c:pt>
                <c:pt idx="40">
                  <c:v>180.7833333333334</c:v>
                </c:pt>
                <c:pt idx="41">
                  <c:v>180.7566666666667</c:v>
                </c:pt>
                <c:pt idx="42">
                  <c:v>180.7033333333334</c:v>
                </c:pt>
                <c:pt idx="43">
                  <c:v>180.5766666666667</c:v>
                </c:pt>
                <c:pt idx="44">
                  <c:v>180.5433333333334</c:v>
                </c:pt>
                <c:pt idx="45">
                  <c:v>180.5500000000001</c:v>
                </c:pt>
                <c:pt idx="46">
                  <c:v>180.5066666666667</c:v>
                </c:pt>
                <c:pt idx="47">
                  <c:v>180.3733333333334</c:v>
                </c:pt>
                <c:pt idx="48">
                  <c:v>180.36</c:v>
                </c:pt>
                <c:pt idx="49">
                  <c:v>180.3533333333334</c:v>
                </c:pt>
                <c:pt idx="50">
                  <c:v>180.2666666666667</c:v>
                </c:pt>
                <c:pt idx="51">
                  <c:v>180.26</c:v>
                </c:pt>
                <c:pt idx="52">
                  <c:v>180.2433333333334</c:v>
                </c:pt>
                <c:pt idx="53">
                  <c:v>180.2166666666667</c:v>
                </c:pt>
                <c:pt idx="54">
                  <c:v>180.15</c:v>
                </c:pt>
                <c:pt idx="55">
                  <c:v>180.0966666666667</c:v>
                </c:pt>
                <c:pt idx="56">
                  <c:v>180.03</c:v>
                </c:pt>
                <c:pt idx="57">
                  <c:v>179.93</c:v>
                </c:pt>
                <c:pt idx="58">
                  <c:v>179.85</c:v>
                </c:pt>
                <c:pt idx="59">
                  <c:v>179.89</c:v>
                </c:pt>
                <c:pt idx="60">
                  <c:v>179.9366666666666</c:v>
                </c:pt>
                <c:pt idx="61">
                  <c:v>179.95</c:v>
                </c:pt>
                <c:pt idx="62">
                  <c:v>179.9299999999999</c:v>
                </c:pt>
                <c:pt idx="63">
                  <c:v>179.86</c:v>
                </c:pt>
                <c:pt idx="64">
                  <c:v>179.9166666666666</c:v>
                </c:pt>
                <c:pt idx="65">
                  <c:v>179.9733333333333</c:v>
                </c:pt>
                <c:pt idx="66">
                  <c:v>180.0466666666666</c:v>
                </c:pt>
                <c:pt idx="67">
                  <c:v>180.1266666666666</c:v>
                </c:pt>
                <c:pt idx="68">
                  <c:v>180.2066666666666</c:v>
                </c:pt>
                <c:pt idx="69">
                  <c:v>180.2466666666666</c:v>
                </c:pt>
                <c:pt idx="70">
                  <c:v>180.2266666666666</c:v>
                </c:pt>
                <c:pt idx="71">
                  <c:v>180.2133333333333</c:v>
                </c:pt>
                <c:pt idx="72">
                  <c:v>180.2133333333333</c:v>
                </c:pt>
                <c:pt idx="73">
                  <c:v>180.3133333333333</c:v>
                </c:pt>
                <c:pt idx="74">
                  <c:v>180.38</c:v>
                </c:pt>
                <c:pt idx="75">
                  <c:v>180.4066666666666</c:v>
                </c:pt>
                <c:pt idx="76">
                  <c:v>180.4166666666666</c:v>
                </c:pt>
                <c:pt idx="77">
                  <c:v>180.45</c:v>
                </c:pt>
                <c:pt idx="78">
                  <c:v>180.45</c:v>
                </c:pt>
                <c:pt idx="79">
                  <c:v>180.57</c:v>
                </c:pt>
                <c:pt idx="80">
                  <c:v>180.71</c:v>
                </c:pt>
                <c:pt idx="81">
                  <c:v>180.8166666666667</c:v>
                </c:pt>
                <c:pt idx="82">
                  <c:v>180.92</c:v>
                </c:pt>
                <c:pt idx="83">
                  <c:v>181.02</c:v>
                </c:pt>
                <c:pt idx="84">
                  <c:v>181.1066666666667</c:v>
                </c:pt>
                <c:pt idx="85">
                  <c:v>181.2</c:v>
                </c:pt>
                <c:pt idx="86">
                  <c:v>181.2866666666667</c:v>
                </c:pt>
                <c:pt idx="87">
                  <c:v>181.42</c:v>
                </c:pt>
                <c:pt idx="88">
                  <c:v>181.5733333333334</c:v>
                </c:pt>
                <c:pt idx="89">
                  <c:v>181.6000000000001</c:v>
                </c:pt>
                <c:pt idx="90">
                  <c:v>181.5133333333334</c:v>
                </c:pt>
                <c:pt idx="91">
                  <c:v>181.4666666666668</c:v>
                </c:pt>
                <c:pt idx="92">
                  <c:v>181.4466666666668</c:v>
                </c:pt>
                <c:pt idx="93">
                  <c:v>181.5266666666668</c:v>
                </c:pt>
                <c:pt idx="94">
                  <c:v>181.5000000000001</c:v>
                </c:pt>
                <c:pt idx="95">
                  <c:v>181.4866666666668</c:v>
                </c:pt>
                <c:pt idx="96">
                  <c:v>181.4400000000001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'Daily Weight'!$E$2</c:f>
              <c:strCache>
                <c:ptCount val="1"/>
                <c:pt idx="0">
                  <c:v>90DMA</c:v>
                </c:pt>
              </c:strCache>
            </c:strRef>
          </c:tx>
          <c:marker>
            <c:symbol val="none"/>
          </c:marker>
          <c:cat>
            <c:numRef>
              <c:f>'Daily Weight'!$A$3:$A$99</c:f>
              <c:numCache>
                <c:formatCode>[$-F800]dddd\,\ mmmm\ dd\,\ yyyy</c:formatCode>
                <c:ptCount val="97"/>
                <c:pt idx="0">
                  <c:v>39045.0</c:v>
                </c:pt>
                <c:pt idx="1">
                  <c:v>39046.0</c:v>
                </c:pt>
                <c:pt idx="2">
                  <c:v>39047.0</c:v>
                </c:pt>
                <c:pt idx="3">
                  <c:v>39048.0</c:v>
                </c:pt>
                <c:pt idx="4">
                  <c:v>39049.0</c:v>
                </c:pt>
                <c:pt idx="5">
                  <c:v>39050.0</c:v>
                </c:pt>
                <c:pt idx="6">
                  <c:v>39051.0</c:v>
                </c:pt>
                <c:pt idx="7">
                  <c:v>39052.0</c:v>
                </c:pt>
                <c:pt idx="8">
                  <c:v>39053.0</c:v>
                </c:pt>
                <c:pt idx="9">
                  <c:v>39054.0</c:v>
                </c:pt>
                <c:pt idx="10">
                  <c:v>39055.0</c:v>
                </c:pt>
                <c:pt idx="11">
                  <c:v>39056.0</c:v>
                </c:pt>
                <c:pt idx="12">
                  <c:v>39057.0</c:v>
                </c:pt>
                <c:pt idx="13">
                  <c:v>39058.0</c:v>
                </c:pt>
                <c:pt idx="14">
                  <c:v>39059.0</c:v>
                </c:pt>
                <c:pt idx="15">
                  <c:v>39060.0</c:v>
                </c:pt>
                <c:pt idx="16">
                  <c:v>39061.0</c:v>
                </c:pt>
                <c:pt idx="17">
                  <c:v>39062.0</c:v>
                </c:pt>
                <c:pt idx="18">
                  <c:v>39063.0</c:v>
                </c:pt>
                <c:pt idx="19">
                  <c:v>39064.0</c:v>
                </c:pt>
                <c:pt idx="20">
                  <c:v>39065.0</c:v>
                </c:pt>
                <c:pt idx="21">
                  <c:v>39066.0</c:v>
                </c:pt>
                <c:pt idx="22">
                  <c:v>39067.0</c:v>
                </c:pt>
                <c:pt idx="23">
                  <c:v>39068.0</c:v>
                </c:pt>
                <c:pt idx="24">
                  <c:v>39069.0</c:v>
                </c:pt>
                <c:pt idx="25">
                  <c:v>39070.0</c:v>
                </c:pt>
                <c:pt idx="26">
                  <c:v>39071.0</c:v>
                </c:pt>
                <c:pt idx="27">
                  <c:v>39072.0</c:v>
                </c:pt>
                <c:pt idx="28">
                  <c:v>39073.0</c:v>
                </c:pt>
                <c:pt idx="29">
                  <c:v>39074.0</c:v>
                </c:pt>
                <c:pt idx="30">
                  <c:v>39075.0</c:v>
                </c:pt>
                <c:pt idx="31">
                  <c:v>39076.0</c:v>
                </c:pt>
                <c:pt idx="32">
                  <c:v>39077.0</c:v>
                </c:pt>
                <c:pt idx="33">
                  <c:v>39078.0</c:v>
                </c:pt>
                <c:pt idx="34">
                  <c:v>39079.0</c:v>
                </c:pt>
                <c:pt idx="35">
                  <c:v>39080.0</c:v>
                </c:pt>
                <c:pt idx="36">
                  <c:v>39081.0</c:v>
                </c:pt>
                <c:pt idx="37">
                  <c:v>39082.0</c:v>
                </c:pt>
                <c:pt idx="38">
                  <c:v>39083.0</c:v>
                </c:pt>
                <c:pt idx="39">
                  <c:v>39084.0</c:v>
                </c:pt>
                <c:pt idx="40">
                  <c:v>39085.0</c:v>
                </c:pt>
                <c:pt idx="41">
                  <c:v>39086.0</c:v>
                </c:pt>
                <c:pt idx="42">
                  <c:v>39087.0</c:v>
                </c:pt>
                <c:pt idx="43">
                  <c:v>39088.0</c:v>
                </c:pt>
                <c:pt idx="44">
                  <c:v>39089.0</c:v>
                </c:pt>
                <c:pt idx="45">
                  <c:v>39090.0</c:v>
                </c:pt>
                <c:pt idx="46">
                  <c:v>39091.0</c:v>
                </c:pt>
                <c:pt idx="47">
                  <c:v>39092.0</c:v>
                </c:pt>
                <c:pt idx="48">
                  <c:v>39093.0</c:v>
                </c:pt>
                <c:pt idx="49">
                  <c:v>39094.0</c:v>
                </c:pt>
                <c:pt idx="50">
                  <c:v>39095.0</c:v>
                </c:pt>
                <c:pt idx="51">
                  <c:v>39096.0</c:v>
                </c:pt>
                <c:pt idx="52">
                  <c:v>39097.0</c:v>
                </c:pt>
                <c:pt idx="53">
                  <c:v>39098.0</c:v>
                </c:pt>
                <c:pt idx="54">
                  <c:v>39099.0</c:v>
                </c:pt>
                <c:pt idx="55">
                  <c:v>39100.0</c:v>
                </c:pt>
                <c:pt idx="56">
                  <c:v>39101.0</c:v>
                </c:pt>
                <c:pt idx="57">
                  <c:v>39102.0</c:v>
                </c:pt>
                <c:pt idx="58">
                  <c:v>39103.0</c:v>
                </c:pt>
                <c:pt idx="59">
                  <c:v>39104.0</c:v>
                </c:pt>
                <c:pt idx="60">
                  <c:v>39105.0</c:v>
                </c:pt>
                <c:pt idx="61">
                  <c:v>39106.0</c:v>
                </c:pt>
                <c:pt idx="62">
                  <c:v>39107.0</c:v>
                </c:pt>
                <c:pt idx="63">
                  <c:v>39108.0</c:v>
                </c:pt>
                <c:pt idx="64">
                  <c:v>39109.0</c:v>
                </c:pt>
                <c:pt idx="65">
                  <c:v>39110.0</c:v>
                </c:pt>
                <c:pt idx="66">
                  <c:v>39111.0</c:v>
                </c:pt>
                <c:pt idx="67">
                  <c:v>39112.0</c:v>
                </c:pt>
                <c:pt idx="68">
                  <c:v>39113.0</c:v>
                </c:pt>
                <c:pt idx="69">
                  <c:v>39114.0</c:v>
                </c:pt>
                <c:pt idx="70">
                  <c:v>39115.0</c:v>
                </c:pt>
                <c:pt idx="71">
                  <c:v>39116.0</c:v>
                </c:pt>
                <c:pt idx="72">
                  <c:v>39117.0</c:v>
                </c:pt>
                <c:pt idx="73">
                  <c:v>39118.0</c:v>
                </c:pt>
                <c:pt idx="74">
                  <c:v>39119.0</c:v>
                </c:pt>
                <c:pt idx="75">
                  <c:v>39120.0</c:v>
                </c:pt>
                <c:pt idx="76">
                  <c:v>39121.0</c:v>
                </c:pt>
                <c:pt idx="77">
                  <c:v>39122.0</c:v>
                </c:pt>
                <c:pt idx="78">
                  <c:v>39123.0</c:v>
                </c:pt>
                <c:pt idx="79">
                  <c:v>39124.0</c:v>
                </c:pt>
                <c:pt idx="80">
                  <c:v>39125.0</c:v>
                </c:pt>
                <c:pt idx="81">
                  <c:v>39126.0</c:v>
                </c:pt>
                <c:pt idx="82">
                  <c:v>39127.0</c:v>
                </c:pt>
                <c:pt idx="83">
                  <c:v>39128.0</c:v>
                </c:pt>
                <c:pt idx="84">
                  <c:v>39129.0</c:v>
                </c:pt>
                <c:pt idx="85">
                  <c:v>39130.0</c:v>
                </c:pt>
                <c:pt idx="86">
                  <c:v>39131.0</c:v>
                </c:pt>
                <c:pt idx="87">
                  <c:v>39132.0</c:v>
                </c:pt>
                <c:pt idx="88">
                  <c:v>39133.0</c:v>
                </c:pt>
                <c:pt idx="89">
                  <c:v>39134.0</c:v>
                </c:pt>
                <c:pt idx="90">
                  <c:v>39135.0</c:v>
                </c:pt>
                <c:pt idx="91">
                  <c:v>39136.0</c:v>
                </c:pt>
                <c:pt idx="92">
                  <c:v>39137.0</c:v>
                </c:pt>
                <c:pt idx="93">
                  <c:v>39138.0</c:v>
                </c:pt>
                <c:pt idx="94">
                  <c:v>39139.0</c:v>
                </c:pt>
                <c:pt idx="95">
                  <c:v>39140.0</c:v>
                </c:pt>
                <c:pt idx="96">
                  <c:v>39141.0</c:v>
                </c:pt>
              </c:numCache>
            </c:numRef>
          </c:cat>
          <c:val>
            <c:numRef>
              <c:f>'Daily Weight'!$E$3:$E$99</c:f>
              <c:numCache>
                <c:formatCode>0.00</c:formatCode>
                <c:ptCount val="97"/>
                <c:pt idx="0">
                  <c:v>180.6</c:v>
                </c:pt>
                <c:pt idx="1">
                  <c:v>180.1</c:v>
                </c:pt>
                <c:pt idx="2">
                  <c:v>180.6666666666667</c:v>
                </c:pt>
                <c:pt idx="3">
                  <c:v>181.2</c:v>
                </c:pt>
                <c:pt idx="4">
                  <c:v>181.16</c:v>
                </c:pt>
                <c:pt idx="5">
                  <c:v>181.3</c:v>
                </c:pt>
                <c:pt idx="6">
                  <c:v>181.4857142857143</c:v>
                </c:pt>
                <c:pt idx="7">
                  <c:v>181.425</c:v>
                </c:pt>
                <c:pt idx="8">
                  <c:v>181.4444444444444</c:v>
                </c:pt>
                <c:pt idx="9">
                  <c:v>181.45</c:v>
                </c:pt>
                <c:pt idx="10">
                  <c:v>181.4363636363636</c:v>
                </c:pt>
                <c:pt idx="11">
                  <c:v>181.4166666666666</c:v>
                </c:pt>
                <c:pt idx="12">
                  <c:v>181.4307692307692</c:v>
                </c:pt>
                <c:pt idx="13">
                  <c:v>181.3857142857143</c:v>
                </c:pt>
                <c:pt idx="14">
                  <c:v>181.2933333333333</c:v>
                </c:pt>
                <c:pt idx="15">
                  <c:v>181.2625</c:v>
                </c:pt>
                <c:pt idx="16">
                  <c:v>181.3058823529412</c:v>
                </c:pt>
                <c:pt idx="17">
                  <c:v>181.4777777777778</c:v>
                </c:pt>
                <c:pt idx="18">
                  <c:v>181.4421052631579</c:v>
                </c:pt>
                <c:pt idx="19">
                  <c:v>181.36</c:v>
                </c:pt>
                <c:pt idx="20">
                  <c:v>181.352380952381</c:v>
                </c:pt>
                <c:pt idx="21">
                  <c:v>181.2818181818182</c:v>
                </c:pt>
                <c:pt idx="22">
                  <c:v>181.2347826086957</c:v>
                </c:pt>
                <c:pt idx="23">
                  <c:v>181.2083333333334</c:v>
                </c:pt>
                <c:pt idx="24">
                  <c:v>181.248</c:v>
                </c:pt>
                <c:pt idx="25">
                  <c:v>181.2615384615385</c:v>
                </c:pt>
                <c:pt idx="26">
                  <c:v>181.2962962962963</c:v>
                </c:pt>
                <c:pt idx="27">
                  <c:v>181.3142857142857</c:v>
                </c:pt>
                <c:pt idx="28">
                  <c:v>181.2896551724138</c:v>
                </c:pt>
                <c:pt idx="29">
                  <c:v>181.2733333333334</c:v>
                </c:pt>
                <c:pt idx="30">
                  <c:v>181.2580645161291</c:v>
                </c:pt>
                <c:pt idx="31">
                  <c:v>181.2437500000001</c:v>
                </c:pt>
                <c:pt idx="32">
                  <c:v>181.2303030303031</c:v>
                </c:pt>
                <c:pt idx="33">
                  <c:v>181.2029411764707</c:v>
                </c:pt>
                <c:pt idx="34">
                  <c:v>181.1771428571429</c:v>
                </c:pt>
                <c:pt idx="35">
                  <c:v>181.1527777777779</c:v>
                </c:pt>
                <c:pt idx="36">
                  <c:v>181.1162162162163</c:v>
                </c:pt>
                <c:pt idx="37">
                  <c:v>181.0552631578948</c:v>
                </c:pt>
                <c:pt idx="38">
                  <c:v>180.997435897436</c:v>
                </c:pt>
                <c:pt idx="39">
                  <c:v>180.9675000000001</c:v>
                </c:pt>
                <c:pt idx="40">
                  <c:v>180.958536585366</c:v>
                </c:pt>
                <c:pt idx="41">
                  <c:v>180.9452380952382</c:v>
                </c:pt>
                <c:pt idx="42">
                  <c:v>180.9232558139536</c:v>
                </c:pt>
                <c:pt idx="43">
                  <c:v>180.834090909091</c:v>
                </c:pt>
                <c:pt idx="44">
                  <c:v>180.7933333333334</c:v>
                </c:pt>
                <c:pt idx="45">
                  <c:v>180.7978260869566</c:v>
                </c:pt>
                <c:pt idx="46">
                  <c:v>180.7957446808512</c:v>
                </c:pt>
                <c:pt idx="47">
                  <c:v>180.7875000000001</c:v>
                </c:pt>
                <c:pt idx="48">
                  <c:v>180.7795918367348</c:v>
                </c:pt>
                <c:pt idx="49">
                  <c:v>180.7560000000001</c:v>
                </c:pt>
                <c:pt idx="50">
                  <c:v>180.7137254901962</c:v>
                </c:pt>
                <c:pt idx="51">
                  <c:v>180.6923076923078</c:v>
                </c:pt>
                <c:pt idx="52">
                  <c:v>180.6735849056605</c:v>
                </c:pt>
                <c:pt idx="53">
                  <c:v>180.6574074074075</c:v>
                </c:pt>
                <c:pt idx="54">
                  <c:v>180.649090909091</c:v>
                </c:pt>
                <c:pt idx="55">
                  <c:v>180.6375000000001</c:v>
                </c:pt>
                <c:pt idx="56">
                  <c:v>180.6298245614036</c:v>
                </c:pt>
                <c:pt idx="57">
                  <c:v>180.5982758620691</c:v>
                </c:pt>
                <c:pt idx="58">
                  <c:v>180.5576271186442</c:v>
                </c:pt>
                <c:pt idx="59">
                  <c:v>180.5816666666668</c:v>
                </c:pt>
                <c:pt idx="60">
                  <c:v>180.6081967213116</c:v>
                </c:pt>
                <c:pt idx="61">
                  <c:v>180.617741935484</c:v>
                </c:pt>
                <c:pt idx="62">
                  <c:v>180.6111111111113</c:v>
                </c:pt>
                <c:pt idx="63">
                  <c:v>180.5734375000002</c:v>
                </c:pt>
                <c:pt idx="64">
                  <c:v>180.5953846153848</c:v>
                </c:pt>
                <c:pt idx="65">
                  <c:v>180.6166666666668</c:v>
                </c:pt>
                <c:pt idx="66">
                  <c:v>180.637313432836</c:v>
                </c:pt>
                <c:pt idx="67">
                  <c:v>180.6455882352943</c:v>
                </c:pt>
                <c:pt idx="68">
                  <c:v>180.653623188406</c:v>
                </c:pt>
                <c:pt idx="69">
                  <c:v>180.6585714285716</c:v>
                </c:pt>
                <c:pt idx="70">
                  <c:v>180.649295774648</c:v>
                </c:pt>
                <c:pt idx="71">
                  <c:v>180.6402777777779</c:v>
                </c:pt>
                <c:pt idx="72">
                  <c:v>180.6315068493152</c:v>
                </c:pt>
                <c:pt idx="73">
                  <c:v>180.6229729729731</c:v>
                </c:pt>
                <c:pt idx="74">
                  <c:v>180.6280000000002</c:v>
                </c:pt>
                <c:pt idx="75">
                  <c:v>180.6434210526317</c:v>
                </c:pt>
                <c:pt idx="76">
                  <c:v>180.6480519480521</c:v>
                </c:pt>
                <c:pt idx="77">
                  <c:v>180.6576923076924</c:v>
                </c:pt>
                <c:pt idx="78">
                  <c:v>180.654430379747</c:v>
                </c:pt>
                <c:pt idx="79">
                  <c:v>180.6862500000001</c:v>
                </c:pt>
                <c:pt idx="80">
                  <c:v>180.7123456790125</c:v>
                </c:pt>
                <c:pt idx="81">
                  <c:v>180.7378048780489</c:v>
                </c:pt>
                <c:pt idx="82">
                  <c:v>180.7626506024097</c:v>
                </c:pt>
                <c:pt idx="83">
                  <c:v>180.7869047619049</c:v>
                </c:pt>
                <c:pt idx="84">
                  <c:v>180.8105882352942</c:v>
                </c:pt>
                <c:pt idx="85">
                  <c:v>180.8337209302326</c:v>
                </c:pt>
                <c:pt idx="86">
                  <c:v>180.8563218390805</c:v>
                </c:pt>
                <c:pt idx="87">
                  <c:v>180.8784090909091</c:v>
                </c:pt>
                <c:pt idx="88">
                  <c:v>180.9</c:v>
                </c:pt>
                <c:pt idx="89">
                  <c:v>180.9211111111111</c:v>
                </c:pt>
                <c:pt idx="90">
                  <c:v>180.91</c:v>
                </c:pt>
                <c:pt idx="91">
                  <c:v>180.9122222222222</c:v>
                </c:pt>
                <c:pt idx="92">
                  <c:v>180.8877777777778</c:v>
                </c:pt>
                <c:pt idx="93">
                  <c:v>180.8633333333333</c:v>
                </c:pt>
                <c:pt idx="94">
                  <c:v>180.8655555555555</c:v>
                </c:pt>
                <c:pt idx="95">
                  <c:v>180.8611111111111</c:v>
                </c:pt>
                <c:pt idx="96">
                  <c:v>180.838888888889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99400"/>
        <c:axId val="2134176056"/>
      </c:lineChart>
      <c:dateAx>
        <c:axId val="21196994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134176056"/>
        <c:crosses val="autoZero"/>
        <c:auto val="0"/>
        <c:lblOffset val="100"/>
        <c:baseTimeUnit val="days"/>
      </c:dateAx>
      <c:valAx>
        <c:axId val="21341760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1969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9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838" cy="58247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9"/>
  <sheetViews>
    <sheetView zoomScale="160" zoomScaleNormal="160" zoomScalePageLayoutView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E99"/>
    </sheetView>
  </sheetViews>
  <sheetFormatPr baseColWidth="10" defaultRowHeight="15" x14ac:dyDescent="0"/>
  <cols>
    <col min="1" max="1" width="29.33203125" style="5" customWidth="1"/>
    <col min="2" max="2" width="11" style="17" bestFit="1" customWidth="1"/>
    <col min="3" max="12" width="11" style="18" bestFit="1" customWidth="1"/>
  </cols>
  <sheetData>
    <row r="1" spans="1:12">
      <c r="A1" s="1"/>
      <c r="B1" s="8" t="s">
        <v>0</v>
      </c>
      <c r="C1" s="6">
        <f>MAX($B:$B)</f>
        <v>184.4</v>
      </c>
      <c r="D1" s="9" t="s">
        <v>1</v>
      </c>
      <c r="E1" s="6">
        <f>MIN($B:$B)</f>
        <v>177</v>
      </c>
      <c r="F1" s="10"/>
      <c r="G1" s="10"/>
      <c r="H1" s="10"/>
      <c r="I1" s="10"/>
      <c r="J1" s="11"/>
      <c r="K1" s="11"/>
      <c r="L1" s="11"/>
    </row>
    <row r="2" spans="1:12">
      <c r="A2" s="2" t="s">
        <v>2</v>
      </c>
      <c r="B2" s="12" t="s">
        <v>3</v>
      </c>
      <c r="C2" s="3" t="s">
        <v>4</v>
      </c>
      <c r="D2" s="3" t="s">
        <v>5</v>
      </c>
      <c r="E2" s="3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3" t="s">
        <v>11</v>
      </c>
      <c r="K2" s="13" t="s">
        <v>12</v>
      </c>
      <c r="L2" s="13" t="s">
        <v>13</v>
      </c>
    </row>
    <row r="3" spans="1:12">
      <c r="A3" s="4">
        <v>39045</v>
      </c>
      <c r="B3" s="10">
        <v>180.6</v>
      </c>
      <c r="C3" s="7">
        <f>SUM($B$3:$B3)/(ROW(C3)-2)</f>
        <v>180.6</v>
      </c>
      <c r="D3" s="7">
        <f>SUM($B$3:$B3)/(ROW(D3)-2)</f>
        <v>180.6</v>
      </c>
      <c r="E3" s="7">
        <f>SUM($B$3:$B3)/(ROW(E3)-2)</f>
        <v>180.6</v>
      </c>
      <c r="F3" s="14">
        <f>MIN($B$3:$B3)</f>
        <v>180.6</v>
      </c>
      <c r="G3" s="14">
        <f>MAX($B$3:$B3)</f>
        <v>180.6</v>
      </c>
      <c r="H3" s="14">
        <f>MIN($B$3:$B3)</f>
        <v>180.6</v>
      </c>
      <c r="I3" s="14">
        <f>MAX($B$3:$B3)</f>
        <v>180.6</v>
      </c>
      <c r="J3" s="15">
        <v>0</v>
      </c>
      <c r="K3" s="15">
        <f>B3/2.2</f>
        <v>82.090909090909079</v>
      </c>
      <c r="L3" s="15">
        <f>B3/14</f>
        <v>12.9</v>
      </c>
    </row>
    <row r="4" spans="1:12">
      <c r="A4" s="4">
        <v>39046</v>
      </c>
      <c r="B4" s="10">
        <v>179.6</v>
      </c>
      <c r="C4" s="7">
        <f>SUM($B$3:$B4)/(ROW(C4)-2)</f>
        <v>180.1</v>
      </c>
      <c r="D4" s="7">
        <f>SUM($B$3:$B4)/(ROW(D4)-2)</f>
        <v>180.1</v>
      </c>
      <c r="E4" s="7">
        <f>SUM($B$3:$B4)/(ROW(E4)-2)</f>
        <v>180.1</v>
      </c>
      <c r="F4" s="14">
        <f>MIN($B$3:$B4)</f>
        <v>179.6</v>
      </c>
      <c r="G4" s="14">
        <f>MAX($B$3:$B4)</f>
        <v>180.6</v>
      </c>
      <c r="H4" s="14">
        <f>MIN($B$3:$B4)</f>
        <v>179.6</v>
      </c>
      <c r="I4" s="14">
        <f>MAX($B$3:$B4)</f>
        <v>180.6</v>
      </c>
      <c r="J4" s="15">
        <f>$B4-$B3</f>
        <v>-1</v>
      </c>
      <c r="K4" s="15">
        <f t="shared" ref="K4:K67" si="0">B4/2.2</f>
        <v>81.636363636363626</v>
      </c>
      <c r="L4" s="15">
        <f t="shared" ref="L4:L67" si="1">B4/14</f>
        <v>12.828571428571427</v>
      </c>
    </row>
    <row r="5" spans="1:12">
      <c r="A5" s="4">
        <v>39047</v>
      </c>
      <c r="B5" s="10">
        <v>181.8</v>
      </c>
      <c r="C5" s="7">
        <f>SUM($B$3:$B5)/(ROW(C5)-2)</f>
        <v>180.66666666666666</v>
      </c>
      <c r="D5" s="7">
        <f>SUM($B$3:$B5)/(ROW(D5)-2)</f>
        <v>180.66666666666666</v>
      </c>
      <c r="E5" s="7">
        <f>SUM($B$3:$B5)/(ROW(E5)-2)</f>
        <v>180.66666666666666</v>
      </c>
      <c r="F5" s="14">
        <f>MIN($B$3:$B5)</f>
        <v>179.6</v>
      </c>
      <c r="G5" s="14">
        <f>MAX($B$3:$B5)</f>
        <v>181.8</v>
      </c>
      <c r="H5" s="14">
        <f>MIN($B$3:$B5)</f>
        <v>179.6</v>
      </c>
      <c r="I5" s="14">
        <f>MAX($B$3:$B5)</f>
        <v>181.8</v>
      </c>
      <c r="J5" s="15">
        <f t="shared" ref="J5:J68" si="2">$B5-$B4</f>
        <v>2.2000000000000171</v>
      </c>
      <c r="K5" s="15">
        <f t="shared" si="0"/>
        <v>82.63636363636364</v>
      </c>
      <c r="L5" s="15">
        <f t="shared" si="1"/>
        <v>12.985714285714286</v>
      </c>
    </row>
    <row r="6" spans="1:12">
      <c r="A6" s="4">
        <v>39048</v>
      </c>
      <c r="B6" s="10">
        <v>182.8</v>
      </c>
      <c r="C6" s="7">
        <f>SUM($B$3:$B6)/(ROW(C6)-2)</f>
        <v>181.2</v>
      </c>
      <c r="D6" s="7">
        <f>SUM($B$3:$B6)/(ROW(D6)-2)</f>
        <v>181.2</v>
      </c>
      <c r="E6" s="7">
        <f>SUM($B$3:$B6)/(ROW(E6)-2)</f>
        <v>181.2</v>
      </c>
      <c r="F6" s="14">
        <f>MIN($B$3:$B6)</f>
        <v>179.6</v>
      </c>
      <c r="G6" s="14">
        <f>MAX($B$3:$B6)</f>
        <v>182.8</v>
      </c>
      <c r="H6" s="14">
        <f>MIN($B$3:$B6)</f>
        <v>179.6</v>
      </c>
      <c r="I6" s="14">
        <f>MAX($B$3:$B6)</f>
        <v>182.8</v>
      </c>
      <c r="J6" s="15">
        <f t="shared" si="2"/>
        <v>1</v>
      </c>
      <c r="K6" s="15">
        <f t="shared" si="0"/>
        <v>83.090909090909093</v>
      </c>
      <c r="L6" s="15">
        <f t="shared" si="1"/>
        <v>13.057142857142859</v>
      </c>
    </row>
    <row r="7" spans="1:12">
      <c r="A7" s="4">
        <v>39049</v>
      </c>
      <c r="B7" s="10">
        <v>181</v>
      </c>
      <c r="C7" s="7">
        <f>SUM($B$3:$B7)/(ROW(C7)-2)</f>
        <v>181.16</v>
      </c>
      <c r="D7" s="7">
        <f>SUM($B$3:$B7)/(ROW(D7)-2)</f>
        <v>181.16</v>
      </c>
      <c r="E7" s="7">
        <f>SUM($B$3:$B7)/(ROW(E7)-2)</f>
        <v>181.16</v>
      </c>
      <c r="F7" s="14">
        <f>MIN($B$3:$B7)</f>
        <v>179.6</v>
      </c>
      <c r="G7" s="14">
        <f>MAX($B$3:$B7)</f>
        <v>182.8</v>
      </c>
      <c r="H7" s="14">
        <f>MIN($B$3:$B7)</f>
        <v>179.6</v>
      </c>
      <c r="I7" s="14">
        <f>MAX($B$3:$B7)</f>
        <v>182.8</v>
      </c>
      <c r="J7" s="15">
        <f t="shared" si="2"/>
        <v>-1.8000000000000114</v>
      </c>
      <c r="K7" s="15">
        <f t="shared" si="0"/>
        <v>82.272727272727266</v>
      </c>
      <c r="L7" s="15">
        <f t="shared" si="1"/>
        <v>12.928571428571429</v>
      </c>
    </row>
    <row r="8" spans="1:12">
      <c r="A8" s="4">
        <v>39050</v>
      </c>
      <c r="B8" s="10">
        <v>182</v>
      </c>
      <c r="C8" s="7">
        <f>SUM($B$3:$B8)/(ROW(C8)-2)</f>
        <v>181.29999999999998</v>
      </c>
      <c r="D8" s="7">
        <f>SUM($B$3:$B8)/(ROW(D8)-2)</f>
        <v>181.29999999999998</v>
      </c>
      <c r="E8" s="7">
        <f>SUM($B$3:$B8)/(ROW(E8)-2)</f>
        <v>181.29999999999998</v>
      </c>
      <c r="F8" s="14">
        <f>MIN($B$3:$B8)</f>
        <v>179.6</v>
      </c>
      <c r="G8" s="14">
        <f>MAX($B$3:$B8)</f>
        <v>182.8</v>
      </c>
      <c r="H8" s="14">
        <f>MIN($B$3:$B8)</f>
        <v>179.6</v>
      </c>
      <c r="I8" s="14">
        <f>MAX($B$3:$B8)</f>
        <v>182.8</v>
      </c>
      <c r="J8" s="15">
        <f t="shared" si="2"/>
        <v>1</v>
      </c>
      <c r="K8" s="15">
        <f t="shared" si="0"/>
        <v>82.72727272727272</v>
      </c>
      <c r="L8" s="15">
        <f t="shared" si="1"/>
        <v>13</v>
      </c>
    </row>
    <row r="9" spans="1:12">
      <c r="A9" s="4">
        <v>39051</v>
      </c>
      <c r="B9" s="10">
        <v>182.6</v>
      </c>
      <c r="C9" s="6">
        <f>SUM($B3:$B9)/7</f>
        <v>181.48571428571427</v>
      </c>
      <c r="D9" s="7">
        <f>SUM($B$3:$B9)/(ROW(D9)-2)</f>
        <v>181.48571428571427</v>
      </c>
      <c r="E9" s="7">
        <f>SUM($B$3:$B9)/(ROW(E9)-2)</f>
        <v>181.48571428571427</v>
      </c>
      <c r="F9" s="16">
        <f>MIN($B3:$B9)</f>
        <v>179.6</v>
      </c>
      <c r="G9" s="16">
        <f>MAX($B3:$B9)</f>
        <v>182.8</v>
      </c>
      <c r="H9" s="14">
        <f>MIN($B$3:$B9)</f>
        <v>179.6</v>
      </c>
      <c r="I9" s="14">
        <f>MAX($B$3:$B9)</f>
        <v>182.8</v>
      </c>
      <c r="J9" s="15">
        <f t="shared" si="2"/>
        <v>0.59999999999999432</v>
      </c>
      <c r="K9" s="15">
        <f t="shared" si="0"/>
        <v>82.999999999999986</v>
      </c>
      <c r="L9" s="15">
        <f t="shared" si="1"/>
        <v>13.042857142857143</v>
      </c>
    </row>
    <row r="10" spans="1:12">
      <c r="A10" s="4">
        <v>39052</v>
      </c>
      <c r="B10" s="10">
        <v>181</v>
      </c>
      <c r="C10" s="6">
        <f t="shared" ref="C10:C73" si="3">SUM($B4:$B10)/7</f>
        <v>181.54285714285714</v>
      </c>
      <c r="D10" s="7">
        <f>SUM($B$3:$B10)/(ROW(D10)-2)</f>
        <v>181.42499999999998</v>
      </c>
      <c r="E10" s="7">
        <f>SUM($B$3:$B10)/(ROW(E10)-2)</f>
        <v>181.42499999999998</v>
      </c>
      <c r="F10" s="16">
        <f t="shared" ref="F10:F73" si="4">MIN($B4:$B10)</f>
        <v>179.6</v>
      </c>
      <c r="G10" s="16">
        <f t="shared" ref="G10:G73" si="5">MAX($B4:$B10)</f>
        <v>182.8</v>
      </c>
      <c r="H10" s="14">
        <f>MIN($B$3:$B10)</f>
        <v>179.6</v>
      </c>
      <c r="I10" s="14">
        <f>MAX($B$3:$B10)</f>
        <v>182.8</v>
      </c>
      <c r="J10" s="15">
        <f t="shared" si="2"/>
        <v>-1.5999999999999943</v>
      </c>
      <c r="K10" s="15">
        <f t="shared" si="0"/>
        <v>82.272727272727266</v>
      </c>
      <c r="L10" s="15">
        <f t="shared" si="1"/>
        <v>12.928571428571429</v>
      </c>
    </row>
    <row r="11" spans="1:12">
      <c r="A11" s="4">
        <v>39053</v>
      </c>
      <c r="B11" s="10">
        <v>181.6</v>
      </c>
      <c r="C11" s="6">
        <f t="shared" si="3"/>
        <v>181.82857142857142</v>
      </c>
      <c r="D11" s="7">
        <f>SUM($B$3:$B11)/(ROW(D11)-2)</f>
        <v>181.44444444444443</v>
      </c>
      <c r="E11" s="7">
        <f>SUM($B$3:$B11)/(ROW(E11)-2)</f>
        <v>181.44444444444443</v>
      </c>
      <c r="F11" s="16">
        <f t="shared" si="4"/>
        <v>181</v>
      </c>
      <c r="G11" s="16">
        <f t="shared" si="5"/>
        <v>182.8</v>
      </c>
      <c r="H11" s="14">
        <f>MIN($B$3:$B11)</f>
        <v>179.6</v>
      </c>
      <c r="I11" s="14">
        <f>MAX($B$3:$B11)</f>
        <v>182.8</v>
      </c>
      <c r="J11" s="15">
        <f t="shared" si="2"/>
        <v>0.59999999999999432</v>
      </c>
      <c r="K11" s="15">
        <f t="shared" si="0"/>
        <v>82.545454545454533</v>
      </c>
      <c r="L11" s="15">
        <f t="shared" si="1"/>
        <v>12.971428571428572</v>
      </c>
    </row>
    <row r="12" spans="1:12">
      <c r="A12" s="4">
        <v>39054</v>
      </c>
      <c r="B12" s="10">
        <v>181.5</v>
      </c>
      <c r="C12" s="6">
        <f t="shared" si="3"/>
        <v>181.78571428571428</v>
      </c>
      <c r="D12" s="7">
        <f>SUM($B$3:$B12)/(ROW(D12)-2)</f>
        <v>181.45</v>
      </c>
      <c r="E12" s="7">
        <f>SUM($B$3:$B12)/(ROW(E12)-2)</f>
        <v>181.45</v>
      </c>
      <c r="F12" s="16">
        <f t="shared" si="4"/>
        <v>181</v>
      </c>
      <c r="G12" s="16">
        <f t="shared" si="5"/>
        <v>182.8</v>
      </c>
      <c r="H12" s="14">
        <f>MIN($B$3:$B12)</f>
        <v>179.6</v>
      </c>
      <c r="I12" s="14">
        <f>MAX($B$3:$B12)</f>
        <v>182.8</v>
      </c>
      <c r="J12" s="15">
        <f t="shared" si="2"/>
        <v>-9.9999999999994316E-2</v>
      </c>
      <c r="K12" s="15">
        <f t="shared" si="0"/>
        <v>82.5</v>
      </c>
      <c r="L12" s="15">
        <f t="shared" si="1"/>
        <v>12.964285714285714</v>
      </c>
    </row>
    <row r="13" spans="1:12">
      <c r="A13" s="4">
        <v>39055</v>
      </c>
      <c r="B13" s="10">
        <v>181.3</v>
      </c>
      <c r="C13" s="6">
        <f t="shared" si="3"/>
        <v>181.57142857142858</v>
      </c>
      <c r="D13" s="7">
        <f>SUM($B$3:$B13)/(ROW(D13)-2)</f>
        <v>181.43636363636361</v>
      </c>
      <c r="E13" s="7">
        <f>SUM($B$3:$B13)/(ROW(E13)-2)</f>
        <v>181.43636363636361</v>
      </c>
      <c r="F13" s="16">
        <f t="shared" si="4"/>
        <v>181</v>
      </c>
      <c r="G13" s="16">
        <f t="shared" si="5"/>
        <v>182.6</v>
      </c>
      <c r="H13" s="14">
        <f>MIN($B$3:$B13)</f>
        <v>179.6</v>
      </c>
      <c r="I13" s="14">
        <f>MAX($B$3:$B13)</f>
        <v>182.8</v>
      </c>
      <c r="J13" s="15">
        <f t="shared" si="2"/>
        <v>-0.19999999999998863</v>
      </c>
      <c r="K13" s="15">
        <f t="shared" si="0"/>
        <v>82.409090909090907</v>
      </c>
      <c r="L13" s="15">
        <f t="shared" si="1"/>
        <v>12.950000000000001</v>
      </c>
    </row>
    <row r="14" spans="1:12">
      <c r="A14" s="4">
        <v>39056</v>
      </c>
      <c r="B14" s="10">
        <v>181.2</v>
      </c>
      <c r="C14" s="6">
        <f t="shared" si="3"/>
        <v>181.6</v>
      </c>
      <c r="D14" s="7">
        <f>SUM($B$3:$B14)/(ROW(D14)-2)</f>
        <v>181.41666666666663</v>
      </c>
      <c r="E14" s="7">
        <f>SUM($B$3:$B14)/(ROW(E14)-2)</f>
        <v>181.41666666666663</v>
      </c>
      <c r="F14" s="16">
        <f t="shared" si="4"/>
        <v>181</v>
      </c>
      <c r="G14" s="16">
        <f t="shared" si="5"/>
        <v>182.6</v>
      </c>
      <c r="H14" s="14">
        <f>MIN($B$3:$B14)</f>
        <v>179.6</v>
      </c>
      <c r="I14" s="14">
        <f>MAX($B$3:$B14)</f>
        <v>182.8</v>
      </c>
      <c r="J14" s="15">
        <f t="shared" si="2"/>
        <v>-0.10000000000002274</v>
      </c>
      <c r="K14" s="15">
        <f t="shared" si="0"/>
        <v>82.363636363636346</v>
      </c>
      <c r="L14" s="15">
        <f t="shared" si="1"/>
        <v>12.942857142857141</v>
      </c>
    </row>
    <row r="15" spans="1:12">
      <c r="A15" s="4">
        <v>39057</v>
      </c>
      <c r="B15" s="10">
        <v>181.6</v>
      </c>
      <c r="C15" s="6">
        <f t="shared" si="3"/>
        <v>181.54285714285714</v>
      </c>
      <c r="D15" s="7">
        <f>SUM($B$3:$B15)/(ROW(D15)-2)</f>
        <v>181.43076923076919</v>
      </c>
      <c r="E15" s="7">
        <f>SUM($B$3:$B15)/(ROW(E15)-2)</f>
        <v>181.43076923076919</v>
      </c>
      <c r="F15" s="16">
        <f t="shared" si="4"/>
        <v>181</v>
      </c>
      <c r="G15" s="16">
        <f t="shared" si="5"/>
        <v>182.6</v>
      </c>
      <c r="H15" s="14">
        <f>MIN($B$3:$B15)</f>
        <v>179.6</v>
      </c>
      <c r="I15" s="14">
        <f>MAX($B$3:$B15)</f>
        <v>182.8</v>
      </c>
      <c r="J15" s="15">
        <f t="shared" si="2"/>
        <v>0.40000000000000568</v>
      </c>
      <c r="K15" s="15">
        <f t="shared" si="0"/>
        <v>82.545454545454533</v>
      </c>
      <c r="L15" s="15">
        <f t="shared" si="1"/>
        <v>12.971428571428572</v>
      </c>
    </row>
    <row r="16" spans="1:12">
      <c r="A16" s="4">
        <v>39058</v>
      </c>
      <c r="B16" s="10">
        <v>180.8</v>
      </c>
      <c r="C16" s="6">
        <f t="shared" si="3"/>
        <v>181.28571428571428</v>
      </c>
      <c r="D16" s="7">
        <f>SUM($B$3:$B16)/(ROW(D16)-2)</f>
        <v>181.38571428571427</v>
      </c>
      <c r="E16" s="7">
        <f>SUM($B$3:$B16)/(ROW(E16)-2)</f>
        <v>181.38571428571427</v>
      </c>
      <c r="F16" s="16">
        <f t="shared" si="4"/>
        <v>180.8</v>
      </c>
      <c r="G16" s="16">
        <f t="shared" si="5"/>
        <v>181.6</v>
      </c>
      <c r="H16" s="14">
        <f>MIN($B$3:$B16)</f>
        <v>179.6</v>
      </c>
      <c r="I16" s="14">
        <f>MAX($B$3:$B16)</f>
        <v>182.8</v>
      </c>
      <c r="J16" s="15">
        <f t="shared" si="2"/>
        <v>-0.79999999999998295</v>
      </c>
      <c r="K16" s="15">
        <f t="shared" si="0"/>
        <v>82.181818181818187</v>
      </c>
      <c r="L16" s="15">
        <f t="shared" si="1"/>
        <v>12.914285714285715</v>
      </c>
    </row>
    <row r="17" spans="1:12">
      <c r="A17" s="4">
        <v>39059</v>
      </c>
      <c r="B17" s="10">
        <v>180</v>
      </c>
      <c r="C17" s="6">
        <f t="shared" si="3"/>
        <v>181.14285714285717</v>
      </c>
      <c r="D17" s="7">
        <f>SUM($B$3:$B17)/(ROW(D17)-2)</f>
        <v>181.29333333333332</v>
      </c>
      <c r="E17" s="7">
        <f>SUM($B$3:$B17)/(ROW(E17)-2)</f>
        <v>181.29333333333332</v>
      </c>
      <c r="F17" s="16">
        <f t="shared" si="4"/>
        <v>180</v>
      </c>
      <c r="G17" s="16">
        <f t="shared" si="5"/>
        <v>181.6</v>
      </c>
      <c r="H17" s="14">
        <f>MIN($B$3:$B17)</f>
        <v>179.6</v>
      </c>
      <c r="I17" s="14">
        <f>MAX($B$3:$B17)</f>
        <v>182.8</v>
      </c>
      <c r="J17" s="15">
        <f t="shared" si="2"/>
        <v>-0.80000000000001137</v>
      </c>
      <c r="K17" s="15">
        <f t="shared" si="0"/>
        <v>81.818181818181813</v>
      </c>
      <c r="L17" s="15">
        <f t="shared" si="1"/>
        <v>12.857142857142858</v>
      </c>
    </row>
    <row r="18" spans="1:12">
      <c r="A18" s="4">
        <v>39060</v>
      </c>
      <c r="B18" s="10">
        <v>180.8</v>
      </c>
      <c r="C18" s="6">
        <f t="shared" si="3"/>
        <v>181.02857142857144</v>
      </c>
      <c r="D18" s="7">
        <f>SUM($B$3:$B18)/(ROW(D18)-2)</f>
        <v>181.26249999999999</v>
      </c>
      <c r="E18" s="7">
        <f>SUM($B$3:$B18)/(ROW(E18)-2)</f>
        <v>181.26249999999999</v>
      </c>
      <c r="F18" s="16">
        <f t="shared" si="4"/>
        <v>180</v>
      </c>
      <c r="G18" s="16">
        <f t="shared" si="5"/>
        <v>181.6</v>
      </c>
      <c r="H18" s="14">
        <f>MIN($B$3:$B18)</f>
        <v>179.6</v>
      </c>
      <c r="I18" s="14">
        <f>MAX($B$3:$B18)</f>
        <v>182.8</v>
      </c>
      <c r="J18" s="15">
        <f t="shared" si="2"/>
        <v>0.80000000000001137</v>
      </c>
      <c r="K18" s="15">
        <f t="shared" si="0"/>
        <v>82.181818181818187</v>
      </c>
      <c r="L18" s="15">
        <f t="shared" si="1"/>
        <v>12.914285714285715</v>
      </c>
    </row>
    <row r="19" spans="1:12">
      <c r="A19" s="4">
        <v>39061</v>
      </c>
      <c r="B19" s="10">
        <v>182</v>
      </c>
      <c r="C19" s="6">
        <f t="shared" si="3"/>
        <v>181.1</v>
      </c>
      <c r="D19" s="7">
        <f>SUM($B$3:$B19)/(ROW(D19)-2)</f>
        <v>181.30588235294115</v>
      </c>
      <c r="E19" s="7">
        <f>SUM($B$3:$B19)/(ROW(E19)-2)</f>
        <v>181.30588235294115</v>
      </c>
      <c r="F19" s="16">
        <f t="shared" si="4"/>
        <v>180</v>
      </c>
      <c r="G19" s="16">
        <f t="shared" si="5"/>
        <v>182</v>
      </c>
      <c r="H19" s="14">
        <f>MIN($B$3:$B19)</f>
        <v>179.6</v>
      </c>
      <c r="I19" s="14">
        <f>MAX($B$3:$B19)</f>
        <v>182.8</v>
      </c>
      <c r="J19" s="15">
        <f t="shared" si="2"/>
        <v>1.1999999999999886</v>
      </c>
      <c r="K19" s="15">
        <f t="shared" si="0"/>
        <v>82.72727272727272</v>
      </c>
      <c r="L19" s="15">
        <f t="shared" si="1"/>
        <v>13</v>
      </c>
    </row>
    <row r="20" spans="1:12">
      <c r="A20" s="4">
        <v>39062</v>
      </c>
      <c r="B20" s="10">
        <v>184.4</v>
      </c>
      <c r="C20" s="6">
        <f t="shared" si="3"/>
        <v>181.54285714285714</v>
      </c>
      <c r="D20" s="7">
        <f>SUM($B$3:$B20)/(ROW(D20)-2)</f>
        <v>181.47777777777776</v>
      </c>
      <c r="E20" s="7">
        <f>SUM($B$3:$B20)/(ROW(E20)-2)</f>
        <v>181.47777777777776</v>
      </c>
      <c r="F20" s="16">
        <f t="shared" si="4"/>
        <v>180</v>
      </c>
      <c r="G20" s="16">
        <f t="shared" si="5"/>
        <v>184.4</v>
      </c>
      <c r="H20" s="14">
        <f>MIN($B$3:$B20)</f>
        <v>179.6</v>
      </c>
      <c r="I20" s="14">
        <f>MAX($B$3:$B20)</f>
        <v>184.4</v>
      </c>
      <c r="J20" s="15">
        <f t="shared" si="2"/>
        <v>2.4000000000000057</v>
      </c>
      <c r="K20" s="15">
        <f t="shared" si="0"/>
        <v>83.818181818181813</v>
      </c>
      <c r="L20" s="15">
        <f t="shared" si="1"/>
        <v>13.171428571428573</v>
      </c>
    </row>
    <row r="21" spans="1:12">
      <c r="A21" s="4">
        <v>39063</v>
      </c>
      <c r="B21" s="10">
        <v>180.8</v>
      </c>
      <c r="C21" s="6">
        <f t="shared" si="3"/>
        <v>181.48571428571429</v>
      </c>
      <c r="D21" s="7">
        <f>SUM($B$3:$B21)/(ROW(D21)-2)</f>
        <v>181.44210526315791</v>
      </c>
      <c r="E21" s="7">
        <f>SUM($B$3:$B21)/(ROW(E21)-2)</f>
        <v>181.44210526315791</v>
      </c>
      <c r="F21" s="16">
        <f t="shared" si="4"/>
        <v>180</v>
      </c>
      <c r="G21" s="16">
        <f t="shared" si="5"/>
        <v>184.4</v>
      </c>
      <c r="H21" s="14">
        <f>MIN($B$3:$B21)</f>
        <v>179.6</v>
      </c>
      <c r="I21" s="14">
        <f>MAX($B$3:$B21)</f>
        <v>184.4</v>
      </c>
      <c r="J21" s="15">
        <f t="shared" si="2"/>
        <v>-3.5999999999999943</v>
      </c>
      <c r="K21" s="15">
        <f t="shared" si="0"/>
        <v>82.181818181818187</v>
      </c>
      <c r="L21" s="15">
        <f t="shared" si="1"/>
        <v>12.914285714285715</v>
      </c>
    </row>
    <row r="22" spans="1:12">
      <c r="A22" s="4">
        <v>39064</v>
      </c>
      <c r="B22" s="10">
        <v>179.8</v>
      </c>
      <c r="C22" s="6">
        <f t="shared" si="3"/>
        <v>181.22857142857143</v>
      </c>
      <c r="D22" s="7">
        <f>SUM($B$3:$B22)/(ROW(D22)-2)</f>
        <v>181.36</v>
      </c>
      <c r="E22" s="7">
        <f>SUM($B$3:$B22)/(ROW(E22)-2)</f>
        <v>181.36</v>
      </c>
      <c r="F22" s="16">
        <f t="shared" si="4"/>
        <v>179.8</v>
      </c>
      <c r="G22" s="16">
        <f t="shared" si="5"/>
        <v>184.4</v>
      </c>
      <c r="H22" s="14">
        <f>MIN($B$3:$B22)</f>
        <v>179.6</v>
      </c>
      <c r="I22" s="14">
        <f>MAX($B$3:$B22)</f>
        <v>184.4</v>
      </c>
      <c r="J22" s="15">
        <f t="shared" si="2"/>
        <v>-1</v>
      </c>
      <c r="K22" s="15">
        <f t="shared" si="0"/>
        <v>81.72727272727272</v>
      </c>
      <c r="L22" s="15">
        <f t="shared" si="1"/>
        <v>12.842857142857143</v>
      </c>
    </row>
    <row r="23" spans="1:12">
      <c r="A23" s="4">
        <v>39065</v>
      </c>
      <c r="B23" s="10">
        <v>181.2</v>
      </c>
      <c r="C23" s="6">
        <f t="shared" si="3"/>
        <v>181.28571428571428</v>
      </c>
      <c r="D23" s="7">
        <f>SUM($B$3:$B23)/(ROW(D23)-2)</f>
        <v>181.35238095238097</v>
      </c>
      <c r="E23" s="7">
        <f>SUM($B$3:$B23)/(ROW(E23)-2)</f>
        <v>181.35238095238097</v>
      </c>
      <c r="F23" s="16">
        <f t="shared" si="4"/>
        <v>179.8</v>
      </c>
      <c r="G23" s="16">
        <f t="shared" si="5"/>
        <v>184.4</v>
      </c>
      <c r="H23" s="14">
        <f>MIN($B$3:$B23)</f>
        <v>179.6</v>
      </c>
      <c r="I23" s="14">
        <f>MAX($B$3:$B23)</f>
        <v>184.4</v>
      </c>
      <c r="J23" s="15">
        <f t="shared" si="2"/>
        <v>1.3999999999999773</v>
      </c>
      <c r="K23" s="15">
        <f t="shared" si="0"/>
        <v>82.363636363636346</v>
      </c>
      <c r="L23" s="15">
        <f t="shared" si="1"/>
        <v>12.942857142857141</v>
      </c>
    </row>
    <row r="24" spans="1:12">
      <c r="A24" s="4">
        <v>39066</v>
      </c>
      <c r="B24" s="10">
        <v>179.8</v>
      </c>
      <c r="C24" s="6">
        <f t="shared" si="3"/>
        <v>181.25714285714284</v>
      </c>
      <c r="D24" s="7">
        <f>SUM($B$3:$B24)/(ROW(D24)-2)</f>
        <v>181.28181818181818</v>
      </c>
      <c r="E24" s="7">
        <f>SUM($B$3:$B24)/(ROW(E24)-2)</f>
        <v>181.28181818181818</v>
      </c>
      <c r="F24" s="16">
        <f t="shared" si="4"/>
        <v>179.8</v>
      </c>
      <c r="G24" s="16">
        <f t="shared" si="5"/>
        <v>184.4</v>
      </c>
      <c r="H24" s="14">
        <f>MIN($B$3:$B24)</f>
        <v>179.6</v>
      </c>
      <c r="I24" s="14">
        <f>MAX($B$3:$B24)</f>
        <v>184.4</v>
      </c>
      <c r="J24" s="15">
        <f t="shared" si="2"/>
        <v>-1.3999999999999773</v>
      </c>
      <c r="K24" s="15">
        <f t="shared" si="0"/>
        <v>81.72727272727272</v>
      </c>
      <c r="L24" s="15">
        <f t="shared" si="1"/>
        <v>12.842857142857143</v>
      </c>
    </row>
    <row r="25" spans="1:12">
      <c r="A25" s="4">
        <v>39067</v>
      </c>
      <c r="B25" s="10">
        <v>180.2</v>
      </c>
      <c r="C25" s="6">
        <f t="shared" si="3"/>
        <v>181.17142857142858</v>
      </c>
      <c r="D25" s="7">
        <f>SUM($B$3:$B25)/(ROW(D25)-2)</f>
        <v>181.23478260869567</v>
      </c>
      <c r="E25" s="7">
        <f>SUM($B$3:$B25)/(ROW(E25)-2)</f>
        <v>181.23478260869567</v>
      </c>
      <c r="F25" s="16">
        <f t="shared" si="4"/>
        <v>179.8</v>
      </c>
      <c r="G25" s="16">
        <f t="shared" si="5"/>
        <v>184.4</v>
      </c>
      <c r="H25" s="14">
        <f>MIN($B$3:$B25)</f>
        <v>179.6</v>
      </c>
      <c r="I25" s="14">
        <f>MAX($B$3:$B25)</f>
        <v>184.4</v>
      </c>
      <c r="J25" s="15">
        <f t="shared" si="2"/>
        <v>0.39999999999997726</v>
      </c>
      <c r="K25" s="15">
        <f t="shared" si="0"/>
        <v>81.909090909090892</v>
      </c>
      <c r="L25" s="15">
        <f t="shared" si="1"/>
        <v>12.87142857142857</v>
      </c>
    </row>
    <row r="26" spans="1:12">
      <c r="A26" s="4">
        <v>39068</v>
      </c>
      <c r="B26" s="10">
        <v>180.6</v>
      </c>
      <c r="C26" s="6">
        <f t="shared" si="3"/>
        <v>180.97142857142856</v>
      </c>
      <c r="D26" s="7">
        <f>SUM($B$3:$B26)/(ROW(D26)-2)</f>
        <v>181.20833333333337</v>
      </c>
      <c r="E26" s="7">
        <f>SUM($B$3:$B26)/(ROW(E26)-2)</f>
        <v>181.20833333333337</v>
      </c>
      <c r="F26" s="16">
        <f t="shared" si="4"/>
        <v>179.8</v>
      </c>
      <c r="G26" s="16">
        <f t="shared" si="5"/>
        <v>184.4</v>
      </c>
      <c r="H26" s="14">
        <f>MIN($B$3:$B26)</f>
        <v>179.6</v>
      </c>
      <c r="I26" s="14">
        <f>MAX($B$3:$B26)</f>
        <v>184.4</v>
      </c>
      <c r="J26" s="15">
        <f t="shared" si="2"/>
        <v>0.40000000000000568</v>
      </c>
      <c r="K26" s="15">
        <f t="shared" si="0"/>
        <v>82.090909090909079</v>
      </c>
      <c r="L26" s="15">
        <f t="shared" si="1"/>
        <v>12.9</v>
      </c>
    </row>
    <row r="27" spans="1:12">
      <c r="A27" s="4">
        <v>39069</v>
      </c>
      <c r="B27" s="10">
        <v>182.2</v>
      </c>
      <c r="C27" s="6">
        <f t="shared" si="3"/>
        <v>180.65714285714284</v>
      </c>
      <c r="D27" s="7">
        <f>SUM($B$3:$B27)/(ROW(D27)-2)</f>
        <v>181.24800000000002</v>
      </c>
      <c r="E27" s="7">
        <f>SUM($B$3:$B27)/(ROW(E27)-2)</f>
        <v>181.24800000000002</v>
      </c>
      <c r="F27" s="16">
        <f t="shared" si="4"/>
        <v>179.8</v>
      </c>
      <c r="G27" s="16">
        <f t="shared" si="5"/>
        <v>182.2</v>
      </c>
      <c r="H27" s="14">
        <f>MIN($B$3:$B27)</f>
        <v>179.6</v>
      </c>
      <c r="I27" s="14">
        <f>MAX($B$3:$B27)</f>
        <v>184.4</v>
      </c>
      <c r="J27" s="15">
        <f t="shared" si="2"/>
        <v>1.5999999999999943</v>
      </c>
      <c r="K27" s="15">
        <f t="shared" si="0"/>
        <v>82.818181818181813</v>
      </c>
      <c r="L27" s="15">
        <f t="shared" si="1"/>
        <v>13.014285714285714</v>
      </c>
    </row>
    <row r="28" spans="1:12">
      <c r="A28" s="4">
        <v>39070</v>
      </c>
      <c r="B28" s="10">
        <v>181.6</v>
      </c>
      <c r="C28" s="6">
        <f t="shared" si="3"/>
        <v>180.77142857142854</v>
      </c>
      <c r="D28" s="7">
        <f>SUM($B$3:$B28)/(ROW(D28)-2)</f>
        <v>181.26153846153849</v>
      </c>
      <c r="E28" s="7">
        <f>SUM($B$3:$B28)/(ROW(E28)-2)</f>
        <v>181.26153846153849</v>
      </c>
      <c r="F28" s="16">
        <f t="shared" si="4"/>
        <v>179.8</v>
      </c>
      <c r="G28" s="16">
        <f t="shared" si="5"/>
        <v>182.2</v>
      </c>
      <c r="H28" s="14">
        <f>MIN($B$3:$B28)</f>
        <v>179.6</v>
      </c>
      <c r="I28" s="14">
        <f>MAX($B$3:$B28)</f>
        <v>184.4</v>
      </c>
      <c r="J28" s="15">
        <f t="shared" si="2"/>
        <v>-0.59999999999999432</v>
      </c>
      <c r="K28" s="15">
        <f t="shared" si="0"/>
        <v>82.545454545454533</v>
      </c>
      <c r="L28" s="15">
        <f t="shared" si="1"/>
        <v>12.971428571428572</v>
      </c>
    </row>
    <row r="29" spans="1:12">
      <c r="A29" s="4">
        <v>39071</v>
      </c>
      <c r="B29" s="10">
        <v>182.2</v>
      </c>
      <c r="C29" s="6">
        <f t="shared" si="3"/>
        <v>181.1142857142857</v>
      </c>
      <c r="D29" s="7">
        <f>SUM($B$3:$B29)/(ROW(D29)-2)</f>
        <v>181.29629629629633</v>
      </c>
      <c r="E29" s="7">
        <f>SUM($B$3:$B29)/(ROW(E29)-2)</f>
        <v>181.29629629629633</v>
      </c>
      <c r="F29" s="16">
        <f t="shared" si="4"/>
        <v>179.8</v>
      </c>
      <c r="G29" s="16">
        <f t="shared" si="5"/>
        <v>182.2</v>
      </c>
      <c r="H29" s="14">
        <f>MIN($B$3:$B29)</f>
        <v>179.6</v>
      </c>
      <c r="I29" s="14">
        <f>MAX($B$3:$B29)</f>
        <v>184.4</v>
      </c>
      <c r="J29" s="15">
        <f t="shared" si="2"/>
        <v>0.59999999999999432</v>
      </c>
      <c r="K29" s="15">
        <f t="shared" si="0"/>
        <v>82.818181818181813</v>
      </c>
      <c r="L29" s="15">
        <f t="shared" si="1"/>
        <v>13.014285714285714</v>
      </c>
    </row>
    <row r="30" spans="1:12">
      <c r="A30" s="4">
        <v>39072</v>
      </c>
      <c r="B30" s="10">
        <v>181.8</v>
      </c>
      <c r="C30" s="6">
        <f t="shared" si="3"/>
        <v>181.2</v>
      </c>
      <c r="D30" s="7">
        <f>SUM($B$3:$B30)/(ROW(D30)-2)</f>
        <v>181.31428571428575</v>
      </c>
      <c r="E30" s="7">
        <f>SUM($B$3:$B30)/(ROW(E30)-2)</f>
        <v>181.31428571428575</v>
      </c>
      <c r="F30" s="16">
        <f t="shared" si="4"/>
        <v>179.8</v>
      </c>
      <c r="G30" s="16">
        <f t="shared" si="5"/>
        <v>182.2</v>
      </c>
      <c r="H30" s="14">
        <f>MIN($B$3:$B30)</f>
        <v>179.6</v>
      </c>
      <c r="I30" s="14">
        <f>MAX($B$3:$B30)</f>
        <v>184.4</v>
      </c>
      <c r="J30" s="15">
        <f t="shared" si="2"/>
        <v>-0.39999999999997726</v>
      </c>
      <c r="K30" s="15">
        <f t="shared" si="0"/>
        <v>82.63636363636364</v>
      </c>
      <c r="L30" s="15">
        <f t="shared" si="1"/>
        <v>12.985714285714286</v>
      </c>
    </row>
    <row r="31" spans="1:12">
      <c r="A31" s="4">
        <v>39073</v>
      </c>
      <c r="B31" s="10">
        <v>180.6</v>
      </c>
      <c r="C31" s="6">
        <f t="shared" si="3"/>
        <v>181.31428571428569</v>
      </c>
      <c r="D31" s="7">
        <f>SUM($B$3:$B31)/(ROW(D31)-2)</f>
        <v>181.28965517241383</v>
      </c>
      <c r="E31" s="7">
        <f>SUM($B$3:$B31)/(ROW(E31)-2)</f>
        <v>181.28965517241383</v>
      </c>
      <c r="F31" s="16">
        <f t="shared" si="4"/>
        <v>180.2</v>
      </c>
      <c r="G31" s="16">
        <f t="shared" si="5"/>
        <v>182.2</v>
      </c>
      <c r="H31" s="14">
        <f>MIN($B$3:$B31)</f>
        <v>179.6</v>
      </c>
      <c r="I31" s="14">
        <f>MAX($B$3:$B31)</f>
        <v>184.4</v>
      </c>
      <c r="J31" s="15">
        <f t="shared" si="2"/>
        <v>-1.2000000000000171</v>
      </c>
      <c r="K31" s="15">
        <f t="shared" si="0"/>
        <v>82.090909090909079</v>
      </c>
      <c r="L31" s="15">
        <f t="shared" si="1"/>
        <v>12.9</v>
      </c>
    </row>
    <row r="32" spans="1:12">
      <c r="A32" s="4">
        <v>39074</v>
      </c>
      <c r="B32" s="10">
        <v>180.8</v>
      </c>
      <c r="C32" s="6">
        <f t="shared" si="3"/>
        <v>181.39999999999995</v>
      </c>
      <c r="D32" s="6">
        <f>SUM($B3:$B32)/30</f>
        <v>181.2733333333334</v>
      </c>
      <c r="E32" s="7">
        <f>SUM($B$3:$B32)/(ROW(E32)-2)</f>
        <v>181.2733333333334</v>
      </c>
      <c r="F32" s="16">
        <f t="shared" si="4"/>
        <v>180.6</v>
      </c>
      <c r="G32" s="16">
        <f t="shared" si="5"/>
        <v>182.2</v>
      </c>
      <c r="H32" s="16">
        <f>MIN($B3:$B32)</f>
        <v>179.6</v>
      </c>
      <c r="I32" s="16">
        <f>MAX($B3:$B32)</f>
        <v>184.4</v>
      </c>
      <c r="J32" s="15">
        <f t="shared" si="2"/>
        <v>0.20000000000001705</v>
      </c>
      <c r="K32" s="15">
        <f t="shared" si="0"/>
        <v>82.181818181818187</v>
      </c>
      <c r="L32" s="15">
        <f t="shared" si="1"/>
        <v>12.914285714285715</v>
      </c>
    </row>
    <row r="33" spans="1:12">
      <c r="A33" s="4">
        <v>39075</v>
      </c>
      <c r="B33" s="10">
        <f t="shared" ref="B33:B38" si="6">B32</f>
        <v>180.8</v>
      </c>
      <c r="C33" s="6">
        <f t="shared" si="3"/>
        <v>181.42857142857142</v>
      </c>
      <c r="D33" s="6">
        <f t="shared" ref="D33:D96" si="7">SUM($B4:$B33)/30</f>
        <v>181.28000000000006</v>
      </c>
      <c r="E33" s="7">
        <f>SUM($B$3:$B33)/(ROW(E33)-2)</f>
        <v>181.25806451612908</v>
      </c>
      <c r="F33" s="16">
        <f t="shared" si="4"/>
        <v>180.6</v>
      </c>
      <c r="G33" s="16">
        <f t="shared" si="5"/>
        <v>182.2</v>
      </c>
      <c r="H33" s="16">
        <f t="shared" ref="H33:H96" si="8">MIN($B4:$B33)</f>
        <v>179.6</v>
      </c>
      <c r="I33" s="16">
        <f t="shared" ref="I33:I96" si="9">MAX($B4:$B33)</f>
        <v>184.4</v>
      </c>
      <c r="J33" s="15">
        <f t="shared" si="2"/>
        <v>0</v>
      </c>
      <c r="K33" s="15">
        <f t="shared" si="0"/>
        <v>82.181818181818187</v>
      </c>
      <c r="L33" s="15">
        <f t="shared" si="1"/>
        <v>12.914285714285715</v>
      </c>
    </row>
    <row r="34" spans="1:12">
      <c r="A34" s="4">
        <v>39076</v>
      </c>
      <c r="B34" s="10">
        <f t="shared" si="6"/>
        <v>180.8</v>
      </c>
      <c r="C34" s="6">
        <f t="shared" si="3"/>
        <v>181.22857142857143</v>
      </c>
      <c r="D34" s="6">
        <f t="shared" si="7"/>
        <v>181.32000000000005</v>
      </c>
      <c r="E34" s="7">
        <f>SUM($B$3:$B34)/(ROW(E34)-2)</f>
        <v>181.24375000000006</v>
      </c>
      <c r="F34" s="16">
        <f t="shared" si="4"/>
        <v>180.6</v>
      </c>
      <c r="G34" s="16">
        <f t="shared" si="5"/>
        <v>182.2</v>
      </c>
      <c r="H34" s="16">
        <f t="shared" si="8"/>
        <v>179.8</v>
      </c>
      <c r="I34" s="16">
        <f t="shared" si="9"/>
        <v>184.4</v>
      </c>
      <c r="J34" s="15">
        <f t="shared" si="2"/>
        <v>0</v>
      </c>
      <c r="K34" s="15">
        <f t="shared" si="0"/>
        <v>82.181818181818187</v>
      </c>
      <c r="L34" s="15">
        <f t="shared" si="1"/>
        <v>12.914285714285715</v>
      </c>
    </row>
    <row r="35" spans="1:12">
      <c r="A35" s="4">
        <v>39077</v>
      </c>
      <c r="B35" s="10">
        <f t="shared" si="6"/>
        <v>180.8</v>
      </c>
      <c r="C35" s="6">
        <f t="shared" si="3"/>
        <v>181.1142857142857</v>
      </c>
      <c r="D35" s="6">
        <f t="shared" si="7"/>
        <v>181.28666666666672</v>
      </c>
      <c r="E35" s="7">
        <f>SUM($B$3:$B35)/(ROW(E35)-2)</f>
        <v>181.23030303030311</v>
      </c>
      <c r="F35" s="16">
        <f t="shared" si="4"/>
        <v>180.6</v>
      </c>
      <c r="G35" s="16">
        <f t="shared" si="5"/>
        <v>182.2</v>
      </c>
      <c r="H35" s="16">
        <f t="shared" si="8"/>
        <v>179.8</v>
      </c>
      <c r="I35" s="16">
        <f t="shared" si="9"/>
        <v>184.4</v>
      </c>
      <c r="J35" s="15">
        <f t="shared" si="2"/>
        <v>0</v>
      </c>
      <c r="K35" s="15">
        <f t="shared" si="0"/>
        <v>82.181818181818187</v>
      </c>
      <c r="L35" s="15">
        <f t="shared" si="1"/>
        <v>12.914285714285715</v>
      </c>
    </row>
    <row r="36" spans="1:12">
      <c r="A36" s="4">
        <v>39078</v>
      </c>
      <c r="B36" s="10">
        <v>180.3</v>
      </c>
      <c r="C36" s="6">
        <f t="shared" si="3"/>
        <v>180.84285714285713</v>
      </c>
      <c r="D36" s="6">
        <f t="shared" si="7"/>
        <v>181.20333333333338</v>
      </c>
      <c r="E36" s="7">
        <f>SUM($B$3:$B36)/(ROW(E36)-2)</f>
        <v>181.20294117647066</v>
      </c>
      <c r="F36" s="16">
        <f t="shared" si="4"/>
        <v>180.3</v>
      </c>
      <c r="G36" s="16">
        <f t="shared" si="5"/>
        <v>181.8</v>
      </c>
      <c r="H36" s="16">
        <f t="shared" si="8"/>
        <v>179.8</v>
      </c>
      <c r="I36" s="16">
        <f t="shared" si="9"/>
        <v>184.4</v>
      </c>
      <c r="J36" s="15">
        <f t="shared" si="2"/>
        <v>-0.5</v>
      </c>
      <c r="K36" s="15">
        <f t="shared" si="0"/>
        <v>81.954545454545453</v>
      </c>
      <c r="L36" s="15">
        <f t="shared" si="1"/>
        <v>12.87857142857143</v>
      </c>
    </row>
    <row r="37" spans="1:12">
      <c r="A37" s="4">
        <v>39079</v>
      </c>
      <c r="B37" s="10">
        <f t="shared" si="6"/>
        <v>180.3</v>
      </c>
      <c r="C37" s="6">
        <f t="shared" si="3"/>
        <v>180.62857142857141</v>
      </c>
      <c r="D37" s="6">
        <f t="shared" si="7"/>
        <v>181.18</v>
      </c>
      <c r="E37" s="7">
        <f>SUM($B$3:$B37)/(ROW(E37)-2)</f>
        <v>181.17714285714294</v>
      </c>
      <c r="F37" s="16">
        <f t="shared" si="4"/>
        <v>180.3</v>
      </c>
      <c r="G37" s="16">
        <f t="shared" si="5"/>
        <v>180.8</v>
      </c>
      <c r="H37" s="16">
        <f t="shared" si="8"/>
        <v>179.8</v>
      </c>
      <c r="I37" s="16">
        <f t="shared" si="9"/>
        <v>184.4</v>
      </c>
      <c r="J37" s="15">
        <f t="shared" si="2"/>
        <v>0</v>
      </c>
      <c r="K37" s="15">
        <f t="shared" si="0"/>
        <v>81.954545454545453</v>
      </c>
      <c r="L37" s="15">
        <f t="shared" si="1"/>
        <v>12.87857142857143</v>
      </c>
    </row>
    <row r="38" spans="1:12">
      <c r="A38" s="4">
        <v>39080</v>
      </c>
      <c r="B38" s="10">
        <f t="shared" si="6"/>
        <v>180.3</v>
      </c>
      <c r="C38" s="6">
        <f t="shared" si="3"/>
        <v>180.58571428571426</v>
      </c>
      <c r="D38" s="6">
        <f t="shared" si="7"/>
        <v>181.12333333333336</v>
      </c>
      <c r="E38" s="7">
        <f>SUM($B$3:$B38)/(ROW(E38)-2)</f>
        <v>181.15277777777786</v>
      </c>
      <c r="F38" s="16">
        <f t="shared" si="4"/>
        <v>180.3</v>
      </c>
      <c r="G38" s="16">
        <f t="shared" si="5"/>
        <v>180.8</v>
      </c>
      <c r="H38" s="16">
        <f t="shared" si="8"/>
        <v>179.8</v>
      </c>
      <c r="I38" s="16">
        <f t="shared" si="9"/>
        <v>184.4</v>
      </c>
      <c r="J38" s="15">
        <f t="shared" si="2"/>
        <v>0</v>
      </c>
      <c r="K38" s="15">
        <f t="shared" si="0"/>
        <v>81.954545454545453</v>
      </c>
      <c r="L38" s="15">
        <f t="shared" si="1"/>
        <v>12.87857142857143</v>
      </c>
    </row>
    <row r="39" spans="1:12">
      <c r="A39" s="4">
        <v>39081</v>
      </c>
      <c r="B39" s="10">
        <v>179.8</v>
      </c>
      <c r="C39" s="6">
        <f t="shared" si="3"/>
        <v>180.44285714285712</v>
      </c>
      <c r="D39" s="6">
        <f t="shared" si="7"/>
        <v>181.03000000000003</v>
      </c>
      <c r="E39" s="7">
        <f>SUM($B$3:$B39)/(ROW(E39)-2)</f>
        <v>181.11621621621629</v>
      </c>
      <c r="F39" s="16">
        <f t="shared" si="4"/>
        <v>179.8</v>
      </c>
      <c r="G39" s="16">
        <f t="shared" si="5"/>
        <v>180.8</v>
      </c>
      <c r="H39" s="16">
        <f t="shared" si="8"/>
        <v>179.8</v>
      </c>
      <c r="I39" s="16">
        <f t="shared" si="9"/>
        <v>184.4</v>
      </c>
      <c r="J39" s="15">
        <f t="shared" si="2"/>
        <v>-0.5</v>
      </c>
      <c r="K39" s="15">
        <f t="shared" si="0"/>
        <v>81.72727272727272</v>
      </c>
      <c r="L39" s="15">
        <f t="shared" si="1"/>
        <v>12.842857142857143</v>
      </c>
    </row>
    <row r="40" spans="1:12">
      <c r="A40" s="4">
        <v>39082</v>
      </c>
      <c r="B40" s="10">
        <v>178.8</v>
      </c>
      <c r="C40" s="6">
        <f t="shared" si="3"/>
        <v>180.15714285714284</v>
      </c>
      <c r="D40" s="6">
        <f t="shared" si="7"/>
        <v>180.95666666666668</v>
      </c>
      <c r="E40" s="7">
        <f>SUM($B$3:$B40)/(ROW(E40)-2)</f>
        <v>181.05526315789481</v>
      </c>
      <c r="F40" s="16">
        <f t="shared" si="4"/>
        <v>178.8</v>
      </c>
      <c r="G40" s="16">
        <f t="shared" si="5"/>
        <v>180.8</v>
      </c>
      <c r="H40" s="16">
        <f t="shared" si="8"/>
        <v>178.8</v>
      </c>
      <c r="I40" s="16">
        <f t="shared" si="9"/>
        <v>184.4</v>
      </c>
      <c r="J40" s="15">
        <f t="shared" si="2"/>
        <v>-1</v>
      </c>
      <c r="K40" s="15">
        <f t="shared" si="0"/>
        <v>81.272727272727266</v>
      </c>
      <c r="L40" s="15">
        <f t="shared" si="1"/>
        <v>12.771428571428572</v>
      </c>
    </row>
    <row r="41" spans="1:12">
      <c r="A41" s="4">
        <v>39083</v>
      </c>
      <c r="B41" s="10">
        <f>B40</f>
        <v>178.8</v>
      </c>
      <c r="C41" s="6">
        <f t="shared" si="3"/>
        <v>179.87142857142857</v>
      </c>
      <c r="D41" s="6">
        <f t="shared" si="7"/>
        <v>180.86333333333337</v>
      </c>
      <c r="E41" s="7">
        <f>SUM($B$3:$B41)/(ROW(E41)-2)</f>
        <v>180.99743589743599</v>
      </c>
      <c r="F41" s="16">
        <f t="shared" si="4"/>
        <v>178.8</v>
      </c>
      <c r="G41" s="16">
        <f t="shared" si="5"/>
        <v>180.8</v>
      </c>
      <c r="H41" s="16">
        <f t="shared" si="8"/>
        <v>178.8</v>
      </c>
      <c r="I41" s="16">
        <f t="shared" si="9"/>
        <v>184.4</v>
      </c>
      <c r="J41" s="15">
        <f t="shared" si="2"/>
        <v>0</v>
      </c>
      <c r="K41" s="15">
        <f t="shared" si="0"/>
        <v>81.272727272727266</v>
      </c>
      <c r="L41" s="15">
        <f t="shared" si="1"/>
        <v>12.771428571428572</v>
      </c>
    </row>
    <row r="42" spans="1:12">
      <c r="A42" s="4">
        <v>39084</v>
      </c>
      <c r="B42" s="10">
        <v>179.8</v>
      </c>
      <c r="C42" s="6">
        <f t="shared" si="3"/>
        <v>179.72857142857143</v>
      </c>
      <c r="D42" s="6">
        <f t="shared" si="7"/>
        <v>180.80666666666673</v>
      </c>
      <c r="E42" s="7">
        <f>SUM($B$3:$B42)/(ROW(E42)-2)</f>
        <v>180.96750000000009</v>
      </c>
      <c r="F42" s="16">
        <f t="shared" si="4"/>
        <v>178.8</v>
      </c>
      <c r="G42" s="16">
        <f t="shared" si="5"/>
        <v>180.3</v>
      </c>
      <c r="H42" s="16">
        <f t="shared" si="8"/>
        <v>178.8</v>
      </c>
      <c r="I42" s="16">
        <f t="shared" si="9"/>
        <v>184.4</v>
      </c>
      <c r="J42" s="15">
        <f t="shared" si="2"/>
        <v>1</v>
      </c>
      <c r="K42" s="15">
        <f t="shared" si="0"/>
        <v>81.72727272727272</v>
      </c>
      <c r="L42" s="15">
        <f t="shared" si="1"/>
        <v>12.842857142857143</v>
      </c>
    </row>
    <row r="43" spans="1:12">
      <c r="A43" s="4">
        <v>39085</v>
      </c>
      <c r="B43" s="10">
        <v>180.6</v>
      </c>
      <c r="C43" s="6">
        <f t="shared" si="3"/>
        <v>179.77142857142854</v>
      </c>
      <c r="D43" s="6">
        <f t="shared" si="7"/>
        <v>180.78333333333339</v>
      </c>
      <c r="E43" s="7">
        <f>SUM($B$3:$B43)/(ROW(E43)-2)</f>
        <v>180.95853658536595</v>
      </c>
      <c r="F43" s="16">
        <f t="shared" si="4"/>
        <v>178.8</v>
      </c>
      <c r="G43" s="16">
        <f t="shared" si="5"/>
        <v>180.6</v>
      </c>
      <c r="H43" s="16">
        <f t="shared" si="8"/>
        <v>178.8</v>
      </c>
      <c r="I43" s="16">
        <f t="shared" si="9"/>
        <v>184.4</v>
      </c>
      <c r="J43" s="15">
        <f t="shared" si="2"/>
        <v>0.79999999999998295</v>
      </c>
      <c r="K43" s="15">
        <f t="shared" si="0"/>
        <v>82.090909090909079</v>
      </c>
      <c r="L43" s="15">
        <f t="shared" si="1"/>
        <v>12.9</v>
      </c>
    </row>
    <row r="44" spans="1:12">
      <c r="A44" s="4">
        <v>39086</v>
      </c>
      <c r="B44" s="10">
        <v>180.4</v>
      </c>
      <c r="C44" s="6">
        <f t="shared" si="3"/>
        <v>179.78571428571428</v>
      </c>
      <c r="D44" s="6">
        <f t="shared" si="7"/>
        <v>180.75666666666672</v>
      </c>
      <c r="E44" s="7">
        <f>SUM($B$3:$B44)/(ROW(E44)-2)</f>
        <v>180.94523809523818</v>
      </c>
      <c r="F44" s="16">
        <f t="shared" si="4"/>
        <v>178.8</v>
      </c>
      <c r="G44" s="16">
        <f t="shared" si="5"/>
        <v>180.6</v>
      </c>
      <c r="H44" s="16">
        <f t="shared" si="8"/>
        <v>178.8</v>
      </c>
      <c r="I44" s="16">
        <f t="shared" si="9"/>
        <v>184.4</v>
      </c>
      <c r="J44" s="15">
        <f t="shared" si="2"/>
        <v>-0.19999999999998863</v>
      </c>
      <c r="K44" s="15">
        <f t="shared" si="0"/>
        <v>82</v>
      </c>
      <c r="L44" s="15">
        <f t="shared" si="1"/>
        <v>12.885714285714286</v>
      </c>
    </row>
    <row r="45" spans="1:12">
      <c r="A45" s="4">
        <v>39087</v>
      </c>
      <c r="B45" s="10">
        <v>180</v>
      </c>
      <c r="C45" s="6">
        <f t="shared" si="3"/>
        <v>179.74285714285716</v>
      </c>
      <c r="D45" s="6">
        <f t="shared" si="7"/>
        <v>180.70333333333338</v>
      </c>
      <c r="E45" s="7">
        <f>SUM($B$3:$B45)/(ROW(E45)-2)</f>
        <v>180.92325581395357</v>
      </c>
      <c r="F45" s="16">
        <f t="shared" si="4"/>
        <v>178.8</v>
      </c>
      <c r="G45" s="16">
        <f t="shared" si="5"/>
        <v>180.6</v>
      </c>
      <c r="H45" s="16">
        <f t="shared" si="8"/>
        <v>178.8</v>
      </c>
      <c r="I45" s="16">
        <f t="shared" si="9"/>
        <v>184.4</v>
      </c>
      <c r="J45" s="15">
        <f t="shared" si="2"/>
        <v>-0.40000000000000568</v>
      </c>
      <c r="K45" s="15">
        <f t="shared" si="0"/>
        <v>81.818181818181813</v>
      </c>
      <c r="L45" s="15">
        <f t="shared" si="1"/>
        <v>12.857142857142858</v>
      </c>
    </row>
    <row r="46" spans="1:12">
      <c r="A46" s="4">
        <v>39088</v>
      </c>
      <c r="B46" s="10">
        <v>177</v>
      </c>
      <c r="C46" s="6">
        <f t="shared" si="3"/>
        <v>179.34285714285716</v>
      </c>
      <c r="D46" s="6">
        <f t="shared" si="7"/>
        <v>180.57666666666674</v>
      </c>
      <c r="E46" s="7">
        <f>SUM($B$3:$B46)/(ROW(E46)-2)</f>
        <v>180.83409090909097</v>
      </c>
      <c r="F46" s="16">
        <f t="shared" si="4"/>
        <v>177</v>
      </c>
      <c r="G46" s="16">
        <f t="shared" si="5"/>
        <v>180.6</v>
      </c>
      <c r="H46" s="16">
        <f t="shared" si="8"/>
        <v>177</v>
      </c>
      <c r="I46" s="16">
        <f t="shared" si="9"/>
        <v>184.4</v>
      </c>
      <c r="J46" s="15">
        <f t="shared" si="2"/>
        <v>-3</v>
      </c>
      <c r="K46" s="15">
        <f t="shared" si="0"/>
        <v>80.454545454545453</v>
      </c>
      <c r="L46" s="15">
        <f t="shared" si="1"/>
        <v>12.642857142857142</v>
      </c>
    </row>
    <row r="47" spans="1:12">
      <c r="A47" s="4">
        <v>39089</v>
      </c>
      <c r="B47" s="10">
        <v>179</v>
      </c>
      <c r="C47" s="6">
        <f t="shared" si="3"/>
        <v>179.37142857142857</v>
      </c>
      <c r="D47" s="6">
        <f t="shared" si="7"/>
        <v>180.54333333333341</v>
      </c>
      <c r="E47" s="7">
        <f>SUM($B$3:$B47)/(ROW(E47)-2)</f>
        <v>180.79333333333341</v>
      </c>
      <c r="F47" s="16">
        <f t="shared" si="4"/>
        <v>177</v>
      </c>
      <c r="G47" s="16">
        <f t="shared" si="5"/>
        <v>180.6</v>
      </c>
      <c r="H47" s="16">
        <f t="shared" si="8"/>
        <v>177</v>
      </c>
      <c r="I47" s="16">
        <f t="shared" si="9"/>
        <v>184.4</v>
      </c>
      <c r="J47" s="15">
        <f t="shared" si="2"/>
        <v>2</v>
      </c>
      <c r="K47" s="15">
        <f t="shared" si="0"/>
        <v>81.36363636363636</v>
      </c>
      <c r="L47" s="15">
        <f t="shared" si="1"/>
        <v>12.785714285714286</v>
      </c>
    </row>
    <row r="48" spans="1:12">
      <c r="A48" s="4">
        <v>39090</v>
      </c>
      <c r="B48" s="10">
        <v>181</v>
      </c>
      <c r="C48" s="6">
        <f t="shared" si="3"/>
        <v>179.68571428571428</v>
      </c>
      <c r="D48" s="6">
        <f t="shared" si="7"/>
        <v>180.55000000000007</v>
      </c>
      <c r="E48" s="7">
        <f>SUM($B$3:$B48)/(ROW(E48)-2)</f>
        <v>180.7978260869566</v>
      </c>
      <c r="F48" s="16">
        <f t="shared" si="4"/>
        <v>177</v>
      </c>
      <c r="G48" s="16">
        <f t="shared" si="5"/>
        <v>181</v>
      </c>
      <c r="H48" s="16">
        <f t="shared" si="8"/>
        <v>177</v>
      </c>
      <c r="I48" s="16">
        <f t="shared" si="9"/>
        <v>184.4</v>
      </c>
      <c r="J48" s="15">
        <f t="shared" si="2"/>
        <v>2</v>
      </c>
      <c r="K48" s="15">
        <f t="shared" si="0"/>
        <v>82.272727272727266</v>
      </c>
      <c r="L48" s="15">
        <f t="shared" si="1"/>
        <v>12.928571428571429</v>
      </c>
    </row>
    <row r="49" spans="1:12">
      <c r="A49" s="4">
        <v>39091</v>
      </c>
      <c r="B49" s="10">
        <v>180.7</v>
      </c>
      <c r="C49" s="6">
        <f t="shared" si="3"/>
        <v>179.81428571428572</v>
      </c>
      <c r="D49" s="6">
        <f t="shared" si="7"/>
        <v>180.50666666666672</v>
      </c>
      <c r="E49" s="7">
        <f>SUM($B$3:$B49)/(ROW(E49)-2)</f>
        <v>180.79574468085119</v>
      </c>
      <c r="F49" s="16">
        <f t="shared" si="4"/>
        <v>177</v>
      </c>
      <c r="G49" s="16">
        <f t="shared" si="5"/>
        <v>181</v>
      </c>
      <c r="H49" s="16">
        <f t="shared" si="8"/>
        <v>177</v>
      </c>
      <c r="I49" s="16">
        <f t="shared" si="9"/>
        <v>184.4</v>
      </c>
      <c r="J49" s="15">
        <f t="shared" si="2"/>
        <v>-0.30000000000001137</v>
      </c>
      <c r="K49" s="15">
        <f t="shared" si="0"/>
        <v>82.136363636363626</v>
      </c>
      <c r="L49" s="15">
        <f t="shared" si="1"/>
        <v>12.907142857142857</v>
      </c>
    </row>
    <row r="50" spans="1:12">
      <c r="A50" s="4">
        <v>39092</v>
      </c>
      <c r="B50" s="10">
        <v>180.4</v>
      </c>
      <c r="C50" s="6">
        <f t="shared" si="3"/>
        <v>179.78571428571428</v>
      </c>
      <c r="D50" s="6">
        <f t="shared" si="7"/>
        <v>180.37333333333336</v>
      </c>
      <c r="E50" s="7">
        <f>SUM($B$3:$B50)/(ROW(E50)-2)</f>
        <v>180.78750000000011</v>
      </c>
      <c r="F50" s="16">
        <f t="shared" si="4"/>
        <v>177</v>
      </c>
      <c r="G50" s="16">
        <f t="shared" si="5"/>
        <v>181</v>
      </c>
      <c r="H50" s="16">
        <f t="shared" si="8"/>
        <v>177</v>
      </c>
      <c r="I50" s="16">
        <f t="shared" si="9"/>
        <v>182.2</v>
      </c>
      <c r="J50" s="15">
        <f t="shared" si="2"/>
        <v>-0.29999999999998295</v>
      </c>
      <c r="K50" s="15">
        <f t="shared" si="0"/>
        <v>82</v>
      </c>
      <c r="L50" s="15">
        <f t="shared" si="1"/>
        <v>12.885714285714286</v>
      </c>
    </row>
    <row r="51" spans="1:12">
      <c r="A51" s="4">
        <v>39093</v>
      </c>
      <c r="B51" s="10">
        <v>180.4</v>
      </c>
      <c r="C51" s="6">
        <f t="shared" si="3"/>
        <v>179.78571428571431</v>
      </c>
      <c r="D51" s="6">
        <f t="shared" si="7"/>
        <v>180.36</v>
      </c>
      <c r="E51" s="7">
        <f>SUM($B$3:$B51)/(ROW(E51)-2)</f>
        <v>180.7795918367348</v>
      </c>
      <c r="F51" s="16">
        <f t="shared" si="4"/>
        <v>177</v>
      </c>
      <c r="G51" s="16">
        <f t="shared" si="5"/>
        <v>181</v>
      </c>
      <c r="H51" s="16">
        <f t="shared" si="8"/>
        <v>177</v>
      </c>
      <c r="I51" s="16">
        <f t="shared" si="9"/>
        <v>182.2</v>
      </c>
      <c r="J51" s="15">
        <f t="shared" si="2"/>
        <v>0</v>
      </c>
      <c r="K51" s="15">
        <f t="shared" si="0"/>
        <v>82</v>
      </c>
      <c r="L51" s="15">
        <f t="shared" si="1"/>
        <v>12.885714285714286</v>
      </c>
    </row>
    <row r="52" spans="1:12">
      <c r="A52" s="4">
        <v>39094</v>
      </c>
      <c r="B52" s="10">
        <v>179.6</v>
      </c>
      <c r="C52" s="6">
        <f t="shared" si="3"/>
        <v>179.72857142857143</v>
      </c>
      <c r="D52" s="6">
        <f t="shared" si="7"/>
        <v>180.35333333333338</v>
      </c>
      <c r="E52" s="7">
        <f>SUM($B$3:$B52)/(ROW(E52)-2)</f>
        <v>180.75600000000009</v>
      </c>
      <c r="F52" s="16">
        <f t="shared" si="4"/>
        <v>177</v>
      </c>
      <c r="G52" s="16">
        <f t="shared" si="5"/>
        <v>181</v>
      </c>
      <c r="H52" s="16">
        <f t="shared" si="8"/>
        <v>177</v>
      </c>
      <c r="I52" s="16">
        <f t="shared" si="9"/>
        <v>182.2</v>
      </c>
      <c r="J52" s="15">
        <f t="shared" si="2"/>
        <v>-0.80000000000001137</v>
      </c>
      <c r="K52" s="15">
        <f t="shared" si="0"/>
        <v>81.636363636363626</v>
      </c>
      <c r="L52" s="15">
        <f t="shared" si="1"/>
        <v>12.828571428571427</v>
      </c>
    </row>
    <row r="53" spans="1:12">
      <c r="A53" s="4">
        <v>39095</v>
      </c>
      <c r="B53" s="10">
        <v>178.6</v>
      </c>
      <c r="C53" s="6">
        <f t="shared" si="3"/>
        <v>179.95714285714283</v>
      </c>
      <c r="D53" s="6">
        <f t="shared" si="7"/>
        <v>180.26666666666671</v>
      </c>
      <c r="E53" s="7">
        <f>SUM($B$3:$B53)/(ROW(E53)-2)</f>
        <v>180.71372549019617</v>
      </c>
      <c r="F53" s="16">
        <f t="shared" si="4"/>
        <v>178.6</v>
      </c>
      <c r="G53" s="16">
        <f t="shared" si="5"/>
        <v>181</v>
      </c>
      <c r="H53" s="16">
        <f t="shared" si="8"/>
        <v>177</v>
      </c>
      <c r="I53" s="16">
        <f t="shared" si="9"/>
        <v>182.2</v>
      </c>
      <c r="J53" s="15">
        <f t="shared" si="2"/>
        <v>-1</v>
      </c>
      <c r="K53" s="15">
        <f t="shared" si="0"/>
        <v>81.181818181818173</v>
      </c>
      <c r="L53" s="15">
        <f t="shared" si="1"/>
        <v>12.757142857142856</v>
      </c>
    </row>
    <row r="54" spans="1:12">
      <c r="A54" s="4">
        <v>39096</v>
      </c>
      <c r="B54" s="10">
        <v>179.6</v>
      </c>
      <c r="C54" s="6">
        <f t="shared" si="3"/>
        <v>180.04285714285714</v>
      </c>
      <c r="D54" s="6">
        <f t="shared" si="7"/>
        <v>180.26000000000005</v>
      </c>
      <c r="E54" s="7">
        <f>SUM($B$3:$B54)/(ROW(E54)-2)</f>
        <v>180.69230769230779</v>
      </c>
      <c r="F54" s="16">
        <f t="shared" si="4"/>
        <v>178.6</v>
      </c>
      <c r="G54" s="16">
        <f t="shared" si="5"/>
        <v>181</v>
      </c>
      <c r="H54" s="16">
        <f t="shared" si="8"/>
        <v>177</v>
      </c>
      <c r="I54" s="16">
        <f t="shared" si="9"/>
        <v>182.2</v>
      </c>
      <c r="J54" s="15">
        <f t="shared" si="2"/>
        <v>1</v>
      </c>
      <c r="K54" s="15">
        <f t="shared" si="0"/>
        <v>81.636363636363626</v>
      </c>
      <c r="L54" s="15">
        <f t="shared" si="1"/>
        <v>12.828571428571427</v>
      </c>
    </row>
    <row r="55" spans="1:12">
      <c r="A55" s="4">
        <v>39097</v>
      </c>
      <c r="B55" s="10">
        <v>179.7</v>
      </c>
      <c r="C55" s="6">
        <f t="shared" si="3"/>
        <v>179.85714285714286</v>
      </c>
      <c r="D55" s="6">
        <f t="shared" si="7"/>
        <v>180.24333333333337</v>
      </c>
      <c r="E55" s="7">
        <f>SUM($B$3:$B55)/(ROW(E55)-2)</f>
        <v>180.6735849056605</v>
      </c>
      <c r="F55" s="16">
        <f t="shared" si="4"/>
        <v>178.6</v>
      </c>
      <c r="G55" s="16">
        <f t="shared" si="5"/>
        <v>180.7</v>
      </c>
      <c r="H55" s="16">
        <f t="shared" si="8"/>
        <v>177</v>
      </c>
      <c r="I55" s="16">
        <f t="shared" si="9"/>
        <v>182.2</v>
      </c>
      <c r="J55" s="15">
        <f t="shared" si="2"/>
        <v>9.9999999999994316E-2</v>
      </c>
      <c r="K55" s="15">
        <f t="shared" si="0"/>
        <v>81.681818181818173</v>
      </c>
      <c r="L55" s="15">
        <f t="shared" si="1"/>
        <v>12.835714285714285</v>
      </c>
    </row>
    <row r="56" spans="1:12">
      <c r="A56" s="4">
        <v>39098</v>
      </c>
      <c r="B56" s="10">
        <v>179.8</v>
      </c>
      <c r="C56" s="6">
        <f t="shared" si="3"/>
        <v>179.72857142857143</v>
      </c>
      <c r="D56" s="6">
        <f t="shared" si="7"/>
        <v>180.2166666666667</v>
      </c>
      <c r="E56" s="7">
        <f>SUM($B$3:$B56)/(ROW(E56)-2)</f>
        <v>180.6574074074075</v>
      </c>
      <c r="F56" s="16">
        <f t="shared" si="4"/>
        <v>178.6</v>
      </c>
      <c r="G56" s="16">
        <f t="shared" si="5"/>
        <v>180.4</v>
      </c>
      <c r="H56" s="16">
        <f t="shared" si="8"/>
        <v>177</v>
      </c>
      <c r="I56" s="16">
        <f t="shared" si="9"/>
        <v>182.2</v>
      </c>
      <c r="J56" s="15">
        <f t="shared" si="2"/>
        <v>0.10000000000002274</v>
      </c>
      <c r="K56" s="15">
        <f t="shared" si="0"/>
        <v>81.72727272727272</v>
      </c>
      <c r="L56" s="15">
        <f t="shared" si="1"/>
        <v>12.842857142857143</v>
      </c>
    </row>
    <row r="57" spans="1:12">
      <c r="A57" s="4">
        <v>39099</v>
      </c>
      <c r="B57" s="10">
        <v>180.2</v>
      </c>
      <c r="C57" s="6">
        <f t="shared" si="3"/>
        <v>179.70000000000002</v>
      </c>
      <c r="D57" s="6">
        <f t="shared" si="7"/>
        <v>180.15000000000003</v>
      </c>
      <c r="E57" s="7">
        <f>SUM($B$3:$B57)/(ROW(E57)-2)</f>
        <v>180.64909090909103</v>
      </c>
      <c r="F57" s="16">
        <f t="shared" si="4"/>
        <v>178.6</v>
      </c>
      <c r="G57" s="16">
        <f t="shared" si="5"/>
        <v>180.4</v>
      </c>
      <c r="H57" s="16">
        <f t="shared" si="8"/>
        <v>177</v>
      </c>
      <c r="I57" s="16">
        <f t="shared" si="9"/>
        <v>182.2</v>
      </c>
      <c r="J57" s="15">
        <f t="shared" si="2"/>
        <v>0.39999999999997726</v>
      </c>
      <c r="K57" s="15">
        <f t="shared" si="0"/>
        <v>81.909090909090892</v>
      </c>
      <c r="L57" s="15">
        <f t="shared" si="1"/>
        <v>12.87142857142857</v>
      </c>
    </row>
    <row r="58" spans="1:12">
      <c r="A58" s="4">
        <v>39100</v>
      </c>
      <c r="B58" s="10">
        <v>180</v>
      </c>
      <c r="C58" s="6">
        <f t="shared" si="3"/>
        <v>179.64285714285714</v>
      </c>
      <c r="D58" s="6">
        <f t="shared" si="7"/>
        <v>180.09666666666669</v>
      </c>
      <c r="E58" s="7">
        <f>SUM($B$3:$B58)/(ROW(E58)-2)</f>
        <v>180.6375000000001</v>
      </c>
      <c r="F58" s="16">
        <f t="shared" si="4"/>
        <v>178.6</v>
      </c>
      <c r="G58" s="16">
        <f t="shared" si="5"/>
        <v>180.2</v>
      </c>
      <c r="H58" s="16">
        <f t="shared" si="8"/>
        <v>177</v>
      </c>
      <c r="I58" s="16">
        <f t="shared" si="9"/>
        <v>182.2</v>
      </c>
      <c r="J58" s="15">
        <f t="shared" si="2"/>
        <v>-0.19999999999998863</v>
      </c>
      <c r="K58" s="15">
        <f t="shared" si="0"/>
        <v>81.818181818181813</v>
      </c>
      <c r="L58" s="15">
        <f t="shared" si="1"/>
        <v>12.857142857142858</v>
      </c>
    </row>
    <row r="59" spans="1:12">
      <c r="A59" s="4">
        <v>39101</v>
      </c>
      <c r="B59" s="10">
        <v>180.2</v>
      </c>
      <c r="C59" s="6">
        <f t="shared" si="3"/>
        <v>179.72857142857146</v>
      </c>
      <c r="D59" s="6">
        <f t="shared" si="7"/>
        <v>180.03000000000003</v>
      </c>
      <c r="E59" s="7">
        <f>SUM($B$3:$B59)/(ROW(E59)-2)</f>
        <v>180.62982456140364</v>
      </c>
      <c r="F59" s="16">
        <f t="shared" si="4"/>
        <v>178.6</v>
      </c>
      <c r="G59" s="16">
        <f t="shared" si="5"/>
        <v>180.2</v>
      </c>
      <c r="H59" s="16">
        <f t="shared" si="8"/>
        <v>177</v>
      </c>
      <c r="I59" s="16">
        <f t="shared" si="9"/>
        <v>181.8</v>
      </c>
      <c r="J59" s="15">
        <f t="shared" si="2"/>
        <v>0.19999999999998863</v>
      </c>
      <c r="K59" s="15">
        <f t="shared" si="0"/>
        <v>81.909090909090892</v>
      </c>
      <c r="L59" s="15">
        <f t="shared" si="1"/>
        <v>12.87142857142857</v>
      </c>
    </row>
    <row r="60" spans="1:12">
      <c r="A60" s="4">
        <v>39102</v>
      </c>
      <c r="B60" s="10">
        <v>178.8</v>
      </c>
      <c r="C60" s="6">
        <f t="shared" si="3"/>
        <v>179.75714285714284</v>
      </c>
      <c r="D60" s="6">
        <f t="shared" si="7"/>
        <v>179.92999999999998</v>
      </c>
      <c r="E60" s="7">
        <f>SUM($B$3:$B60)/(ROW(E60)-2)</f>
        <v>180.59827586206907</v>
      </c>
      <c r="F60" s="16">
        <f t="shared" si="4"/>
        <v>178.8</v>
      </c>
      <c r="G60" s="16">
        <f t="shared" si="5"/>
        <v>180.2</v>
      </c>
      <c r="H60" s="16">
        <f t="shared" si="8"/>
        <v>177</v>
      </c>
      <c r="I60" s="16">
        <f t="shared" si="9"/>
        <v>181</v>
      </c>
      <c r="J60" s="15">
        <f t="shared" si="2"/>
        <v>-1.3999999999999773</v>
      </c>
      <c r="K60" s="15">
        <f t="shared" si="0"/>
        <v>81.272727272727266</v>
      </c>
      <c r="L60" s="15">
        <f t="shared" si="1"/>
        <v>12.771428571428572</v>
      </c>
    </row>
    <row r="61" spans="1:12">
      <c r="A61" s="4">
        <v>39103</v>
      </c>
      <c r="B61" s="10">
        <v>178.2</v>
      </c>
      <c r="C61" s="6">
        <f t="shared" si="3"/>
        <v>179.55714285714288</v>
      </c>
      <c r="D61" s="6">
        <f t="shared" si="7"/>
        <v>179.84999999999997</v>
      </c>
      <c r="E61" s="7">
        <f>SUM($B$3:$B61)/(ROW(E61)-2)</f>
        <v>180.55762711864418</v>
      </c>
      <c r="F61" s="16">
        <f t="shared" si="4"/>
        <v>178.2</v>
      </c>
      <c r="G61" s="16">
        <f t="shared" si="5"/>
        <v>180.2</v>
      </c>
      <c r="H61" s="16">
        <f t="shared" si="8"/>
        <v>177</v>
      </c>
      <c r="I61" s="16">
        <f t="shared" si="9"/>
        <v>181</v>
      </c>
      <c r="J61" s="15">
        <f t="shared" si="2"/>
        <v>-0.60000000000002274</v>
      </c>
      <c r="K61" s="15">
        <f t="shared" si="0"/>
        <v>80.999999999999986</v>
      </c>
      <c r="L61" s="15">
        <f t="shared" si="1"/>
        <v>12.728571428571428</v>
      </c>
    </row>
    <row r="62" spans="1:12">
      <c r="A62" s="4">
        <v>39104</v>
      </c>
      <c r="B62" s="10">
        <v>182</v>
      </c>
      <c r="C62" s="6">
        <f t="shared" si="3"/>
        <v>179.8857142857143</v>
      </c>
      <c r="D62" s="6">
        <f t="shared" si="7"/>
        <v>179.88999999999996</v>
      </c>
      <c r="E62" s="7">
        <f>SUM($B$3:$B62)/(ROW(E62)-2)</f>
        <v>180.58166666666679</v>
      </c>
      <c r="F62" s="16">
        <f t="shared" si="4"/>
        <v>178.2</v>
      </c>
      <c r="G62" s="16">
        <f t="shared" si="5"/>
        <v>182</v>
      </c>
      <c r="H62" s="16">
        <f t="shared" si="8"/>
        <v>177</v>
      </c>
      <c r="I62" s="16">
        <f t="shared" si="9"/>
        <v>182</v>
      </c>
      <c r="J62" s="15">
        <f t="shared" si="2"/>
        <v>3.8000000000000114</v>
      </c>
      <c r="K62" s="15">
        <f t="shared" si="0"/>
        <v>82.72727272727272</v>
      </c>
      <c r="L62" s="15">
        <f t="shared" si="1"/>
        <v>13</v>
      </c>
    </row>
    <row r="63" spans="1:12">
      <c r="A63" s="4">
        <v>39105</v>
      </c>
      <c r="B63" s="10">
        <v>182.2</v>
      </c>
      <c r="C63" s="6">
        <f t="shared" si="3"/>
        <v>180.22857142857146</v>
      </c>
      <c r="D63" s="6">
        <f t="shared" si="7"/>
        <v>179.93666666666661</v>
      </c>
      <c r="E63" s="7">
        <f>SUM($B$3:$B63)/(ROW(E63)-2)</f>
        <v>180.6081967213116</v>
      </c>
      <c r="F63" s="16">
        <f t="shared" si="4"/>
        <v>178.2</v>
      </c>
      <c r="G63" s="16">
        <f t="shared" si="5"/>
        <v>182.2</v>
      </c>
      <c r="H63" s="16">
        <f t="shared" si="8"/>
        <v>177</v>
      </c>
      <c r="I63" s="16">
        <f t="shared" si="9"/>
        <v>182.2</v>
      </c>
      <c r="J63" s="15">
        <f t="shared" si="2"/>
        <v>0.19999999999998863</v>
      </c>
      <c r="K63" s="15">
        <f t="shared" si="0"/>
        <v>82.818181818181813</v>
      </c>
      <c r="L63" s="15">
        <f t="shared" si="1"/>
        <v>13.014285714285714</v>
      </c>
    </row>
    <row r="64" spans="1:12">
      <c r="A64" s="4">
        <v>39106</v>
      </c>
      <c r="B64" s="10">
        <v>181.2</v>
      </c>
      <c r="C64" s="6">
        <f t="shared" si="3"/>
        <v>180.37142857142859</v>
      </c>
      <c r="D64" s="6">
        <f t="shared" si="7"/>
        <v>179.94999999999996</v>
      </c>
      <c r="E64" s="7">
        <f>SUM($B$3:$B64)/(ROW(E64)-2)</f>
        <v>180.61774193548402</v>
      </c>
      <c r="F64" s="16">
        <f t="shared" si="4"/>
        <v>178.2</v>
      </c>
      <c r="G64" s="16">
        <f t="shared" si="5"/>
        <v>182.2</v>
      </c>
      <c r="H64" s="16">
        <f t="shared" si="8"/>
        <v>177</v>
      </c>
      <c r="I64" s="16">
        <f t="shared" si="9"/>
        <v>182.2</v>
      </c>
      <c r="J64" s="15">
        <f t="shared" si="2"/>
        <v>-1</v>
      </c>
      <c r="K64" s="15">
        <f t="shared" si="0"/>
        <v>82.363636363636346</v>
      </c>
      <c r="L64" s="15">
        <f t="shared" si="1"/>
        <v>12.942857142857141</v>
      </c>
    </row>
    <row r="65" spans="1:12">
      <c r="A65" s="4">
        <v>39107</v>
      </c>
      <c r="B65" s="10">
        <v>180.2</v>
      </c>
      <c r="C65" s="6">
        <f t="shared" si="3"/>
        <v>180.40000000000003</v>
      </c>
      <c r="D65" s="6">
        <f t="shared" si="7"/>
        <v>179.92999999999995</v>
      </c>
      <c r="E65" s="7">
        <f>SUM($B$3:$B65)/(ROW(E65)-2)</f>
        <v>180.61111111111126</v>
      </c>
      <c r="F65" s="16">
        <f t="shared" si="4"/>
        <v>178.2</v>
      </c>
      <c r="G65" s="16">
        <f t="shared" si="5"/>
        <v>182.2</v>
      </c>
      <c r="H65" s="16">
        <f t="shared" si="8"/>
        <v>177</v>
      </c>
      <c r="I65" s="16">
        <f t="shared" si="9"/>
        <v>182.2</v>
      </c>
      <c r="J65" s="15">
        <f t="shared" si="2"/>
        <v>-1</v>
      </c>
      <c r="K65" s="15">
        <f t="shared" si="0"/>
        <v>81.909090909090892</v>
      </c>
      <c r="L65" s="15">
        <f t="shared" si="1"/>
        <v>12.87142857142857</v>
      </c>
    </row>
    <row r="66" spans="1:12">
      <c r="A66" s="4">
        <v>39108</v>
      </c>
      <c r="B66" s="10">
        <v>178.2</v>
      </c>
      <c r="C66" s="6">
        <f t="shared" si="3"/>
        <v>180.11428571428573</v>
      </c>
      <c r="D66" s="6">
        <f t="shared" si="7"/>
        <v>179.85999999999999</v>
      </c>
      <c r="E66" s="7">
        <f>SUM($B$3:$B66)/(ROW(E66)-2)</f>
        <v>180.57343750000015</v>
      </c>
      <c r="F66" s="16">
        <f t="shared" si="4"/>
        <v>178.2</v>
      </c>
      <c r="G66" s="16">
        <f t="shared" si="5"/>
        <v>182.2</v>
      </c>
      <c r="H66" s="16">
        <f t="shared" si="8"/>
        <v>177</v>
      </c>
      <c r="I66" s="16">
        <f t="shared" si="9"/>
        <v>182.2</v>
      </c>
      <c r="J66" s="15">
        <f t="shared" si="2"/>
        <v>-2</v>
      </c>
      <c r="K66" s="15">
        <f t="shared" si="0"/>
        <v>80.999999999999986</v>
      </c>
      <c r="L66" s="15">
        <f t="shared" si="1"/>
        <v>12.728571428571428</v>
      </c>
    </row>
    <row r="67" spans="1:12">
      <c r="A67" s="4">
        <v>39109</v>
      </c>
      <c r="B67" s="10">
        <v>182</v>
      </c>
      <c r="C67" s="6">
        <f t="shared" si="3"/>
        <v>180.57142857142858</v>
      </c>
      <c r="D67" s="6">
        <f t="shared" si="7"/>
        <v>179.9166666666666</v>
      </c>
      <c r="E67" s="7">
        <f>SUM($B$3:$B67)/(ROW(E67)-2)</f>
        <v>180.59538461538477</v>
      </c>
      <c r="F67" s="16">
        <f t="shared" si="4"/>
        <v>178.2</v>
      </c>
      <c r="G67" s="16">
        <f t="shared" si="5"/>
        <v>182.2</v>
      </c>
      <c r="H67" s="16">
        <f t="shared" si="8"/>
        <v>177</v>
      </c>
      <c r="I67" s="16">
        <f t="shared" si="9"/>
        <v>182.2</v>
      </c>
      <c r="J67" s="15">
        <f t="shared" si="2"/>
        <v>3.8000000000000114</v>
      </c>
      <c r="K67" s="15">
        <f t="shared" si="0"/>
        <v>82.72727272727272</v>
      </c>
      <c r="L67" s="15">
        <f t="shared" si="1"/>
        <v>13</v>
      </c>
    </row>
    <row r="68" spans="1:12">
      <c r="A68" s="4">
        <v>39110</v>
      </c>
      <c r="B68" s="10">
        <f>B67</f>
        <v>182</v>
      </c>
      <c r="C68" s="6">
        <f t="shared" si="3"/>
        <v>181.1142857142857</v>
      </c>
      <c r="D68" s="6">
        <f t="shared" si="7"/>
        <v>179.9733333333333</v>
      </c>
      <c r="E68" s="7">
        <f>SUM($B$3:$B68)/(ROW(E68)-2)</f>
        <v>180.61666666666682</v>
      </c>
      <c r="F68" s="16">
        <f t="shared" si="4"/>
        <v>178.2</v>
      </c>
      <c r="G68" s="16">
        <f t="shared" si="5"/>
        <v>182.2</v>
      </c>
      <c r="H68" s="16">
        <f t="shared" si="8"/>
        <v>177</v>
      </c>
      <c r="I68" s="16">
        <f t="shared" si="9"/>
        <v>182.2</v>
      </c>
      <c r="J68" s="15">
        <f t="shared" si="2"/>
        <v>0</v>
      </c>
      <c r="K68" s="15">
        <f t="shared" ref="K68:K71" si="10">B68/2.2</f>
        <v>82.72727272727272</v>
      </c>
      <c r="L68" s="15">
        <f t="shared" ref="L68:L71" si="11">B68/14</f>
        <v>13</v>
      </c>
    </row>
    <row r="69" spans="1:12">
      <c r="A69" s="4">
        <v>39111</v>
      </c>
      <c r="B69" s="10">
        <f>B68</f>
        <v>182</v>
      </c>
      <c r="C69" s="6">
        <f t="shared" si="3"/>
        <v>181.1142857142857</v>
      </c>
      <c r="D69" s="6">
        <f t="shared" si="7"/>
        <v>180.04666666666662</v>
      </c>
      <c r="E69" s="7">
        <f>SUM($B$3:$B69)/(ROW(E69)-2)</f>
        <v>180.63731343283598</v>
      </c>
      <c r="F69" s="16">
        <f t="shared" si="4"/>
        <v>178.2</v>
      </c>
      <c r="G69" s="16">
        <f t="shared" si="5"/>
        <v>182.2</v>
      </c>
      <c r="H69" s="16">
        <f t="shared" si="8"/>
        <v>177</v>
      </c>
      <c r="I69" s="16">
        <f t="shared" si="9"/>
        <v>182.2</v>
      </c>
      <c r="J69" s="15">
        <f t="shared" ref="J69:J99" si="12">$B69-$B68</f>
        <v>0</v>
      </c>
      <c r="K69" s="15">
        <f t="shared" si="10"/>
        <v>82.72727272727272</v>
      </c>
      <c r="L69" s="15">
        <f t="shared" si="11"/>
        <v>13</v>
      </c>
    </row>
    <row r="70" spans="1:12">
      <c r="A70" s="4">
        <v>39112</v>
      </c>
      <c r="B70" s="10">
        <v>181.2</v>
      </c>
      <c r="C70" s="6">
        <f t="shared" si="3"/>
        <v>180.97142857142856</v>
      </c>
      <c r="D70" s="6">
        <f t="shared" si="7"/>
        <v>180.12666666666664</v>
      </c>
      <c r="E70" s="7">
        <f>SUM($B$3:$B70)/(ROW(E70)-2)</f>
        <v>180.64558823529427</v>
      </c>
      <c r="F70" s="16">
        <f t="shared" si="4"/>
        <v>178.2</v>
      </c>
      <c r="G70" s="16">
        <f t="shared" si="5"/>
        <v>182</v>
      </c>
      <c r="H70" s="16">
        <f t="shared" si="8"/>
        <v>177</v>
      </c>
      <c r="I70" s="16">
        <f t="shared" si="9"/>
        <v>182.2</v>
      </c>
      <c r="J70" s="15">
        <f t="shared" si="12"/>
        <v>-0.80000000000001137</v>
      </c>
      <c r="K70" s="15">
        <f t="shared" si="10"/>
        <v>82.363636363636346</v>
      </c>
      <c r="L70" s="15">
        <f t="shared" si="11"/>
        <v>12.942857142857141</v>
      </c>
    </row>
    <row r="71" spans="1:12">
      <c r="A71" s="4">
        <v>39113</v>
      </c>
      <c r="B71" s="10">
        <f>B70</f>
        <v>181.2</v>
      </c>
      <c r="C71" s="6">
        <f t="shared" si="3"/>
        <v>180.97142857142856</v>
      </c>
      <c r="D71" s="6">
        <f t="shared" si="7"/>
        <v>180.20666666666662</v>
      </c>
      <c r="E71" s="7">
        <f>SUM($B$3:$B71)/(ROW(E71)-2)</f>
        <v>180.65362318840596</v>
      </c>
      <c r="F71" s="16">
        <f t="shared" si="4"/>
        <v>178.2</v>
      </c>
      <c r="G71" s="16">
        <f t="shared" si="5"/>
        <v>182</v>
      </c>
      <c r="H71" s="16">
        <f t="shared" si="8"/>
        <v>177</v>
      </c>
      <c r="I71" s="16">
        <f t="shared" si="9"/>
        <v>182.2</v>
      </c>
      <c r="J71" s="15">
        <f t="shared" si="12"/>
        <v>0</v>
      </c>
      <c r="K71" s="15">
        <f t="shared" si="10"/>
        <v>82.363636363636346</v>
      </c>
      <c r="L71" s="15">
        <f t="shared" si="11"/>
        <v>12.942857142857141</v>
      </c>
    </row>
    <row r="72" spans="1:12">
      <c r="A72" s="4">
        <v>39114</v>
      </c>
      <c r="B72" s="10">
        <v>181</v>
      </c>
      <c r="C72" s="6">
        <f t="shared" si="3"/>
        <v>181.08571428571432</v>
      </c>
      <c r="D72" s="6">
        <f t="shared" si="7"/>
        <v>180.24666666666661</v>
      </c>
      <c r="E72" s="7">
        <f>SUM($B$3:$B72)/(ROW(E72)-2)</f>
        <v>180.65857142857158</v>
      </c>
      <c r="F72" s="16">
        <f t="shared" si="4"/>
        <v>178.2</v>
      </c>
      <c r="G72" s="16">
        <f t="shared" si="5"/>
        <v>182</v>
      </c>
      <c r="H72" s="16">
        <f t="shared" si="8"/>
        <v>177</v>
      </c>
      <c r="I72" s="16">
        <f t="shared" si="9"/>
        <v>182.2</v>
      </c>
      <c r="J72" s="15">
        <f t="shared" si="12"/>
        <v>-0.19999999999998863</v>
      </c>
      <c r="K72" s="15">
        <f t="shared" ref="K72:K99" si="13">B72/2.2</f>
        <v>82.272727272727266</v>
      </c>
      <c r="L72" s="15">
        <f t="shared" ref="L72:L99" si="14">B72/14</f>
        <v>12.928571428571429</v>
      </c>
    </row>
    <row r="73" spans="1:12">
      <c r="A73" s="4">
        <v>39115</v>
      </c>
      <c r="B73" s="10">
        <v>180</v>
      </c>
      <c r="C73" s="6">
        <f t="shared" si="3"/>
        <v>181.34285714285716</v>
      </c>
      <c r="D73" s="6">
        <f t="shared" si="7"/>
        <v>180.2266666666666</v>
      </c>
      <c r="E73" s="7">
        <f>SUM($B$3:$B73)/(ROW(E73)-2)</f>
        <v>180.64929577464804</v>
      </c>
      <c r="F73" s="16">
        <f t="shared" si="4"/>
        <v>180</v>
      </c>
      <c r="G73" s="16">
        <f t="shared" si="5"/>
        <v>182</v>
      </c>
      <c r="H73" s="16">
        <f t="shared" si="8"/>
        <v>177</v>
      </c>
      <c r="I73" s="16">
        <f t="shared" si="9"/>
        <v>182.2</v>
      </c>
      <c r="J73" s="15">
        <f t="shared" si="12"/>
        <v>-1</v>
      </c>
      <c r="K73" s="15">
        <f t="shared" si="13"/>
        <v>81.818181818181813</v>
      </c>
      <c r="L73" s="15">
        <f t="shared" si="14"/>
        <v>12.857142857142858</v>
      </c>
    </row>
    <row r="74" spans="1:12">
      <c r="A74" s="4">
        <v>39116</v>
      </c>
      <c r="B74" s="10">
        <f>B73</f>
        <v>180</v>
      </c>
      <c r="C74" s="6">
        <f t="shared" ref="C74:C99" si="15">SUM($B68:$B74)/7</f>
        <v>181.05714285714288</v>
      </c>
      <c r="D74" s="6">
        <f t="shared" si="7"/>
        <v>180.21333333333328</v>
      </c>
      <c r="E74" s="7">
        <f>SUM($B$3:$B74)/(ROW(E74)-2)</f>
        <v>180.64027777777792</v>
      </c>
      <c r="F74" s="16">
        <f t="shared" ref="F74:F99" si="16">MIN($B68:$B74)</f>
        <v>180</v>
      </c>
      <c r="G74" s="16">
        <f t="shared" ref="G74:G99" si="17">MAX($B68:$B74)</f>
        <v>182</v>
      </c>
      <c r="H74" s="16">
        <f t="shared" si="8"/>
        <v>177</v>
      </c>
      <c r="I74" s="16">
        <f t="shared" si="9"/>
        <v>182.2</v>
      </c>
      <c r="J74" s="15">
        <f t="shared" si="12"/>
        <v>0</v>
      </c>
      <c r="K74" s="15">
        <f t="shared" si="13"/>
        <v>81.818181818181813</v>
      </c>
      <c r="L74" s="15">
        <f t="shared" si="14"/>
        <v>12.857142857142858</v>
      </c>
    </row>
    <row r="75" spans="1:12">
      <c r="A75" s="4">
        <v>39117</v>
      </c>
      <c r="B75" s="10">
        <f>B74</f>
        <v>180</v>
      </c>
      <c r="C75" s="6">
        <f t="shared" si="15"/>
        <v>180.77142857142857</v>
      </c>
      <c r="D75" s="6">
        <f t="shared" si="7"/>
        <v>180.21333333333325</v>
      </c>
      <c r="E75" s="7">
        <f>SUM($B$3:$B75)/(ROW(E75)-2)</f>
        <v>180.63150684931523</v>
      </c>
      <c r="F75" s="16">
        <f t="shared" si="16"/>
        <v>180</v>
      </c>
      <c r="G75" s="16">
        <f t="shared" si="17"/>
        <v>182</v>
      </c>
      <c r="H75" s="16">
        <f t="shared" si="8"/>
        <v>177</v>
      </c>
      <c r="I75" s="16">
        <f t="shared" si="9"/>
        <v>182.2</v>
      </c>
      <c r="J75" s="15">
        <f t="shared" si="12"/>
        <v>0</v>
      </c>
      <c r="K75" s="15">
        <f t="shared" si="13"/>
        <v>81.818181818181813</v>
      </c>
      <c r="L75" s="15">
        <f t="shared" si="14"/>
        <v>12.857142857142858</v>
      </c>
    </row>
    <row r="76" spans="1:12">
      <c r="A76" s="4">
        <v>39118</v>
      </c>
      <c r="B76" s="10">
        <f>B75</f>
        <v>180</v>
      </c>
      <c r="C76" s="6">
        <f t="shared" si="15"/>
        <v>180.48571428571429</v>
      </c>
      <c r="D76" s="6">
        <f t="shared" si="7"/>
        <v>180.3133333333333</v>
      </c>
      <c r="E76" s="7">
        <f>SUM($B$3:$B76)/(ROW(E76)-2)</f>
        <v>180.62297297297312</v>
      </c>
      <c r="F76" s="16">
        <f t="shared" si="16"/>
        <v>180</v>
      </c>
      <c r="G76" s="16">
        <f t="shared" si="17"/>
        <v>181.2</v>
      </c>
      <c r="H76" s="16">
        <f t="shared" si="8"/>
        <v>178.2</v>
      </c>
      <c r="I76" s="16">
        <f t="shared" si="9"/>
        <v>182.2</v>
      </c>
      <c r="J76" s="15">
        <f t="shared" si="12"/>
        <v>0</v>
      </c>
      <c r="K76" s="15">
        <f t="shared" si="13"/>
        <v>81.818181818181813</v>
      </c>
      <c r="L76" s="15">
        <f t="shared" si="14"/>
        <v>12.857142857142858</v>
      </c>
    </row>
    <row r="77" spans="1:12">
      <c r="A77" s="4">
        <v>39119</v>
      </c>
      <c r="B77" s="10">
        <v>181</v>
      </c>
      <c r="C77" s="6">
        <f t="shared" si="15"/>
        <v>180.45714285714286</v>
      </c>
      <c r="D77" s="6">
        <f t="shared" si="7"/>
        <v>180.37999999999997</v>
      </c>
      <c r="E77" s="7">
        <f>SUM($B$3:$B77)/(ROW(E77)-2)</f>
        <v>180.62800000000016</v>
      </c>
      <c r="F77" s="16">
        <f t="shared" si="16"/>
        <v>180</v>
      </c>
      <c r="G77" s="16">
        <f t="shared" si="17"/>
        <v>181.2</v>
      </c>
      <c r="H77" s="16">
        <f t="shared" si="8"/>
        <v>178.2</v>
      </c>
      <c r="I77" s="16">
        <f t="shared" si="9"/>
        <v>182.2</v>
      </c>
      <c r="J77" s="15">
        <f t="shared" si="12"/>
        <v>1</v>
      </c>
      <c r="K77" s="15">
        <f t="shared" si="13"/>
        <v>82.272727272727266</v>
      </c>
      <c r="L77" s="15">
        <f t="shared" si="14"/>
        <v>12.928571428571429</v>
      </c>
    </row>
    <row r="78" spans="1:12">
      <c r="A78" s="4">
        <v>39120</v>
      </c>
      <c r="B78" s="10">
        <v>181.8</v>
      </c>
      <c r="C78" s="6">
        <f t="shared" si="15"/>
        <v>180.54285714285714</v>
      </c>
      <c r="D78" s="6">
        <f t="shared" si="7"/>
        <v>180.40666666666664</v>
      </c>
      <c r="E78" s="7">
        <f>SUM($B$3:$B78)/(ROW(E78)-2)</f>
        <v>180.64342105263171</v>
      </c>
      <c r="F78" s="16">
        <f t="shared" si="16"/>
        <v>180</v>
      </c>
      <c r="G78" s="16">
        <f t="shared" si="17"/>
        <v>181.8</v>
      </c>
      <c r="H78" s="16">
        <f t="shared" si="8"/>
        <v>178.2</v>
      </c>
      <c r="I78" s="16">
        <f t="shared" si="9"/>
        <v>182.2</v>
      </c>
      <c r="J78" s="15">
        <f t="shared" si="12"/>
        <v>0.80000000000001137</v>
      </c>
      <c r="K78" s="15">
        <f t="shared" si="13"/>
        <v>82.63636363636364</v>
      </c>
      <c r="L78" s="15">
        <f t="shared" si="14"/>
        <v>12.985714285714286</v>
      </c>
    </row>
    <row r="79" spans="1:12">
      <c r="A79" s="4">
        <v>39121</v>
      </c>
      <c r="B79" s="10">
        <v>181</v>
      </c>
      <c r="C79" s="6">
        <f t="shared" si="15"/>
        <v>180.54285714285714</v>
      </c>
      <c r="D79" s="6">
        <f t="shared" si="7"/>
        <v>180.41666666666663</v>
      </c>
      <c r="E79" s="7">
        <f>SUM($B$3:$B79)/(ROW(E79)-2)</f>
        <v>180.64805194805209</v>
      </c>
      <c r="F79" s="16">
        <f t="shared" si="16"/>
        <v>180</v>
      </c>
      <c r="G79" s="16">
        <f t="shared" si="17"/>
        <v>181.8</v>
      </c>
      <c r="H79" s="16">
        <f t="shared" si="8"/>
        <v>178.2</v>
      </c>
      <c r="I79" s="16">
        <f t="shared" si="9"/>
        <v>182.2</v>
      </c>
      <c r="J79" s="15">
        <f t="shared" si="12"/>
        <v>-0.80000000000001137</v>
      </c>
      <c r="K79" s="15">
        <f t="shared" si="13"/>
        <v>82.272727272727266</v>
      </c>
      <c r="L79" s="15">
        <f t="shared" si="14"/>
        <v>12.928571428571429</v>
      </c>
    </row>
    <row r="80" spans="1:12">
      <c r="A80" s="4">
        <v>39122</v>
      </c>
      <c r="B80" s="10">
        <v>181.4</v>
      </c>
      <c r="C80" s="6">
        <f t="shared" si="15"/>
        <v>180.74285714285716</v>
      </c>
      <c r="D80" s="6">
        <f t="shared" si="7"/>
        <v>180.44999999999996</v>
      </c>
      <c r="E80" s="7">
        <f>SUM($B$3:$B80)/(ROW(E80)-2)</f>
        <v>180.65769230769243</v>
      </c>
      <c r="F80" s="16">
        <f t="shared" si="16"/>
        <v>180</v>
      </c>
      <c r="G80" s="16">
        <f t="shared" si="17"/>
        <v>181.8</v>
      </c>
      <c r="H80" s="16">
        <f t="shared" si="8"/>
        <v>178.2</v>
      </c>
      <c r="I80" s="16">
        <f t="shared" si="9"/>
        <v>182.2</v>
      </c>
      <c r="J80" s="15">
        <f t="shared" si="12"/>
        <v>0.40000000000000568</v>
      </c>
      <c r="K80" s="15">
        <f t="shared" si="13"/>
        <v>82.454545454545453</v>
      </c>
      <c r="L80" s="15">
        <f t="shared" si="14"/>
        <v>12.957142857142857</v>
      </c>
    </row>
    <row r="81" spans="1:12">
      <c r="A81" s="4">
        <v>39123</v>
      </c>
      <c r="B81" s="10">
        <v>180.4</v>
      </c>
      <c r="C81" s="6">
        <f t="shared" si="15"/>
        <v>180.8</v>
      </c>
      <c r="D81" s="6">
        <f t="shared" si="7"/>
        <v>180.44999999999996</v>
      </c>
      <c r="E81" s="7">
        <f>SUM($B$3:$B81)/(ROW(E81)-2)</f>
        <v>180.65443037974697</v>
      </c>
      <c r="F81" s="16">
        <f t="shared" si="16"/>
        <v>180</v>
      </c>
      <c r="G81" s="16">
        <f t="shared" si="17"/>
        <v>181.8</v>
      </c>
      <c r="H81" s="16">
        <f t="shared" si="8"/>
        <v>178.2</v>
      </c>
      <c r="I81" s="16">
        <f t="shared" si="9"/>
        <v>182.2</v>
      </c>
      <c r="J81" s="15">
        <f t="shared" si="12"/>
        <v>-1</v>
      </c>
      <c r="K81" s="15">
        <f t="shared" si="13"/>
        <v>82</v>
      </c>
      <c r="L81" s="15">
        <f t="shared" si="14"/>
        <v>12.885714285714286</v>
      </c>
    </row>
    <row r="82" spans="1:12">
      <c r="A82" s="4">
        <v>39124</v>
      </c>
      <c r="B82" s="10">
        <v>183.2</v>
      </c>
      <c r="C82" s="6">
        <f t="shared" si="15"/>
        <v>181.25714285714284</v>
      </c>
      <c r="D82" s="6">
        <f t="shared" si="7"/>
        <v>180.56999999999996</v>
      </c>
      <c r="E82" s="7">
        <f>SUM($B$3:$B82)/(ROW(E82)-2)</f>
        <v>180.68625000000014</v>
      </c>
      <c r="F82" s="16">
        <f t="shared" si="16"/>
        <v>180</v>
      </c>
      <c r="G82" s="16">
        <f t="shared" si="17"/>
        <v>183.2</v>
      </c>
      <c r="H82" s="16">
        <f t="shared" si="8"/>
        <v>178.2</v>
      </c>
      <c r="I82" s="16">
        <f t="shared" si="9"/>
        <v>183.2</v>
      </c>
      <c r="J82" s="15">
        <f t="shared" si="12"/>
        <v>2.7999999999999829</v>
      </c>
      <c r="K82" s="15">
        <f t="shared" si="13"/>
        <v>83.272727272727266</v>
      </c>
      <c r="L82" s="15">
        <f t="shared" si="14"/>
        <v>13.085714285714285</v>
      </c>
    </row>
    <row r="83" spans="1:12">
      <c r="A83" s="4">
        <v>39125</v>
      </c>
      <c r="B83" s="10">
        <v>182.8</v>
      </c>
      <c r="C83" s="6">
        <f t="shared" si="15"/>
        <v>181.65714285714284</v>
      </c>
      <c r="D83" s="6">
        <f t="shared" si="7"/>
        <v>180.70999999999995</v>
      </c>
      <c r="E83" s="7">
        <f>SUM($B$3:$B83)/(ROW(E83)-2)</f>
        <v>180.71234567901246</v>
      </c>
      <c r="F83" s="16">
        <f t="shared" si="16"/>
        <v>180.4</v>
      </c>
      <c r="G83" s="16">
        <f t="shared" si="17"/>
        <v>183.2</v>
      </c>
      <c r="H83" s="16">
        <f t="shared" si="8"/>
        <v>178.2</v>
      </c>
      <c r="I83" s="16">
        <f t="shared" si="9"/>
        <v>183.2</v>
      </c>
      <c r="J83" s="15">
        <f t="shared" si="12"/>
        <v>-0.39999999999997726</v>
      </c>
      <c r="K83" s="15">
        <f t="shared" si="13"/>
        <v>83.090909090909093</v>
      </c>
      <c r="L83" s="15">
        <f t="shared" si="14"/>
        <v>13.057142857142859</v>
      </c>
    </row>
    <row r="84" spans="1:12">
      <c r="A84" s="4">
        <v>39126</v>
      </c>
      <c r="B84" s="10">
        <v>182.8</v>
      </c>
      <c r="C84" s="6">
        <f t="shared" si="15"/>
        <v>181.91428571428568</v>
      </c>
      <c r="D84" s="6">
        <f t="shared" si="7"/>
        <v>180.81666666666666</v>
      </c>
      <c r="E84" s="7">
        <f>SUM($B$3:$B84)/(ROW(E84)-2)</f>
        <v>180.73780487804891</v>
      </c>
      <c r="F84" s="16">
        <f t="shared" si="16"/>
        <v>180.4</v>
      </c>
      <c r="G84" s="16">
        <f t="shared" si="17"/>
        <v>183.2</v>
      </c>
      <c r="H84" s="16">
        <f t="shared" si="8"/>
        <v>178.2</v>
      </c>
      <c r="I84" s="16">
        <f t="shared" si="9"/>
        <v>183.2</v>
      </c>
      <c r="J84" s="15">
        <f t="shared" si="12"/>
        <v>0</v>
      </c>
      <c r="K84" s="15">
        <f t="shared" si="13"/>
        <v>83.090909090909093</v>
      </c>
      <c r="L84" s="15">
        <f t="shared" si="14"/>
        <v>13.057142857142859</v>
      </c>
    </row>
    <row r="85" spans="1:12">
      <c r="A85" s="4">
        <v>39127</v>
      </c>
      <c r="B85" s="10">
        <f t="shared" ref="B85:B92" si="18">B84</f>
        <v>182.8</v>
      </c>
      <c r="C85" s="6">
        <f t="shared" si="15"/>
        <v>182.05714285714285</v>
      </c>
      <c r="D85" s="6">
        <f t="shared" si="7"/>
        <v>180.92</v>
      </c>
      <c r="E85" s="7">
        <f>SUM($B$3:$B85)/(ROW(E85)-2)</f>
        <v>180.76265060240974</v>
      </c>
      <c r="F85" s="16">
        <f t="shared" si="16"/>
        <v>180.4</v>
      </c>
      <c r="G85" s="16">
        <f t="shared" si="17"/>
        <v>183.2</v>
      </c>
      <c r="H85" s="16">
        <f t="shared" si="8"/>
        <v>178.2</v>
      </c>
      <c r="I85" s="16">
        <f t="shared" si="9"/>
        <v>183.2</v>
      </c>
      <c r="J85" s="15">
        <f t="shared" si="12"/>
        <v>0</v>
      </c>
      <c r="K85" s="15">
        <f t="shared" si="13"/>
        <v>83.090909090909093</v>
      </c>
      <c r="L85" s="15">
        <f t="shared" si="14"/>
        <v>13.057142857142859</v>
      </c>
    </row>
    <row r="86" spans="1:12">
      <c r="A86" s="4">
        <v>39128</v>
      </c>
      <c r="B86" s="10">
        <f t="shared" si="18"/>
        <v>182.8</v>
      </c>
      <c r="C86" s="6">
        <f t="shared" si="15"/>
        <v>182.31428571428569</v>
      </c>
      <c r="D86" s="6">
        <f t="shared" si="7"/>
        <v>181.01999999999998</v>
      </c>
      <c r="E86" s="7">
        <f>SUM($B$3:$B86)/(ROW(E86)-2)</f>
        <v>180.78690476190485</v>
      </c>
      <c r="F86" s="16">
        <f t="shared" si="16"/>
        <v>180.4</v>
      </c>
      <c r="G86" s="16">
        <f t="shared" si="17"/>
        <v>183.2</v>
      </c>
      <c r="H86" s="16">
        <f t="shared" si="8"/>
        <v>178.2</v>
      </c>
      <c r="I86" s="16">
        <f t="shared" si="9"/>
        <v>183.2</v>
      </c>
      <c r="J86" s="15">
        <f t="shared" si="12"/>
        <v>0</v>
      </c>
      <c r="K86" s="15">
        <f t="shared" si="13"/>
        <v>83.090909090909093</v>
      </c>
      <c r="L86" s="15">
        <f t="shared" si="14"/>
        <v>13.057142857142859</v>
      </c>
    </row>
    <row r="87" spans="1:12">
      <c r="A87" s="4">
        <v>39129</v>
      </c>
      <c r="B87" s="10">
        <f t="shared" si="18"/>
        <v>182.8</v>
      </c>
      <c r="C87" s="6">
        <f t="shared" si="15"/>
        <v>182.51428571428571</v>
      </c>
      <c r="D87" s="6">
        <f t="shared" si="7"/>
        <v>181.10666666666665</v>
      </c>
      <c r="E87" s="7">
        <f>SUM($B$3:$B87)/(ROW(E87)-2)</f>
        <v>180.8105882352942</v>
      </c>
      <c r="F87" s="16">
        <f t="shared" si="16"/>
        <v>180.4</v>
      </c>
      <c r="G87" s="16">
        <f t="shared" si="17"/>
        <v>183.2</v>
      </c>
      <c r="H87" s="16">
        <f t="shared" si="8"/>
        <v>178.2</v>
      </c>
      <c r="I87" s="16">
        <f t="shared" si="9"/>
        <v>183.2</v>
      </c>
      <c r="J87" s="15">
        <f t="shared" si="12"/>
        <v>0</v>
      </c>
      <c r="K87" s="15">
        <f t="shared" si="13"/>
        <v>83.090909090909093</v>
      </c>
      <c r="L87" s="15">
        <f t="shared" si="14"/>
        <v>13.057142857142859</v>
      </c>
    </row>
    <row r="88" spans="1:12">
      <c r="A88" s="4">
        <v>39130</v>
      </c>
      <c r="B88" s="10">
        <f t="shared" si="18"/>
        <v>182.8</v>
      </c>
      <c r="C88" s="6">
        <f t="shared" si="15"/>
        <v>182.85714285714283</v>
      </c>
      <c r="D88" s="6">
        <f t="shared" si="7"/>
        <v>181.20000000000002</v>
      </c>
      <c r="E88" s="7">
        <f>SUM($B$3:$B88)/(ROW(E88)-2)</f>
        <v>180.83372093023263</v>
      </c>
      <c r="F88" s="16">
        <f t="shared" si="16"/>
        <v>182.8</v>
      </c>
      <c r="G88" s="16">
        <f t="shared" si="17"/>
        <v>183.2</v>
      </c>
      <c r="H88" s="16">
        <f t="shared" si="8"/>
        <v>178.2</v>
      </c>
      <c r="I88" s="16">
        <f t="shared" si="9"/>
        <v>183.2</v>
      </c>
      <c r="J88" s="15">
        <f t="shared" si="12"/>
        <v>0</v>
      </c>
      <c r="K88" s="15">
        <f t="shared" si="13"/>
        <v>83.090909090909093</v>
      </c>
      <c r="L88" s="15">
        <f t="shared" si="14"/>
        <v>13.057142857142859</v>
      </c>
    </row>
    <row r="89" spans="1:12">
      <c r="A89" s="4">
        <v>39131</v>
      </c>
      <c r="B89" s="10">
        <f t="shared" si="18"/>
        <v>182.8</v>
      </c>
      <c r="C89" s="6">
        <f t="shared" si="15"/>
        <v>182.79999999999998</v>
      </c>
      <c r="D89" s="6">
        <f t="shared" si="7"/>
        <v>181.28666666666675</v>
      </c>
      <c r="E89" s="7">
        <f>SUM($B$3:$B89)/(ROW(E89)-2)</f>
        <v>180.85632183908052</v>
      </c>
      <c r="F89" s="16">
        <f t="shared" si="16"/>
        <v>182.8</v>
      </c>
      <c r="G89" s="16">
        <f t="shared" si="17"/>
        <v>182.8</v>
      </c>
      <c r="H89" s="16">
        <f t="shared" si="8"/>
        <v>178.2</v>
      </c>
      <c r="I89" s="16">
        <f t="shared" si="9"/>
        <v>183.2</v>
      </c>
      <c r="J89" s="15">
        <f t="shared" si="12"/>
        <v>0</v>
      </c>
      <c r="K89" s="15">
        <f t="shared" si="13"/>
        <v>83.090909090909093</v>
      </c>
      <c r="L89" s="15">
        <f t="shared" si="14"/>
        <v>13.057142857142859</v>
      </c>
    </row>
    <row r="90" spans="1:12">
      <c r="A90" s="4">
        <v>39132</v>
      </c>
      <c r="B90" s="10">
        <f t="shared" si="18"/>
        <v>182.8</v>
      </c>
      <c r="C90" s="6">
        <f t="shared" si="15"/>
        <v>182.79999999999998</v>
      </c>
      <c r="D90" s="6">
        <f t="shared" si="7"/>
        <v>181.42000000000004</v>
      </c>
      <c r="E90" s="7">
        <f>SUM($B$3:$B90)/(ROW(E90)-2)</f>
        <v>180.87840909090914</v>
      </c>
      <c r="F90" s="16">
        <f t="shared" si="16"/>
        <v>182.8</v>
      </c>
      <c r="G90" s="16">
        <f t="shared" si="17"/>
        <v>182.8</v>
      </c>
      <c r="H90" s="16">
        <f t="shared" si="8"/>
        <v>178.2</v>
      </c>
      <c r="I90" s="16">
        <f t="shared" si="9"/>
        <v>183.2</v>
      </c>
      <c r="J90" s="15">
        <f t="shared" si="12"/>
        <v>0</v>
      </c>
      <c r="K90" s="15">
        <f t="shared" si="13"/>
        <v>83.090909090909093</v>
      </c>
      <c r="L90" s="15">
        <f t="shared" si="14"/>
        <v>13.057142857142859</v>
      </c>
    </row>
    <row r="91" spans="1:12">
      <c r="A91" s="4">
        <v>39133</v>
      </c>
      <c r="B91" s="10">
        <f t="shared" si="18"/>
        <v>182.8</v>
      </c>
      <c r="C91" s="6">
        <f t="shared" si="15"/>
        <v>182.79999999999998</v>
      </c>
      <c r="D91" s="6">
        <f t="shared" si="7"/>
        <v>181.57333333333338</v>
      </c>
      <c r="E91" s="7">
        <f>SUM($B$3:$B91)/(ROW(E91)-2)</f>
        <v>180.90000000000003</v>
      </c>
      <c r="F91" s="16">
        <f t="shared" si="16"/>
        <v>182.8</v>
      </c>
      <c r="G91" s="16">
        <f t="shared" si="17"/>
        <v>182.8</v>
      </c>
      <c r="H91" s="16">
        <f t="shared" si="8"/>
        <v>178.2</v>
      </c>
      <c r="I91" s="16">
        <f t="shared" si="9"/>
        <v>183.2</v>
      </c>
      <c r="J91" s="15">
        <f t="shared" si="12"/>
        <v>0</v>
      </c>
      <c r="K91" s="15">
        <f t="shared" si="13"/>
        <v>83.090909090909093</v>
      </c>
      <c r="L91" s="15">
        <f t="shared" si="14"/>
        <v>13.057142857142859</v>
      </c>
    </row>
    <row r="92" spans="1:12">
      <c r="A92" s="4">
        <v>39134</v>
      </c>
      <c r="B92" s="10">
        <f t="shared" si="18"/>
        <v>182.8</v>
      </c>
      <c r="C92" s="6">
        <f t="shared" si="15"/>
        <v>182.79999999999998</v>
      </c>
      <c r="D92" s="6">
        <f t="shared" si="7"/>
        <v>181.60000000000005</v>
      </c>
      <c r="E92" s="6">
        <f>SUM($B3:$B92)/90</f>
        <v>180.92111111111114</v>
      </c>
      <c r="F92" s="16">
        <f t="shared" si="16"/>
        <v>182.8</v>
      </c>
      <c r="G92" s="16">
        <f t="shared" si="17"/>
        <v>182.8</v>
      </c>
      <c r="H92" s="16">
        <f t="shared" si="8"/>
        <v>178.2</v>
      </c>
      <c r="I92" s="16">
        <f t="shared" si="9"/>
        <v>183.2</v>
      </c>
      <c r="J92" s="15">
        <f t="shared" si="12"/>
        <v>0</v>
      </c>
      <c r="K92" s="15">
        <f t="shared" si="13"/>
        <v>83.090909090909093</v>
      </c>
      <c r="L92" s="15">
        <f t="shared" si="14"/>
        <v>13.057142857142859</v>
      </c>
    </row>
    <row r="93" spans="1:12">
      <c r="A93" s="4">
        <v>39135</v>
      </c>
      <c r="B93" s="10">
        <v>179.6</v>
      </c>
      <c r="C93" s="6">
        <f t="shared" si="15"/>
        <v>182.34285714285713</v>
      </c>
      <c r="D93" s="6">
        <f t="shared" si="7"/>
        <v>181.51333333333341</v>
      </c>
      <c r="E93" s="6">
        <f t="shared" ref="E93:E99" si="19">SUM($B4:$B93)/90</f>
        <v>180.91000000000003</v>
      </c>
      <c r="F93" s="16">
        <f t="shared" si="16"/>
        <v>179.6</v>
      </c>
      <c r="G93" s="16">
        <f t="shared" si="17"/>
        <v>182.8</v>
      </c>
      <c r="H93" s="16">
        <f t="shared" si="8"/>
        <v>178.2</v>
      </c>
      <c r="I93" s="16">
        <f t="shared" si="9"/>
        <v>183.2</v>
      </c>
      <c r="J93" s="15">
        <f t="shared" si="12"/>
        <v>-3.2000000000000171</v>
      </c>
      <c r="K93" s="15">
        <f t="shared" si="13"/>
        <v>81.636363636363626</v>
      </c>
      <c r="L93" s="15">
        <f t="shared" si="14"/>
        <v>12.828571428571427</v>
      </c>
    </row>
    <row r="94" spans="1:12">
      <c r="A94" s="4">
        <v>39136</v>
      </c>
      <c r="B94" s="10">
        <v>179.8</v>
      </c>
      <c r="C94" s="6">
        <f t="shared" si="15"/>
        <v>181.91428571428568</v>
      </c>
      <c r="D94" s="6">
        <f t="shared" si="7"/>
        <v>181.46666666666675</v>
      </c>
      <c r="E94" s="6">
        <f t="shared" si="19"/>
        <v>180.91222222222223</v>
      </c>
      <c r="F94" s="16">
        <f t="shared" si="16"/>
        <v>179.6</v>
      </c>
      <c r="G94" s="16">
        <f t="shared" si="17"/>
        <v>182.8</v>
      </c>
      <c r="H94" s="16">
        <f t="shared" si="8"/>
        <v>178.2</v>
      </c>
      <c r="I94" s="16">
        <f t="shared" si="9"/>
        <v>183.2</v>
      </c>
      <c r="J94" s="15">
        <f t="shared" si="12"/>
        <v>0.20000000000001705</v>
      </c>
      <c r="K94" s="15">
        <f t="shared" si="13"/>
        <v>81.72727272727272</v>
      </c>
      <c r="L94" s="15">
        <f t="shared" si="14"/>
        <v>12.842857142857143</v>
      </c>
    </row>
    <row r="95" spans="1:12">
      <c r="A95" s="4">
        <v>39137</v>
      </c>
      <c r="B95" s="10">
        <v>179.6</v>
      </c>
      <c r="C95" s="6">
        <f t="shared" si="15"/>
        <v>181.45714285714286</v>
      </c>
      <c r="D95" s="6">
        <f t="shared" si="7"/>
        <v>181.44666666666677</v>
      </c>
      <c r="E95" s="6">
        <f t="shared" si="19"/>
        <v>180.88777777777779</v>
      </c>
      <c r="F95" s="16">
        <f t="shared" si="16"/>
        <v>179.6</v>
      </c>
      <c r="G95" s="16">
        <f t="shared" si="17"/>
        <v>182.8</v>
      </c>
      <c r="H95" s="16">
        <f t="shared" si="8"/>
        <v>178.2</v>
      </c>
      <c r="I95" s="16">
        <f t="shared" si="9"/>
        <v>183.2</v>
      </c>
      <c r="J95" s="15">
        <f t="shared" si="12"/>
        <v>-0.20000000000001705</v>
      </c>
      <c r="K95" s="15">
        <f t="shared" si="13"/>
        <v>81.636363636363626</v>
      </c>
      <c r="L95" s="15">
        <f t="shared" si="14"/>
        <v>12.828571428571427</v>
      </c>
    </row>
    <row r="96" spans="1:12">
      <c r="A96" s="4">
        <v>39138</v>
      </c>
      <c r="B96" s="10">
        <v>180.6</v>
      </c>
      <c r="C96" s="6">
        <f t="shared" si="15"/>
        <v>181.14285714285714</v>
      </c>
      <c r="D96" s="6">
        <f t="shared" si="7"/>
        <v>181.52666666666676</v>
      </c>
      <c r="E96" s="6">
        <f t="shared" si="19"/>
        <v>180.86333333333334</v>
      </c>
      <c r="F96" s="16">
        <f t="shared" si="16"/>
        <v>179.6</v>
      </c>
      <c r="G96" s="16">
        <f t="shared" si="17"/>
        <v>182.8</v>
      </c>
      <c r="H96" s="16">
        <f t="shared" si="8"/>
        <v>179.6</v>
      </c>
      <c r="I96" s="16">
        <f t="shared" si="9"/>
        <v>183.2</v>
      </c>
      <c r="J96" s="15">
        <f t="shared" si="12"/>
        <v>1</v>
      </c>
      <c r="K96" s="15">
        <f t="shared" si="13"/>
        <v>82.090909090909079</v>
      </c>
      <c r="L96" s="15">
        <f t="shared" si="14"/>
        <v>12.9</v>
      </c>
    </row>
    <row r="97" spans="1:12">
      <c r="A97" s="4">
        <v>39139</v>
      </c>
      <c r="B97" s="10">
        <v>181.2</v>
      </c>
      <c r="C97" s="6">
        <f t="shared" si="15"/>
        <v>180.91428571428574</v>
      </c>
      <c r="D97" s="6">
        <f t="shared" ref="D97:D99" si="20">SUM($B68:$B97)/30</f>
        <v>181.50000000000009</v>
      </c>
      <c r="E97" s="6">
        <f t="shared" si="19"/>
        <v>180.86555555555555</v>
      </c>
      <c r="F97" s="16">
        <f t="shared" si="16"/>
        <v>179.6</v>
      </c>
      <c r="G97" s="16">
        <f t="shared" si="17"/>
        <v>182.8</v>
      </c>
      <c r="H97" s="16">
        <f t="shared" ref="H97:H99" si="21">MIN($B68:$B97)</f>
        <v>179.6</v>
      </c>
      <c r="I97" s="16">
        <f t="shared" ref="I97:I99" si="22">MAX($B68:$B97)</f>
        <v>183.2</v>
      </c>
      <c r="J97" s="15">
        <f t="shared" si="12"/>
        <v>0.59999999999999432</v>
      </c>
      <c r="K97" s="15">
        <f t="shared" si="13"/>
        <v>82.363636363636346</v>
      </c>
      <c r="L97" s="15">
        <f t="shared" si="14"/>
        <v>12.942857142857141</v>
      </c>
    </row>
    <row r="98" spans="1:12">
      <c r="A98" s="4">
        <v>39140</v>
      </c>
      <c r="B98" s="10">
        <v>181.6</v>
      </c>
      <c r="C98" s="6">
        <f t="shared" si="15"/>
        <v>180.74285714285716</v>
      </c>
      <c r="D98" s="6">
        <f t="shared" si="20"/>
        <v>181.48666666666676</v>
      </c>
      <c r="E98" s="6">
        <f t="shared" si="19"/>
        <v>180.86111111111111</v>
      </c>
      <c r="F98" s="16">
        <f t="shared" si="16"/>
        <v>179.6</v>
      </c>
      <c r="G98" s="16">
        <f t="shared" si="17"/>
        <v>182.8</v>
      </c>
      <c r="H98" s="16">
        <f t="shared" si="21"/>
        <v>179.6</v>
      </c>
      <c r="I98" s="16">
        <f t="shared" si="22"/>
        <v>183.2</v>
      </c>
      <c r="J98" s="15">
        <f t="shared" si="12"/>
        <v>0.40000000000000568</v>
      </c>
      <c r="K98" s="15">
        <f t="shared" si="13"/>
        <v>82.545454545454533</v>
      </c>
      <c r="L98" s="15">
        <f t="shared" si="14"/>
        <v>12.971428571428572</v>
      </c>
    </row>
    <row r="99" spans="1:12">
      <c r="A99" s="4">
        <v>39141</v>
      </c>
      <c r="B99" s="10">
        <v>180.6</v>
      </c>
      <c r="C99" s="6">
        <f t="shared" si="15"/>
        <v>180.42857142857139</v>
      </c>
      <c r="D99" s="6">
        <f t="shared" si="20"/>
        <v>181.44000000000011</v>
      </c>
      <c r="E99" s="6">
        <f t="shared" si="19"/>
        <v>180.8388888888889</v>
      </c>
      <c r="F99" s="16">
        <f t="shared" si="16"/>
        <v>179.6</v>
      </c>
      <c r="G99" s="16">
        <f t="shared" si="17"/>
        <v>181.6</v>
      </c>
      <c r="H99" s="16">
        <f t="shared" si="21"/>
        <v>179.6</v>
      </c>
      <c r="I99" s="16">
        <f t="shared" si="22"/>
        <v>183.2</v>
      </c>
      <c r="J99" s="15">
        <f t="shared" si="12"/>
        <v>-1</v>
      </c>
      <c r="K99" s="15">
        <f t="shared" si="13"/>
        <v>82.090909090909079</v>
      </c>
      <c r="L99" s="15">
        <f t="shared" si="14"/>
        <v>12.9</v>
      </c>
    </row>
  </sheetData>
  <conditionalFormatting sqref="A1:A71">
    <cfRule type="expression" dxfId="0" priority="32">
      <formula>MOD(MONTH(A1), 2)=0</formula>
    </cfRule>
  </conditionalFormatting>
  <conditionalFormatting sqref="A72:A99">
    <cfRule type="expression" dxfId="1" priority="4">
      <formula>MOD(MONTH(A72), 2)=0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Daily Weight</vt:lpstr>
      <vt:lpstr>Full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Hwang</dc:creator>
  <cp:lastModifiedBy>Ernest Hwang</cp:lastModifiedBy>
  <dcterms:created xsi:type="dcterms:W3CDTF">2013-11-13T04:54:28Z</dcterms:created>
  <dcterms:modified xsi:type="dcterms:W3CDTF">2013-11-13T05:13:26Z</dcterms:modified>
</cp:coreProperties>
</file>