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nesto\Downloads\Prob\"/>
    </mc:Choice>
  </mc:AlternateContent>
  <bookViews>
    <workbookView xWindow="0" yWindow="0" windowWidth="21570" windowHeight="8595"/>
  </bookViews>
  <sheets>
    <sheet name="Planilha1" sheetId="16" r:id="rId1"/>
    <sheet name="Planilha2" sheetId="17" r:id="rId2"/>
    <sheet name="Planilha2a" sheetId="19" r:id="rId3"/>
    <sheet name="Planilha2b" sheetId="22" r:id="rId4"/>
  </sheets>
  <externalReferences>
    <externalReference r:id="rId5"/>
  </externalReferences>
  <definedNames>
    <definedName name="_xlcn.WorksheetConnection_Planilha3C2E261" hidden="1">[1]Planilha3!$C$2:$E$26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3!$C$2:$E$2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9" l="1"/>
  <c r="F2" i="19"/>
  <c r="F3" i="19"/>
  <c r="G3" i="19"/>
  <c r="G2" i="19"/>
  <c r="E8" i="19"/>
  <c r="E9" i="19"/>
  <c r="F21" i="19" l="1"/>
  <c r="I2" i="19" l="1"/>
  <c r="J12" i="19" l="1"/>
  <c r="E26" i="19"/>
  <c r="G26" i="19"/>
  <c r="D4" i="19"/>
  <c r="D5" i="19"/>
  <c r="D6" i="19"/>
  <c r="J6" i="19"/>
  <c r="Z22" i="16"/>
  <c r="Z21" i="16"/>
  <c r="Z28" i="16" s="1"/>
  <c r="I22" i="19"/>
  <c r="I21" i="19"/>
  <c r="F28" i="19"/>
  <c r="X27" i="16"/>
  <c r="Y27" i="16" s="1"/>
  <c r="X28" i="16"/>
  <c r="Y28" i="16" s="1"/>
  <c r="X29" i="16"/>
  <c r="Y29" i="16" s="1"/>
  <c r="X30" i="16"/>
  <c r="Y30" i="16" s="1"/>
  <c r="X31" i="16"/>
  <c r="Y31" i="16" s="1"/>
  <c r="X32" i="16"/>
  <c r="Y32" i="16" s="1"/>
  <c r="X33" i="16"/>
  <c r="Y33" i="16" s="1"/>
  <c r="X34" i="16"/>
  <c r="Y34" i="16" s="1"/>
  <c r="X35" i="16"/>
  <c r="Y35" i="16" s="1"/>
  <c r="X36" i="16"/>
  <c r="Y36" i="16" s="1"/>
  <c r="X37" i="16"/>
  <c r="Y37" i="16" s="1"/>
  <c r="X38" i="16"/>
  <c r="Y38" i="16" s="1"/>
  <c r="X39" i="16"/>
  <c r="Y39" i="16" s="1"/>
  <c r="X40" i="16"/>
  <c r="Y40" i="16" s="1"/>
  <c r="X41" i="16"/>
  <c r="Y41" i="16" s="1"/>
  <c r="X42" i="16"/>
  <c r="Y42" i="16" s="1"/>
  <c r="X43" i="16"/>
  <c r="Y43" i="16" s="1"/>
  <c r="X44" i="16"/>
  <c r="Y44" i="16" s="1"/>
  <c r="X45" i="16"/>
  <c r="Y45" i="16" s="1"/>
  <c r="X46" i="16"/>
  <c r="Y46" i="16" s="1"/>
  <c r="X47" i="16"/>
  <c r="Y47" i="16" s="1"/>
  <c r="X48" i="16"/>
  <c r="Y48" i="16" s="1"/>
  <c r="X49" i="16"/>
  <c r="Y49" i="16" s="1"/>
  <c r="X50" i="16"/>
  <c r="Y50" i="16" s="1"/>
  <c r="X26" i="16"/>
  <c r="Y26" i="16" s="1"/>
  <c r="E27" i="19"/>
  <c r="Z39" i="16" l="1"/>
  <c r="Z26" i="16"/>
  <c r="Z35" i="16"/>
  <c r="Z47" i="16"/>
  <c r="Z31" i="16"/>
  <c r="Z43" i="16"/>
  <c r="Z27" i="16"/>
  <c r="Z50" i="16"/>
  <c r="Z46" i="16"/>
  <c r="Z42" i="16"/>
  <c r="Z38" i="16"/>
  <c r="Z34" i="16"/>
  <c r="Z30" i="16"/>
  <c r="Z49" i="16"/>
  <c r="Z45" i="16"/>
  <c r="Z41" i="16"/>
  <c r="Z37" i="16"/>
  <c r="Z33" i="16"/>
  <c r="Z29" i="16"/>
  <c r="Z48" i="16"/>
  <c r="Z44" i="16"/>
  <c r="Z40" i="16"/>
  <c r="Z36" i="16"/>
  <c r="Z32" i="16"/>
  <c r="G27" i="19"/>
  <c r="G28" i="19"/>
  <c r="J13" i="19" l="1"/>
  <c r="J14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F27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lanilha3!$C$2:$E$26" type="102" refreshedVersion="6" minRefreshableVersion="5">
    <extLst>
      <ext xmlns:x15="http://schemas.microsoft.com/office/spreadsheetml/2010/11/main" uri="{DE250136-89BD-433C-8126-D09CA5730AF9}">
        <x15:connection id="Intervalo">
          <x15:rangePr sourceName="_xlcn.WorksheetConnection_Planilha3C2E261"/>
        </x15:connection>
      </ext>
    </extLst>
  </connection>
</connections>
</file>

<file path=xl/sharedStrings.xml><?xml version="1.0" encoding="utf-8"?>
<sst xmlns="http://schemas.openxmlformats.org/spreadsheetml/2006/main" count="193" uniqueCount="59">
  <si>
    <t>Renda Familiar (X)</t>
  </si>
  <si>
    <t>Gasto com Alimentação (Y)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</si>
  <si>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</si>
  <si>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</si>
  <si>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</si>
  <si>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</si>
  <si>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</si>
  <si>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</si>
  <si>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</si>
  <si>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</si>
  <si>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</si>
  <si>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</si>
  <si>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</si>
  <si>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</si>
  <si>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</si>
  <si>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</si>
  <si>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</si>
  <si>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</si>
  <si>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</si>
  <si>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</si>
  <si>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</si>
  <si>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</si>
  <si>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</si>
  <si>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</si>
  <si>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</si>
  <si>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</si>
  <si>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</si>
  <si>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</si>
  <si>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Resíduos</t>
  </si>
  <si>
    <t>Resíduos padrão</t>
  </si>
  <si>
    <t>Y</t>
  </si>
  <si>
    <t>X1</t>
  </si>
  <si>
    <t>X2</t>
  </si>
  <si>
    <t>Previsto(a) Y</t>
  </si>
  <si>
    <t>Correlação</t>
  </si>
  <si>
    <t>Coeficiente de Determinação</t>
  </si>
  <si>
    <t>Coeficiente de Determinação Ajustado</t>
  </si>
  <si>
    <t>Previsto(a) Gasto com Alimentação (Y)</t>
  </si>
  <si>
    <t>Mês</t>
  </si>
  <si>
    <t>nivel de significancia</t>
  </si>
  <si>
    <t>Ordem</t>
  </si>
  <si>
    <t>Prob. Observada</t>
  </si>
  <si>
    <t>Prob. Esperada</t>
  </si>
  <si>
    <t>Média dos Residuos</t>
  </si>
  <si>
    <t>Desvio Padrão dos Residuos</t>
  </si>
  <si>
    <t>influencia</t>
  </si>
  <si>
    <t>não influencia</t>
  </si>
  <si>
    <t>R-Quadrado (Determinação)</t>
  </si>
  <si>
    <t>RESULTADOS DE PROBABILIDADE</t>
  </si>
  <si>
    <t>Percentil</t>
  </si>
  <si>
    <t>x1</t>
  </si>
  <si>
    <t>x2</t>
  </si>
  <si>
    <t>R múltiplo (Correlação)</t>
  </si>
  <si>
    <t>F(tabelado 5%)</t>
  </si>
  <si>
    <t>F(tabelado 1%)</t>
  </si>
  <si>
    <t>Inferior 99,0%</t>
  </si>
  <si>
    <t>Superior 99,0%</t>
  </si>
  <si>
    <t>v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</si>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</sst>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0" xfId="1" applyFont="1"/>
    <xf numFmtId="0" fontId="3" fillId="0" borderId="0" xfId="0" applyFont="1" applyFill="1" applyBorder="1" applyAlignment="1">
      <alignment horizontal="center" vertical="center" wrapText="1"/>
    </xf>
    <xf numFmtId="0" fontId="0" fillId="0" borderId="2" xfId="0" applyBorder="1"/>
    <xf numFmtId="0" fontId="1" fillId="0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0" borderId="10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10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Gasto com Alimentação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Planilha1!$A$2:$A$26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120</c:v>
                </c:pt>
                <c:pt idx="18">
                  <c:v>120</c:v>
                </c:pt>
                <c:pt idx="19">
                  <c:v>140</c:v>
                </c:pt>
                <c:pt idx="20">
                  <c:v>150</c:v>
                </c:pt>
                <c:pt idx="21">
                  <c:v>180</c:v>
                </c:pt>
                <c:pt idx="22">
                  <c:v>180</c:v>
                </c:pt>
                <c:pt idx="23">
                  <c:v>200</c:v>
                </c:pt>
                <c:pt idx="24">
                  <c:v>200</c:v>
                </c:pt>
              </c:numCache>
            </c:numRef>
          </c:xVal>
          <c:yVal>
            <c:numRef>
              <c:f>Planilha1!$B$2:$B$26</c:f>
              <c:numCache>
                <c:formatCode>General</c:formatCode>
                <c:ptCount val="25"/>
                <c:pt idx="0">
                  <c:v>1.5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8.5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38</c:v>
                </c:pt>
                <c:pt idx="17">
                  <c:v>30</c:v>
                </c:pt>
                <c:pt idx="18">
                  <c:v>40</c:v>
                </c:pt>
                <c:pt idx="19">
                  <c:v>41</c:v>
                </c:pt>
                <c:pt idx="20">
                  <c:v>50</c:v>
                </c:pt>
                <c:pt idx="21">
                  <c:v>40</c:v>
                </c:pt>
                <c:pt idx="22">
                  <c:v>50</c:v>
                </c:pt>
                <c:pt idx="23">
                  <c:v>75</c:v>
                </c:pt>
                <c:pt idx="24">
                  <c:v>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E0-42FA-A63E-24B5A4B7D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44560"/>
        <c:axId val="556147304"/>
      </c:scatterChart>
      <c:valAx>
        <c:axId val="5561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Renda Familiar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147304"/>
        <c:crosses val="autoZero"/>
        <c:crossBetween val="midCat"/>
      </c:valAx>
      <c:valAx>
        <c:axId val="55614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Gasto com Alimentação (Y)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1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X2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Planilha2!$E$3:$E$26</c:f>
              <c:numCache>
                <c:formatCode>#,##0</c:formatCode>
                <c:ptCount val="24"/>
                <c:pt idx="0">
                  <c:v>4015</c:v>
                </c:pt>
                <c:pt idx="1">
                  <c:v>3806</c:v>
                </c:pt>
                <c:pt idx="2">
                  <c:v>5309</c:v>
                </c:pt>
                <c:pt idx="3">
                  <c:v>4262</c:v>
                </c:pt>
                <c:pt idx="4">
                  <c:v>4296</c:v>
                </c:pt>
                <c:pt idx="5">
                  <c:v>4097</c:v>
                </c:pt>
                <c:pt idx="6">
                  <c:v>3213</c:v>
                </c:pt>
                <c:pt idx="7">
                  <c:v>4809</c:v>
                </c:pt>
                <c:pt idx="8">
                  <c:v>5237</c:v>
                </c:pt>
                <c:pt idx="9">
                  <c:v>4732</c:v>
                </c:pt>
                <c:pt idx="10">
                  <c:v>4413</c:v>
                </c:pt>
                <c:pt idx="11">
                  <c:v>2921</c:v>
                </c:pt>
                <c:pt idx="12">
                  <c:v>3977</c:v>
                </c:pt>
                <c:pt idx="13" formatCode="General">
                  <c:v>4428</c:v>
                </c:pt>
                <c:pt idx="14">
                  <c:v>3964</c:v>
                </c:pt>
                <c:pt idx="15">
                  <c:v>4582</c:v>
                </c:pt>
                <c:pt idx="16">
                  <c:v>5582</c:v>
                </c:pt>
                <c:pt idx="17">
                  <c:v>3450</c:v>
                </c:pt>
                <c:pt idx="18">
                  <c:v>5079</c:v>
                </c:pt>
                <c:pt idx="19">
                  <c:v>5735</c:v>
                </c:pt>
                <c:pt idx="20">
                  <c:v>4269</c:v>
                </c:pt>
                <c:pt idx="21">
                  <c:v>3708</c:v>
                </c:pt>
                <c:pt idx="22">
                  <c:v>5387</c:v>
                </c:pt>
                <c:pt idx="23">
                  <c:v>4161</c:v>
                </c:pt>
              </c:numCache>
            </c:numRef>
          </c:xVal>
          <c:yVal>
            <c:numRef>
              <c:f>Planilha2!$AB$26:$AB$49</c:f>
              <c:numCache>
                <c:formatCode>General</c:formatCode>
                <c:ptCount val="24"/>
                <c:pt idx="0">
                  <c:v>-12.323743316461304</c:v>
                </c:pt>
                <c:pt idx="1">
                  <c:v>9.9041505905746448</c:v>
                </c:pt>
                <c:pt idx="2">
                  <c:v>-1.4943878892101878</c:v>
                </c:pt>
                <c:pt idx="3">
                  <c:v>-5.7412542975037866</c:v>
                </c:pt>
                <c:pt idx="4">
                  <c:v>2.806456741543002</c:v>
                </c:pt>
                <c:pt idx="5">
                  <c:v>1.7860303659456491</c:v>
                </c:pt>
                <c:pt idx="6">
                  <c:v>0.68554335072927586</c:v>
                </c:pt>
                <c:pt idx="7">
                  <c:v>-7.8683737575452426</c:v>
                </c:pt>
                <c:pt idx="8">
                  <c:v>-3.8124818542504357</c:v>
                </c:pt>
                <c:pt idx="9">
                  <c:v>-2.9523075812688404</c:v>
                </c:pt>
                <c:pt idx="10">
                  <c:v>-1.1328905652666066</c:v>
                </c:pt>
                <c:pt idx="11">
                  <c:v>7.2204956036216075</c:v>
                </c:pt>
                <c:pt idx="12">
                  <c:v>-1.6541262424547725</c:v>
                </c:pt>
                <c:pt idx="13">
                  <c:v>7.4629010783439753E-2</c:v>
                </c:pt>
                <c:pt idx="14">
                  <c:v>-5.4253098750314805</c:v>
                </c:pt>
                <c:pt idx="15">
                  <c:v>4.5624966582306428</c:v>
                </c:pt>
                <c:pt idx="16">
                  <c:v>2.7904683949007421</c:v>
                </c:pt>
                <c:pt idx="17">
                  <c:v>3.9763526523200952</c:v>
                </c:pt>
                <c:pt idx="18">
                  <c:v>7.3169786113556796</c:v>
                </c:pt>
                <c:pt idx="19">
                  <c:v>-0.98483192938873287</c:v>
                </c:pt>
                <c:pt idx="20">
                  <c:v>-0.21907849534710522</c:v>
                </c:pt>
                <c:pt idx="21">
                  <c:v>-6.3963106396190241</c:v>
                </c:pt>
                <c:pt idx="22">
                  <c:v>9.8127139062500817</c:v>
                </c:pt>
                <c:pt idx="23">
                  <c:v>-0.93121944290747649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20-4A05-9DEB-B7CD68F25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91112"/>
        <c:axId val="556391896"/>
      </c:scatterChart>
      <c:valAx>
        <c:axId val="55639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X2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391896"/>
        <c:crosses val="autoZero"/>
        <c:crossBetween val="midCat"/>
      </c:valAx>
      <c:valAx>
        <c:axId val="556391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39111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X2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Planilha2!$E$3:$E$26</c:f>
              <c:numCache>
                <c:formatCode>#,##0</c:formatCode>
                <c:ptCount val="24"/>
                <c:pt idx="0">
                  <c:v>4015</c:v>
                </c:pt>
                <c:pt idx="1">
                  <c:v>3806</c:v>
                </c:pt>
                <c:pt idx="2">
                  <c:v>5309</c:v>
                </c:pt>
                <c:pt idx="3">
                  <c:v>4262</c:v>
                </c:pt>
                <c:pt idx="4">
                  <c:v>4296</c:v>
                </c:pt>
                <c:pt idx="5">
                  <c:v>4097</c:v>
                </c:pt>
                <c:pt idx="6">
                  <c:v>3213</c:v>
                </c:pt>
                <c:pt idx="7">
                  <c:v>4809</c:v>
                </c:pt>
                <c:pt idx="8">
                  <c:v>5237</c:v>
                </c:pt>
                <c:pt idx="9">
                  <c:v>4732</c:v>
                </c:pt>
                <c:pt idx="10">
                  <c:v>4413</c:v>
                </c:pt>
                <c:pt idx="11">
                  <c:v>2921</c:v>
                </c:pt>
                <c:pt idx="12">
                  <c:v>3977</c:v>
                </c:pt>
                <c:pt idx="13" formatCode="General">
                  <c:v>4428</c:v>
                </c:pt>
                <c:pt idx="14">
                  <c:v>3964</c:v>
                </c:pt>
                <c:pt idx="15">
                  <c:v>4582</c:v>
                </c:pt>
                <c:pt idx="16">
                  <c:v>5582</c:v>
                </c:pt>
                <c:pt idx="17">
                  <c:v>3450</c:v>
                </c:pt>
                <c:pt idx="18">
                  <c:v>5079</c:v>
                </c:pt>
                <c:pt idx="19">
                  <c:v>5735</c:v>
                </c:pt>
                <c:pt idx="20">
                  <c:v>4269</c:v>
                </c:pt>
                <c:pt idx="21">
                  <c:v>3708</c:v>
                </c:pt>
                <c:pt idx="22">
                  <c:v>5387</c:v>
                </c:pt>
                <c:pt idx="23">
                  <c:v>4161</c:v>
                </c:pt>
              </c:numCache>
            </c:numRef>
          </c:xVal>
          <c:yVal>
            <c:numRef>
              <c:f>Planilha2!$C$3:$C$26</c:f>
              <c:numCache>
                <c:formatCode>General</c:formatCode>
                <c:ptCount val="24"/>
                <c:pt idx="0">
                  <c:v>52.95</c:v>
                </c:pt>
                <c:pt idx="1">
                  <c:v>71.66</c:v>
                </c:pt>
                <c:pt idx="2">
                  <c:v>85.56</c:v>
                </c:pt>
                <c:pt idx="3">
                  <c:v>63.69</c:v>
                </c:pt>
                <c:pt idx="4">
                  <c:v>72.81</c:v>
                </c:pt>
                <c:pt idx="5">
                  <c:v>68.44</c:v>
                </c:pt>
                <c:pt idx="6">
                  <c:v>52.46</c:v>
                </c:pt>
                <c:pt idx="7">
                  <c:v>70.77</c:v>
                </c:pt>
                <c:pt idx="8">
                  <c:v>82.03</c:v>
                </c:pt>
                <c:pt idx="9">
                  <c:v>74.39</c:v>
                </c:pt>
                <c:pt idx="10">
                  <c:v>70.84</c:v>
                </c:pt>
                <c:pt idx="11">
                  <c:v>54.08</c:v>
                </c:pt>
                <c:pt idx="12">
                  <c:v>62.98</c:v>
                </c:pt>
                <c:pt idx="13">
                  <c:v>72.3</c:v>
                </c:pt>
                <c:pt idx="14">
                  <c:v>58.99</c:v>
                </c:pt>
                <c:pt idx="15">
                  <c:v>79.38</c:v>
                </c:pt>
                <c:pt idx="16">
                  <c:v>94.44</c:v>
                </c:pt>
                <c:pt idx="17">
                  <c:v>59.74</c:v>
                </c:pt>
                <c:pt idx="18">
                  <c:v>90.5</c:v>
                </c:pt>
                <c:pt idx="19">
                  <c:v>93.24</c:v>
                </c:pt>
                <c:pt idx="20">
                  <c:v>69.33</c:v>
                </c:pt>
                <c:pt idx="21">
                  <c:v>53.71</c:v>
                </c:pt>
                <c:pt idx="22">
                  <c:v>98.18</c:v>
                </c:pt>
                <c:pt idx="23">
                  <c:v>66.8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33-415F-A941-CE87BA11EF3F}"/>
            </c:ext>
          </c:extLst>
        </c:ser>
        <c:ser>
          <c:idx val="1"/>
          <c:order val="1"/>
          <c:tx>
            <c:v>Previsto(a) Y</c:v>
          </c:tx>
          <c:spPr>
            <a:ln w="19050">
              <a:noFill/>
            </a:ln>
          </c:spPr>
          <c:xVal>
            <c:numRef>
              <c:f>Planilha2!$E$3:$E$26</c:f>
              <c:numCache>
                <c:formatCode>#,##0</c:formatCode>
                <c:ptCount val="24"/>
                <c:pt idx="0">
                  <c:v>4015</c:v>
                </c:pt>
                <c:pt idx="1">
                  <c:v>3806</c:v>
                </c:pt>
                <c:pt idx="2">
                  <c:v>5309</c:v>
                </c:pt>
                <c:pt idx="3">
                  <c:v>4262</c:v>
                </c:pt>
                <c:pt idx="4">
                  <c:v>4296</c:v>
                </c:pt>
                <c:pt idx="5">
                  <c:v>4097</c:v>
                </c:pt>
                <c:pt idx="6">
                  <c:v>3213</c:v>
                </c:pt>
                <c:pt idx="7">
                  <c:v>4809</c:v>
                </c:pt>
                <c:pt idx="8">
                  <c:v>5237</c:v>
                </c:pt>
                <c:pt idx="9">
                  <c:v>4732</c:v>
                </c:pt>
                <c:pt idx="10">
                  <c:v>4413</c:v>
                </c:pt>
                <c:pt idx="11">
                  <c:v>2921</c:v>
                </c:pt>
                <c:pt idx="12">
                  <c:v>3977</c:v>
                </c:pt>
                <c:pt idx="13" formatCode="General">
                  <c:v>4428</c:v>
                </c:pt>
                <c:pt idx="14">
                  <c:v>3964</c:v>
                </c:pt>
                <c:pt idx="15">
                  <c:v>4582</c:v>
                </c:pt>
                <c:pt idx="16">
                  <c:v>5582</c:v>
                </c:pt>
                <c:pt idx="17">
                  <c:v>3450</c:v>
                </c:pt>
                <c:pt idx="18">
                  <c:v>5079</c:v>
                </c:pt>
                <c:pt idx="19">
                  <c:v>5735</c:v>
                </c:pt>
                <c:pt idx="20">
                  <c:v>4269</c:v>
                </c:pt>
                <c:pt idx="21">
                  <c:v>3708</c:v>
                </c:pt>
                <c:pt idx="22">
                  <c:v>5387</c:v>
                </c:pt>
                <c:pt idx="23">
                  <c:v>4161</c:v>
                </c:pt>
              </c:numCache>
            </c:numRef>
          </c:xVal>
          <c:yVal>
            <c:numRef>
              <c:f>Planilha2!$AA$26:$AA$49</c:f>
              <c:numCache>
                <c:formatCode>General</c:formatCode>
                <c:ptCount val="24"/>
                <c:pt idx="0">
                  <c:v>65.273743316461307</c:v>
                </c:pt>
                <c:pt idx="1">
                  <c:v>61.755849409425352</c:v>
                </c:pt>
                <c:pt idx="2">
                  <c:v>87.05438788921019</c:v>
                </c:pt>
                <c:pt idx="3">
                  <c:v>69.431254297503784</c:v>
                </c:pt>
                <c:pt idx="4">
                  <c:v>70.003543258457</c:v>
                </c:pt>
                <c:pt idx="5">
                  <c:v>66.653969634054349</c:v>
                </c:pt>
                <c:pt idx="6">
                  <c:v>51.774456649270725</c:v>
                </c:pt>
                <c:pt idx="7">
                  <c:v>78.638373757545239</c:v>
                </c:pt>
                <c:pt idx="8">
                  <c:v>85.842481854250437</c:v>
                </c:pt>
                <c:pt idx="9">
                  <c:v>77.342307581268841</c:v>
                </c:pt>
                <c:pt idx="10">
                  <c:v>71.97289056526661</c:v>
                </c:pt>
                <c:pt idx="11">
                  <c:v>46.859504396378391</c:v>
                </c:pt>
                <c:pt idx="12">
                  <c:v>64.634126242454769</c:v>
                </c:pt>
                <c:pt idx="13">
                  <c:v>72.225370989216557</c:v>
                </c:pt>
                <c:pt idx="14">
                  <c:v>64.415309875031483</c:v>
                </c:pt>
                <c:pt idx="15">
                  <c:v>74.817503341769353</c:v>
                </c:pt>
                <c:pt idx="16">
                  <c:v>91.649531605099256</c:v>
                </c:pt>
                <c:pt idx="17">
                  <c:v>55.763647347679907</c:v>
                </c:pt>
                <c:pt idx="18">
                  <c:v>83.18302138864432</c:v>
                </c:pt>
                <c:pt idx="19">
                  <c:v>94.224831929388728</c:v>
                </c:pt>
                <c:pt idx="20">
                  <c:v>69.549078495347104</c:v>
                </c:pt>
                <c:pt idx="21">
                  <c:v>60.106310639619025</c:v>
                </c:pt>
                <c:pt idx="22">
                  <c:v>88.367286093749925</c:v>
                </c:pt>
                <c:pt idx="23">
                  <c:v>67.731219442907474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33-415F-A941-CE87BA11E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90328"/>
        <c:axId val="556390720"/>
      </c:scatterChart>
      <c:valAx>
        <c:axId val="55639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X2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390720"/>
        <c:crosses val="autoZero"/>
        <c:crossBetween val="midCat"/>
      </c:valAx>
      <c:valAx>
        <c:axId val="55639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390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X1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Planilha2!$D$3:$D$26</c:f>
              <c:numCache>
                <c:formatCode>General</c:formatCode>
                <c:ptCount val="24"/>
                <c:pt idx="0">
                  <c:v>386</c:v>
                </c:pt>
                <c:pt idx="1">
                  <c:v>446</c:v>
                </c:pt>
                <c:pt idx="2">
                  <c:v>512</c:v>
                </c:pt>
                <c:pt idx="3">
                  <c:v>401</c:v>
                </c:pt>
                <c:pt idx="4">
                  <c:v>457</c:v>
                </c:pt>
                <c:pt idx="5">
                  <c:v>458</c:v>
                </c:pt>
                <c:pt idx="6">
                  <c:v>301</c:v>
                </c:pt>
                <c:pt idx="7">
                  <c:v>484</c:v>
                </c:pt>
                <c:pt idx="8">
                  <c:v>517</c:v>
                </c:pt>
                <c:pt idx="9">
                  <c:v>503</c:v>
                </c:pt>
                <c:pt idx="10">
                  <c:v>535</c:v>
                </c:pt>
                <c:pt idx="11">
                  <c:v>553</c:v>
                </c:pt>
                <c:pt idx="12">
                  <c:v>372</c:v>
                </c:pt>
                <c:pt idx="13">
                  <c:v>328</c:v>
                </c:pt>
                <c:pt idx="14">
                  <c:v>408</c:v>
                </c:pt>
                <c:pt idx="15">
                  <c:v>491</c:v>
                </c:pt>
                <c:pt idx="16">
                  <c:v>527</c:v>
                </c:pt>
                <c:pt idx="17">
                  <c:v>444</c:v>
                </c:pt>
                <c:pt idx="18">
                  <c:v>623</c:v>
                </c:pt>
                <c:pt idx="19">
                  <c:v>596</c:v>
                </c:pt>
                <c:pt idx="20">
                  <c:v>463</c:v>
                </c:pt>
                <c:pt idx="21">
                  <c:v>389</c:v>
                </c:pt>
                <c:pt idx="22">
                  <c:v>547</c:v>
                </c:pt>
                <c:pt idx="23">
                  <c:v>415</c:v>
                </c:pt>
              </c:numCache>
            </c:numRef>
          </c:xVal>
          <c:yVal>
            <c:numRef>
              <c:f>Planilha2a!$C$26:$C$49</c:f>
              <c:numCache>
                <c:formatCode>General</c:formatCode>
                <c:ptCount val="24"/>
                <c:pt idx="0">
                  <c:v>-10.055651899131888</c:v>
                </c:pt>
                <c:pt idx="1">
                  <c:v>9.0976844342084604</c:v>
                </c:pt>
                <c:pt idx="2">
                  <c:v>-0.97878983478666726</c:v>
                </c:pt>
                <c:pt idx="3">
                  <c:v>-3.429467341172824</c:v>
                </c:pt>
                <c:pt idx="4">
                  <c:v>2.8704740232019788</c:v>
                </c:pt>
                <c:pt idx="5">
                  <c:v>1.2680614350615258</c:v>
                </c:pt>
                <c:pt idx="6">
                  <c:v>4.3284344372908592</c:v>
                </c:pt>
                <c:pt idx="7">
                  <c:v>-7.5400279497005016</c:v>
                </c:pt>
                <c:pt idx="8">
                  <c:v>-3.7012671845852196</c:v>
                </c:pt>
                <c:pt idx="9">
                  <c:v>-3.6269342655312329</c:v>
                </c:pt>
                <c:pt idx="10">
                  <c:v>-4.010644952356671</c:v>
                </c:pt>
                <c:pt idx="11">
                  <c:v>-0.45956028754274314</c:v>
                </c:pt>
                <c:pt idx="12">
                  <c:v>1.0958277923511588</c:v>
                </c:pt>
                <c:pt idx="13">
                  <c:v>5.8874764349348681</c:v>
                </c:pt>
                <c:pt idx="14">
                  <c:v>-4.2149727690557057</c:v>
                </c:pt>
                <c:pt idx="15">
                  <c:v>3.9821270524861205</c:v>
                </c:pt>
                <c:pt idx="16">
                  <c:v>3.4203407961556138</c:v>
                </c:pt>
                <c:pt idx="17">
                  <c:v>2.2870734939764787</c:v>
                </c:pt>
                <c:pt idx="18">
                  <c:v>2.5698824716167792</c:v>
                </c:pt>
                <c:pt idx="19">
                  <c:v>-2.8229248125051782</c:v>
                </c:pt>
                <c:pt idx="20">
                  <c:v>-0.47907584520235957</c:v>
                </c:pt>
                <c:pt idx="21">
                  <c:v>-5.0869526956636761</c:v>
                </c:pt>
                <c:pt idx="22">
                  <c:v>9.0775077349397861</c:v>
                </c:pt>
                <c:pt idx="23">
                  <c:v>0.52137973101083901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F1C-4F08-802B-FD4805322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92680"/>
        <c:axId val="556393856"/>
      </c:scatterChart>
      <c:valAx>
        <c:axId val="55639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393856"/>
        <c:crosses val="autoZero"/>
        <c:crossBetween val="midCat"/>
      </c:valAx>
      <c:valAx>
        <c:axId val="556393856"/>
        <c:scaling>
          <c:orientation val="minMax"/>
          <c:max val="1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39268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X2 Plotagem de resíduos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8911854768154"/>
          <c:y val="0.25133702346612613"/>
          <c:w val="0.74797435476815399"/>
          <c:h val="0.5492897793716379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Planilha2!$E$3:$E$26</c:f>
              <c:numCache>
                <c:formatCode>#,##0</c:formatCode>
                <c:ptCount val="24"/>
                <c:pt idx="0">
                  <c:v>4015</c:v>
                </c:pt>
                <c:pt idx="1">
                  <c:v>3806</c:v>
                </c:pt>
                <c:pt idx="2">
                  <c:v>5309</c:v>
                </c:pt>
                <c:pt idx="3">
                  <c:v>4262</c:v>
                </c:pt>
                <c:pt idx="4">
                  <c:v>4296</c:v>
                </c:pt>
                <c:pt idx="5">
                  <c:v>4097</c:v>
                </c:pt>
                <c:pt idx="6">
                  <c:v>3213</c:v>
                </c:pt>
                <c:pt idx="7">
                  <c:v>4809</c:v>
                </c:pt>
                <c:pt idx="8">
                  <c:v>5237</c:v>
                </c:pt>
                <c:pt idx="9">
                  <c:v>4732</c:v>
                </c:pt>
                <c:pt idx="10">
                  <c:v>4413</c:v>
                </c:pt>
                <c:pt idx="11">
                  <c:v>2921</c:v>
                </c:pt>
                <c:pt idx="12">
                  <c:v>3977</c:v>
                </c:pt>
                <c:pt idx="13" formatCode="General">
                  <c:v>4428</c:v>
                </c:pt>
                <c:pt idx="14">
                  <c:v>3964</c:v>
                </c:pt>
                <c:pt idx="15">
                  <c:v>4582</c:v>
                </c:pt>
                <c:pt idx="16">
                  <c:v>5582</c:v>
                </c:pt>
                <c:pt idx="17">
                  <c:v>3450</c:v>
                </c:pt>
                <c:pt idx="18">
                  <c:v>5079</c:v>
                </c:pt>
                <c:pt idx="19">
                  <c:v>5735</c:v>
                </c:pt>
                <c:pt idx="20">
                  <c:v>4269</c:v>
                </c:pt>
                <c:pt idx="21">
                  <c:v>3708</c:v>
                </c:pt>
                <c:pt idx="22">
                  <c:v>5387</c:v>
                </c:pt>
                <c:pt idx="23">
                  <c:v>4161</c:v>
                </c:pt>
              </c:numCache>
            </c:numRef>
          </c:xVal>
          <c:yVal>
            <c:numRef>
              <c:f>Planilha2a!$C$26:$C$49</c:f>
              <c:numCache>
                <c:formatCode>General</c:formatCode>
                <c:ptCount val="24"/>
                <c:pt idx="0">
                  <c:v>-10.055651899131888</c:v>
                </c:pt>
                <c:pt idx="1">
                  <c:v>9.0976844342084604</c:v>
                </c:pt>
                <c:pt idx="2">
                  <c:v>-0.97878983478666726</c:v>
                </c:pt>
                <c:pt idx="3">
                  <c:v>-3.429467341172824</c:v>
                </c:pt>
                <c:pt idx="4">
                  <c:v>2.8704740232019788</c:v>
                </c:pt>
                <c:pt idx="5">
                  <c:v>1.2680614350615258</c:v>
                </c:pt>
                <c:pt idx="6">
                  <c:v>4.3284344372908592</c:v>
                </c:pt>
                <c:pt idx="7">
                  <c:v>-7.5400279497005016</c:v>
                </c:pt>
                <c:pt idx="8">
                  <c:v>-3.7012671845852196</c:v>
                </c:pt>
                <c:pt idx="9">
                  <c:v>-3.6269342655312329</c:v>
                </c:pt>
                <c:pt idx="10">
                  <c:v>-4.010644952356671</c:v>
                </c:pt>
                <c:pt idx="11">
                  <c:v>-0.45956028754274314</c:v>
                </c:pt>
                <c:pt idx="12">
                  <c:v>1.0958277923511588</c:v>
                </c:pt>
                <c:pt idx="13">
                  <c:v>5.8874764349348681</c:v>
                </c:pt>
                <c:pt idx="14">
                  <c:v>-4.2149727690557057</c:v>
                </c:pt>
                <c:pt idx="15">
                  <c:v>3.9821270524861205</c:v>
                </c:pt>
                <c:pt idx="16">
                  <c:v>3.4203407961556138</c:v>
                </c:pt>
                <c:pt idx="17">
                  <c:v>2.2870734939764787</c:v>
                </c:pt>
                <c:pt idx="18">
                  <c:v>2.5698824716167792</c:v>
                </c:pt>
                <c:pt idx="19">
                  <c:v>-2.8229248125051782</c:v>
                </c:pt>
                <c:pt idx="20">
                  <c:v>-0.47907584520235957</c:v>
                </c:pt>
                <c:pt idx="21">
                  <c:v>-5.0869526956636761</c:v>
                </c:pt>
                <c:pt idx="22">
                  <c:v>9.0775077349397861</c:v>
                </c:pt>
                <c:pt idx="23">
                  <c:v>0.52137973101083901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45A-4421-A636-378311000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88760"/>
        <c:axId val="556144952"/>
      </c:scatterChart>
      <c:valAx>
        <c:axId val="55638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X2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56144952"/>
        <c:crosses val="autoZero"/>
        <c:crossBetween val="midCat"/>
      </c:valAx>
      <c:valAx>
        <c:axId val="556144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38876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X1 Plotagem de ajuste de linha</a:t>
            </a:r>
          </a:p>
        </c:rich>
      </c:tx>
      <c:layout>
        <c:manualLayout>
          <c:xMode val="edge"/>
          <c:yMode val="edge"/>
          <c:x val="0.16210055774278215"/>
          <c:y val="3.94088669950738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Planilha2!$D$3:$D$26</c:f>
              <c:numCache>
                <c:formatCode>General</c:formatCode>
                <c:ptCount val="24"/>
                <c:pt idx="0">
                  <c:v>386</c:v>
                </c:pt>
                <c:pt idx="1">
                  <c:v>446</c:v>
                </c:pt>
                <c:pt idx="2">
                  <c:v>512</c:v>
                </c:pt>
                <c:pt idx="3">
                  <c:v>401</c:v>
                </c:pt>
                <c:pt idx="4">
                  <c:v>457</c:v>
                </c:pt>
                <c:pt idx="5">
                  <c:v>458</c:v>
                </c:pt>
                <c:pt idx="6">
                  <c:v>301</c:v>
                </c:pt>
                <c:pt idx="7">
                  <c:v>484</c:v>
                </c:pt>
                <c:pt idx="8">
                  <c:v>517</c:v>
                </c:pt>
                <c:pt idx="9">
                  <c:v>503</c:v>
                </c:pt>
                <c:pt idx="10">
                  <c:v>535</c:v>
                </c:pt>
                <c:pt idx="11">
                  <c:v>553</c:v>
                </c:pt>
                <c:pt idx="12">
                  <c:v>372</c:v>
                </c:pt>
                <c:pt idx="13">
                  <c:v>328</c:v>
                </c:pt>
                <c:pt idx="14">
                  <c:v>408</c:v>
                </c:pt>
                <c:pt idx="15">
                  <c:v>491</c:v>
                </c:pt>
                <c:pt idx="16">
                  <c:v>527</c:v>
                </c:pt>
                <c:pt idx="17">
                  <c:v>444</c:v>
                </c:pt>
                <c:pt idx="18">
                  <c:v>623</c:v>
                </c:pt>
                <c:pt idx="19">
                  <c:v>596</c:v>
                </c:pt>
                <c:pt idx="20">
                  <c:v>463</c:v>
                </c:pt>
                <c:pt idx="21">
                  <c:v>389</c:v>
                </c:pt>
                <c:pt idx="22">
                  <c:v>547</c:v>
                </c:pt>
                <c:pt idx="23">
                  <c:v>415</c:v>
                </c:pt>
              </c:numCache>
            </c:numRef>
          </c:xVal>
          <c:yVal>
            <c:numRef>
              <c:f>Planilha2!$C$3:$C$26</c:f>
              <c:numCache>
                <c:formatCode>General</c:formatCode>
                <c:ptCount val="24"/>
                <c:pt idx="0">
                  <c:v>52.95</c:v>
                </c:pt>
                <c:pt idx="1">
                  <c:v>71.66</c:v>
                </c:pt>
                <c:pt idx="2">
                  <c:v>85.56</c:v>
                </c:pt>
                <c:pt idx="3">
                  <c:v>63.69</c:v>
                </c:pt>
                <c:pt idx="4">
                  <c:v>72.81</c:v>
                </c:pt>
                <c:pt idx="5">
                  <c:v>68.44</c:v>
                </c:pt>
                <c:pt idx="6">
                  <c:v>52.46</c:v>
                </c:pt>
                <c:pt idx="7">
                  <c:v>70.77</c:v>
                </c:pt>
                <c:pt idx="8">
                  <c:v>82.03</c:v>
                </c:pt>
                <c:pt idx="9">
                  <c:v>74.39</c:v>
                </c:pt>
                <c:pt idx="10">
                  <c:v>70.84</c:v>
                </c:pt>
                <c:pt idx="11">
                  <c:v>54.08</c:v>
                </c:pt>
                <c:pt idx="12">
                  <c:v>62.98</c:v>
                </c:pt>
                <c:pt idx="13">
                  <c:v>72.3</c:v>
                </c:pt>
                <c:pt idx="14">
                  <c:v>58.99</c:v>
                </c:pt>
                <c:pt idx="15">
                  <c:v>79.38</c:v>
                </c:pt>
                <c:pt idx="16">
                  <c:v>94.44</c:v>
                </c:pt>
                <c:pt idx="17">
                  <c:v>59.74</c:v>
                </c:pt>
                <c:pt idx="18">
                  <c:v>90.5</c:v>
                </c:pt>
                <c:pt idx="19">
                  <c:v>93.24</c:v>
                </c:pt>
                <c:pt idx="20">
                  <c:v>69.33</c:v>
                </c:pt>
                <c:pt idx="21">
                  <c:v>53.71</c:v>
                </c:pt>
                <c:pt idx="22">
                  <c:v>98.18</c:v>
                </c:pt>
                <c:pt idx="23">
                  <c:v>66.8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6A-46C8-B4C3-A89D715350F3}"/>
            </c:ext>
          </c:extLst>
        </c:ser>
        <c:ser>
          <c:idx val="1"/>
          <c:order val="1"/>
          <c:tx>
            <c:v>Previsto(a) Y</c:v>
          </c:tx>
          <c:spPr>
            <a:ln w="19050">
              <a:noFill/>
            </a:ln>
          </c:spPr>
          <c:xVal>
            <c:numRef>
              <c:f>Planilha2!$D$3:$D$26</c:f>
              <c:numCache>
                <c:formatCode>General</c:formatCode>
                <c:ptCount val="24"/>
                <c:pt idx="0">
                  <c:v>386</c:v>
                </c:pt>
                <c:pt idx="1">
                  <c:v>446</c:v>
                </c:pt>
                <c:pt idx="2">
                  <c:v>512</c:v>
                </c:pt>
                <c:pt idx="3">
                  <c:v>401</c:v>
                </c:pt>
                <c:pt idx="4">
                  <c:v>457</c:v>
                </c:pt>
                <c:pt idx="5">
                  <c:v>458</c:v>
                </c:pt>
                <c:pt idx="6">
                  <c:v>301</c:v>
                </c:pt>
                <c:pt idx="7">
                  <c:v>484</c:v>
                </c:pt>
                <c:pt idx="8">
                  <c:v>517</c:v>
                </c:pt>
                <c:pt idx="9">
                  <c:v>503</c:v>
                </c:pt>
                <c:pt idx="10">
                  <c:v>535</c:v>
                </c:pt>
                <c:pt idx="11">
                  <c:v>553</c:v>
                </c:pt>
                <c:pt idx="12">
                  <c:v>372</c:v>
                </c:pt>
                <c:pt idx="13">
                  <c:v>328</c:v>
                </c:pt>
                <c:pt idx="14">
                  <c:v>408</c:v>
                </c:pt>
                <c:pt idx="15">
                  <c:v>491</c:v>
                </c:pt>
                <c:pt idx="16">
                  <c:v>527</c:v>
                </c:pt>
                <c:pt idx="17">
                  <c:v>444</c:v>
                </c:pt>
                <c:pt idx="18">
                  <c:v>623</c:v>
                </c:pt>
                <c:pt idx="19">
                  <c:v>596</c:v>
                </c:pt>
                <c:pt idx="20">
                  <c:v>463</c:v>
                </c:pt>
                <c:pt idx="21">
                  <c:v>389</c:v>
                </c:pt>
                <c:pt idx="22">
                  <c:v>547</c:v>
                </c:pt>
                <c:pt idx="23">
                  <c:v>415</c:v>
                </c:pt>
              </c:numCache>
            </c:numRef>
          </c:xVal>
          <c:yVal>
            <c:numRef>
              <c:f>Planilha2a!$B$26:$B$49</c:f>
              <c:numCache>
                <c:formatCode>General</c:formatCode>
                <c:ptCount val="24"/>
                <c:pt idx="0">
                  <c:v>63.005651899131891</c:v>
                </c:pt>
                <c:pt idx="1">
                  <c:v>62.562315565791536</c:v>
                </c:pt>
                <c:pt idx="2">
                  <c:v>86.53878983478667</c:v>
                </c:pt>
                <c:pt idx="3">
                  <c:v>67.119467341172822</c:v>
                </c:pt>
                <c:pt idx="4">
                  <c:v>69.939525976798024</c:v>
                </c:pt>
                <c:pt idx="5">
                  <c:v>67.171938564938472</c:v>
                </c:pt>
                <c:pt idx="6">
                  <c:v>48.131565562709142</c:v>
                </c:pt>
                <c:pt idx="7">
                  <c:v>78.310027949700498</c:v>
                </c:pt>
                <c:pt idx="8">
                  <c:v>85.731267184585221</c:v>
                </c:pt>
                <c:pt idx="9">
                  <c:v>78.016934265531233</c:v>
                </c:pt>
                <c:pt idx="10">
                  <c:v>74.850644952356674</c:v>
                </c:pt>
                <c:pt idx="11">
                  <c:v>54.539560287542741</c:v>
                </c:pt>
                <c:pt idx="12">
                  <c:v>61.884172207648838</c:v>
                </c:pt>
                <c:pt idx="13">
                  <c:v>66.412523565065129</c:v>
                </c:pt>
                <c:pt idx="14">
                  <c:v>63.204972769055708</c:v>
                </c:pt>
                <c:pt idx="15">
                  <c:v>75.397872947513875</c:v>
                </c:pt>
                <c:pt idx="16">
                  <c:v>91.019659203844384</c:v>
                </c:pt>
                <c:pt idx="17">
                  <c:v>57.452926506023523</c:v>
                </c:pt>
                <c:pt idx="18">
                  <c:v>87.930117528383221</c:v>
                </c:pt>
                <c:pt idx="19">
                  <c:v>96.062924812505173</c:v>
                </c:pt>
                <c:pt idx="20">
                  <c:v>69.809075845202358</c:v>
                </c:pt>
                <c:pt idx="21">
                  <c:v>58.796952695663677</c:v>
                </c:pt>
                <c:pt idx="22">
                  <c:v>89.102492265060221</c:v>
                </c:pt>
                <c:pt idx="23">
                  <c:v>66.278620268989158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6A-46C8-B4C3-A89D71535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73104"/>
        <c:axId val="556770752"/>
      </c:scatterChart>
      <c:valAx>
        <c:axId val="55677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770752"/>
        <c:crosses val="autoZero"/>
        <c:crossBetween val="midCat"/>
      </c:valAx>
      <c:valAx>
        <c:axId val="55677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773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X2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Planilha2!$E$3:$E$26</c:f>
              <c:numCache>
                <c:formatCode>#,##0</c:formatCode>
                <c:ptCount val="24"/>
                <c:pt idx="0">
                  <c:v>4015</c:v>
                </c:pt>
                <c:pt idx="1">
                  <c:v>3806</c:v>
                </c:pt>
                <c:pt idx="2">
                  <c:v>5309</c:v>
                </c:pt>
                <c:pt idx="3">
                  <c:v>4262</c:v>
                </c:pt>
                <c:pt idx="4">
                  <c:v>4296</c:v>
                </c:pt>
                <c:pt idx="5">
                  <c:v>4097</c:v>
                </c:pt>
                <c:pt idx="6">
                  <c:v>3213</c:v>
                </c:pt>
                <c:pt idx="7">
                  <c:v>4809</c:v>
                </c:pt>
                <c:pt idx="8">
                  <c:v>5237</c:v>
                </c:pt>
                <c:pt idx="9">
                  <c:v>4732</c:v>
                </c:pt>
                <c:pt idx="10">
                  <c:v>4413</c:v>
                </c:pt>
                <c:pt idx="11">
                  <c:v>2921</c:v>
                </c:pt>
                <c:pt idx="12">
                  <c:v>3977</c:v>
                </c:pt>
                <c:pt idx="13" formatCode="General">
                  <c:v>4428</c:v>
                </c:pt>
                <c:pt idx="14">
                  <c:v>3964</c:v>
                </c:pt>
                <c:pt idx="15">
                  <c:v>4582</c:v>
                </c:pt>
                <c:pt idx="16">
                  <c:v>5582</c:v>
                </c:pt>
                <c:pt idx="17">
                  <c:v>3450</c:v>
                </c:pt>
                <c:pt idx="18">
                  <c:v>5079</c:v>
                </c:pt>
                <c:pt idx="19">
                  <c:v>5735</c:v>
                </c:pt>
                <c:pt idx="20">
                  <c:v>4269</c:v>
                </c:pt>
                <c:pt idx="21">
                  <c:v>3708</c:v>
                </c:pt>
                <c:pt idx="22">
                  <c:v>5387</c:v>
                </c:pt>
                <c:pt idx="23">
                  <c:v>4161</c:v>
                </c:pt>
              </c:numCache>
            </c:numRef>
          </c:xVal>
          <c:yVal>
            <c:numRef>
              <c:f>Planilha2!$C$3:$C$26</c:f>
              <c:numCache>
                <c:formatCode>General</c:formatCode>
                <c:ptCount val="24"/>
                <c:pt idx="0">
                  <c:v>52.95</c:v>
                </c:pt>
                <c:pt idx="1">
                  <c:v>71.66</c:v>
                </c:pt>
                <c:pt idx="2">
                  <c:v>85.56</c:v>
                </c:pt>
                <c:pt idx="3">
                  <c:v>63.69</c:v>
                </c:pt>
                <c:pt idx="4">
                  <c:v>72.81</c:v>
                </c:pt>
                <c:pt idx="5">
                  <c:v>68.44</c:v>
                </c:pt>
                <c:pt idx="6">
                  <c:v>52.46</c:v>
                </c:pt>
                <c:pt idx="7">
                  <c:v>70.77</c:v>
                </c:pt>
                <c:pt idx="8">
                  <c:v>82.03</c:v>
                </c:pt>
                <c:pt idx="9">
                  <c:v>74.39</c:v>
                </c:pt>
                <c:pt idx="10">
                  <c:v>70.84</c:v>
                </c:pt>
                <c:pt idx="11">
                  <c:v>54.08</c:v>
                </c:pt>
                <c:pt idx="12">
                  <c:v>62.98</c:v>
                </c:pt>
                <c:pt idx="13">
                  <c:v>72.3</c:v>
                </c:pt>
                <c:pt idx="14">
                  <c:v>58.99</c:v>
                </c:pt>
                <c:pt idx="15">
                  <c:v>79.38</c:v>
                </c:pt>
                <c:pt idx="16">
                  <c:v>94.44</c:v>
                </c:pt>
                <c:pt idx="17">
                  <c:v>59.74</c:v>
                </c:pt>
                <c:pt idx="18">
                  <c:v>90.5</c:v>
                </c:pt>
                <c:pt idx="19">
                  <c:v>93.24</c:v>
                </c:pt>
                <c:pt idx="20">
                  <c:v>69.33</c:v>
                </c:pt>
                <c:pt idx="21">
                  <c:v>53.71</c:v>
                </c:pt>
                <c:pt idx="22">
                  <c:v>98.18</c:v>
                </c:pt>
                <c:pt idx="23">
                  <c:v>66.8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5E-4E93-BC1A-0F90B4CAF33D}"/>
            </c:ext>
          </c:extLst>
        </c:ser>
        <c:ser>
          <c:idx val="1"/>
          <c:order val="1"/>
          <c:tx>
            <c:v>Previsto(a) Y</c:v>
          </c:tx>
          <c:spPr>
            <a:ln w="19050">
              <a:noFill/>
            </a:ln>
          </c:spPr>
          <c:xVal>
            <c:numRef>
              <c:f>Planilha2!$E$3:$E$26</c:f>
              <c:numCache>
                <c:formatCode>#,##0</c:formatCode>
                <c:ptCount val="24"/>
                <c:pt idx="0">
                  <c:v>4015</c:v>
                </c:pt>
                <c:pt idx="1">
                  <c:v>3806</c:v>
                </c:pt>
                <c:pt idx="2">
                  <c:v>5309</c:v>
                </c:pt>
                <c:pt idx="3">
                  <c:v>4262</c:v>
                </c:pt>
                <c:pt idx="4">
                  <c:v>4296</c:v>
                </c:pt>
                <c:pt idx="5">
                  <c:v>4097</c:v>
                </c:pt>
                <c:pt idx="6">
                  <c:v>3213</c:v>
                </c:pt>
                <c:pt idx="7">
                  <c:v>4809</c:v>
                </c:pt>
                <c:pt idx="8">
                  <c:v>5237</c:v>
                </c:pt>
                <c:pt idx="9">
                  <c:v>4732</c:v>
                </c:pt>
                <c:pt idx="10">
                  <c:v>4413</c:v>
                </c:pt>
                <c:pt idx="11">
                  <c:v>2921</c:v>
                </c:pt>
                <c:pt idx="12">
                  <c:v>3977</c:v>
                </c:pt>
                <c:pt idx="13" formatCode="General">
                  <c:v>4428</c:v>
                </c:pt>
                <c:pt idx="14">
                  <c:v>3964</c:v>
                </c:pt>
                <c:pt idx="15">
                  <c:v>4582</c:v>
                </c:pt>
                <c:pt idx="16">
                  <c:v>5582</c:v>
                </c:pt>
                <c:pt idx="17">
                  <c:v>3450</c:v>
                </c:pt>
                <c:pt idx="18">
                  <c:v>5079</c:v>
                </c:pt>
                <c:pt idx="19">
                  <c:v>5735</c:v>
                </c:pt>
                <c:pt idx="20">
                  <c:v>4269</c:v>
                </c:pt>
                <c:pt idx="21">
                  <c:v>3708</c:v>
                </c:pt>
                <c:pt idx="22">
                  <c:v>5387</c:v>
                </c:pt>
                <c:pt idx="23">
                  <c:v>4161</c:v>
                </c:pt>
              </c:numCache>
            </c:numRef>
          </c:xVal>
          <c:yVal>
            <c:numRef>
              <c:f>Planilha2a!$B$26:$B$49</c:f>
              <c:numCache>
                <c:formatCode>General</c:formatCode>
                <c:ptCount val="24"/>
                <c:pt idx="0">
                  <c:v>63.005651899131891</c:v>
                </c:pt>
                <c:pt idx="1">
                  <c:v>62.562315565791536</c:v>
                </c:pt>
                <c:pt idx="2">
                  <c:v>86.53878983478667</c:v>
                </c:pt>
                <c:pt idx="3">
                  <c:v>67.119467341172822</c:v>
                </c:pt>
                <c:pt idx="4">
                  <c:v>69.939525976798024</c:v>
                </c:pt>
                <c:pt idx="5">
                  <c:v>67.171938564938472</c:v>
                </c:pt>
                <c:pt idx="6">
                  <c:v>48.131565562709142</c:v>
                </c:pt>
                <c:pt idx="7">
                  <c:v>78.310027949700498</c:v>
                </c:pt>
                <c:pt idx="8">
                  <c:v>85.731267184585221</c:v>
                </c:pt>
                <c:pt idx="9">
                  <c:v>78.016934265531233</c:v>
                </c:pt>
                <c:pt idx="10">
                  <c:v>74.850644952356674</c:v>
                </c:pt>
                <c:pt idx="11">
                  <c:v>54.539560287542741</c:v>
                </c:pt>
                <c:pt idx="12">
                  <c:v>61.884172207648838</c:v>
                </c:pt>
                <c:pt idx="13">
                  <c:v>66.412523565065129</c:v>
                </c:pt>
                <c:pt idx="14">
                  <c:v>63.204972769055708</c:v>
                </c:pt>
                <c:pt idx="15">
                  <c:v>75.397872947513875</c:v>
                </c:pt>
                <c:pt idx="16">
                  <c:v>91.019659203844384</c:v>
                </c:pt>
                <c:pt idx="17">
                  <c:v>57.452926506023523</c:v>
                </c:pt>
                <c:pt idx="18">
                  <c:v>87.930117528383221</c:v>
                </c:pt>
                <c:pt idx="19">
                  <c:v>96.062924812505173</c:v>
                </c:pt>
                <c:pt idx="20">
                  <c:v>69.809075845202358</c:v>
                </c:pt>
                <c:pt idx="21">
                  <c:v>58.796952695663677</c:v>
                </c:pt>
                <c:pt idx="22">
                  <c:v>89.102492265060221</c:v>
                </c:pt>
                <c:pt idx="23">
                  <c:v>66.278620268989158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25E-4E93-BC1A-0F90B4CAF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66832"/>
        <c:axId val="556768792"/>
      </c:scatterChart>
      <c:valAx>
        <c:axId val="55676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X2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56768792"/>
        <c:crosses val="autoZero"/>
        <c:crossBetween val="midCat"/>
      </c:valAx>
      <c:valAx>
        <c:axId val="556768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76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</a:t>
            </a:r>
            <a:r>
              <a:rPr lang="pt-BR" baseline="0"/>
              <a:t> Ajustados VS </a:t>
            </a:r>
            <a:r>
              <a:rPr lang="pt-BR"/>
              <a:t>Resíduos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Planilha2a!$B$26:$B$49</c:f>
              <c:numCache>
                <c:formatCode>General</c:formatCode>
                <c:ptCount val="24"/>
                <c:pt idx="0">
                  <c:v>63.005651899131891</c:v>
                </c:pt>
                <c:pt idx="1">
                  <c:v>62.562315565791536</c:v>
                </c:pt>
                <c:pt idx="2">
                  <c:v>86.53878983478667</c:v>
                </c:pt>
                <c:pt idx="3">
                  <c:v>67.119467341172822</c:v>
                </c:pt>
                <c:pt idx="4">
                  <c:v>69.939525976798024</c:v>
                </c:pt>
                <c:pt idx="5">
                  <c:v>67.171938564938472</c:v>
                </c:pt>
                <c:pt idx="6">
                  <c:v>48.131565562709142</c:v>
                </c:pt>
                <c:pt idx="7">
                  <c:v>78.310027949700498</c:v>
                </c:pt>
                <c:pt idx="8">
                  <c:v>85.731267184585221</c:v>
                </c:pt>
                <c:pt idx="9">
                  <c:v>78.016934265531233</c:v>
                </c:pt>
                <c:pt idx="10">
                  <c:v>74.850644952356674</c:v>
                </c:pt>
                <c:pt idx="11">
                  <c:v>54.539560287542741</c:v>
                </c:pt>
                <c:pt idx="12">
                  <c:v>61.884172207648838</c:v>
                </c:pt>
                <c:pt idx="13">
                  <c:v>66.412523565065129</c:v>
                </c:pt>
                <c:pt idx="14">
                  <c:v>63.204972769055708</c:v>
                </c:pt>
                <c:pt idx="15">
                  <c:v>75.397872947513875</c:v>
                </c:pt>
                <c:pt idx="16">
                  <c:v>91.019659203844384</c:v>
                </c:pt>
                <c:pt idx="17">
                  <c:v>57.452926506023523</c:v>
                </c:pt>
                <c:pt idx="18">
                  <c:v>87.930117528383221</c:v>
                </c:pt>
                <c:pt idx="19">
                  <c:v>96.062924812505173</c:v>
                </c:pt>
                <c:pt idx="20">
                  <c:v>69.809075845202358</c:v>
                </c:pt>
                <c:pt idx="21">
                  <c:v>58.796952695663677</c:v>
                </c:pt>
                <c:pt idx="22">
                  <c:v>89.102492265060221</c:v>
                </c:pt>
                <c:pt idx="23">
                  <c:v>66.278620268989158</c:v>
                </c:pt>
              </c:numCache>
            </c:numRef>
          </c:xVal>
          <c:yVal>
            <c:numRef>
              <c:f>Planilha2a!$D$26:$D$49</c:f>
              <c:numCache>
                <c:formatCode>General</c:formatCode>
                <c:ptCount val="24"/>
                <c:pt idx="0">
                  <c:v>-2.0850405447239995</c:v>
                </c:pt>
                <c:pt idx="1">
                  <c:v>1.8864058838459465</c:v>
                </c:pt>
                <c:pt idx="2">
                  <c:v>-0.20295218159551559</c:v>
                </c:pt>
                <c:pt idx="3">
                  <c:v>-0.71110043633963371</c:v>
                </c:pt>
                <c:pt idx="4">
                  <c:v>0.59519310940644621</c:v>
                </c:pt>
                <c:pt idx="5">
                  <c:v>0.26293268023055127</c:v>
                </c:pt>
                <c:pt idx="6">
                  <c:v>0.89750136415424075</c:v>
                </c:pt>
                <c:pt idx="7">
                  <c:v>-1.5634256377584972</c:v>
                </c:pt>
                <c:pt idx="8">
                  <c:v>-0.76745816423725544</c:v>
                </c:pt>
                <c:pt idx="9">
                  <c:v>-0.75204522516677819</c:v>
                </c:pt>
                <c:pt idx="10">
                  <c:v>-0.83160767894901388</c:v>
                </c:pt>
                <c:pt idx="11">
                  <c:v>-9.5289876965049009E-2</c:v>
                </c:pt>
                <c:pt idx="12">
                  <c:v>0.2272200151722446</c:v>
                </c:pt>
                <c:pt idx="13">
                  <c:v>1.2207688965452426</c:v>
                </c:pt>
                <c:pt idx="14">
                  <c:v>-0.87397507456950074</c:v>
                </c:pt>
                <c:pt idx="15">
                  <c:v>0.82569448922477429</c:v>
                </c:pt>
                <c:pt idx="16">
                  <c:v>0.7092080462106779</c:v>
                </c:pt>
                <c:pt idx="17">
                  <c:v>0.47422494449278008</c:v>
                </c:pt>
                <c:pt idx="18">
                  <c:v>0.53286541760252204</c:v>
                </c:pt>
                <c:pt idx="19">
                  <c:v>-0.58533377525616481</c:v>
                </c:pt>
                <c:pt idx="20">
                  <c:v>-9.9336430026090453E-2</c:v>
                </c:pt>
                <c:pt idx="21">
                  <c:v>-1.0547802097711314</c:v>
                </c:pt>
                <c:pt idx="22">
                  <c:v>1.8822222429984028</c:v>
                </c:pt>
                <c:pt idx="23">
                  <c:v>0.10810814547475954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DF-4581-A6F2-4572184DC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71144"/>
        <c:axId val="556774672"/>
      </c:scatterChart>
      <c:valAx>
        <c:axId val="5567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774672"/>
        <c:crosses val="autoZero"/>
        <c:crossBetween val="midCat"/>
      </c:valAx>
      <c:valAx>
        <c:axId val="5567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7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Probabilidade Esperada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Planilha2a!$F$26:$F$49</c:f>
              <c:numCache>
                <c:formatCode>General</c:formatCode>
                <c:ptCount val="24"/>
                <c:pt idx="0">
                  <c:v>4.1666666666666664E-2</c:v>
                </c:pt>
                <c:pt idx="1">
                  <c:v>1</c:v>
                </c:pt>
                <c:pt idx="2">
                  <c:v>0.41666666666666669</c:v>
                </c:pt>
                <c:pt idx="3">
                  <c:v>0.33333333333333331</c:v>
                </c:pt>
                <c:pt idx="4">
                  <c:v>0.75</c:v>
                </c:pt>
                <c:pt idx="5">
                  <c:v>0.625</c:v>
                </c:pt>
                <c:pt idx="6">
                  <c:v>0.875</c:v>
                </c:pt>
                <c:pt idx="7">
                  <c:v>8.3333333333333329E-2</c:v>
                </c:pt>
                <c:pt idx="8">
                  <c:v>0.25</c:v>
                </c:pt>
                <c:pt idx="9">
                  <c:v>0.29166666666666669</c:v>
                </c:pt>
                <c:pt idx="10">
                  <c:v>0.20833333333333334</c:v>
                </c:pt>
                <c:pt idx="11">
                  <c:v>0.5</c:v>
                </c:pt>
                <c:pt idx="12">
                  <c:v>0.58333333333333337</c:v>
                </c:pt>
                <c:pt idx="13">
                  <c:v>0.91666666666666663</c:v>
                </c:pt>
                <c:pt idx="14">
                  <c:v>0.16666666666666666</c:v>
                </c:pt>
                <c:pt idx="15">
                  <c:v>0.83333333333333337</c:v>
                </c:pt>
                <c:pt idx="16">
                  <c:v>0.79166666666666663</c:v>
                </c:pt>
                <c:pt idx="17">
                  <c:v>0.66666666666666663</c:v>
                </c:pt>
                <c:pt idx="18">
                  <c:v>0.70833333333333337</c:v>
                </c:pt>
                <c:pt idx="19">
                  <c:v>0.375</c:v>
                </c:pt>
                <c:pt idx="20">
                  <c:v>0.45833333333333331</c:v>
                </c:pt>
                <c:pt idx="21">
                  <c:v>0.125</c:v>
                </c:pt>
                <c:pt idx="22">
                  <c:v>0.95833333333333337</c:v>
                </c:pt>
                <c:pt idx="23">
                  <c:v>0.54166666666666663</c:v>
                </c:pt>
              </c:numCache>
            </c:numRef>
          </c:xVal>
          <c:yVal>
            <c:numRef>
              <c:f>Planilha2a!$G$26:$G$49</c:f>
              <c:numCache>
                <c:formatCode>General</c:formatCode>
                <c:ptCount val="24"/>
                <c:pt idx="0">
                  <c:v>1.8532810180600299E-2</c:v>
                </c:pt>
                <c:pt idx="1">
                  <c:v>0.9703798598523532</c:v>
                </c:pt>
                <c:pt idx="2">
                  <c:v>0.4195862039341709</c:v>
                </c:pt>
                <c:pt idx="3">
                  <c:v>0.23851099981127433</c:v>
                </c:pt>
                <c:pt idx="4">
                  <c:v>0.72414280213429749</c:v>
                </c:pt>
                <c:pt idx="5">
                  <c:v>0.6036987664582556</c:v>
                </c:pt>
                <c:pt idx="6">
                  <c:v>0.81527427709382927</c:v>
                </c:pt>
                <c:pt idx="7">
                  <c:v>5.8976256896509059E-2</c:v>
                </c:pt>
                <c:pt idx="8">
                  <c:v>0.22140457893339335</c:v>
                </c:pt>
                <c:pt idx="9">
                  <c:v>0.22601193107502157</c:v>
                </c:pt>
                <c:pt idx="10">
                  <c:v>0.20281521314537626</c:v>
                </c:pt>
                <c:pt idx="11">
                  <c:v>0.46204229153882165</c:v>
                </c:pt>
                <c:pt idx="12">
                  <c:v>0.58987366758073989</c:v>
                </c:pt>
                <c:pt idx="13">
                  <c:v>0.88891323328306782</c:v>
                </c:pt>
                <c:pt idx="14">
                  <c:v>0.1910659139588381</c:v>
                </c:pt>
                <c:pt idx="15">
                  <c:v>0.79551129043370317</c:v>
                </c:pt>
                <c:pt idx="16">
                  <c:v>0.760902309469489</c:v>
                </c:pt>
                <c:pt idx="17">
                  <c:v>0.68233024641189388</c:v>
                </c:pt>
                <c:pt idx="18">
                  <c:v>0.70293662713556848</c:v>
                </c:pt>
                <c:pt idx="19">
                  <c:v>0.27916165431934786</c:v>
                </c:pt>
                <c:pt idx="20">
                  <c:v>0.46043557723481471</c:v>
                </c:pt>
                <c:pt idx="21">
                  <c:v>0.14576292885443801</c:v>
                </c:pt>
                <c:pt idx="22">
                  <c:v>0.97009707659059974</c:v>
                </c:pt>
                <c:pt idx="23">
                  <c:v>0.54304504656409081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51-4EC4-8B5D-787AF03E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69184"/>
        <c:axId val="556768008"/>
      </c:scatterChart>
      <c:valAx>
        <c:axId val="5567691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768008"/>
        <c:crosses val="autoZero"/>
        <c:crossBetween val="midCat"/>
      </c:valAx>
      <c:valAx>
        <c:axId val="556768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76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Planilha2a!$I$26:$I$49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Planilha2a!$J$26:$J$49</c:f>
              <c:numCache>
                <c:formatCode>General</c:formatCode>
                <c:ptCount val="24"/>
                <c:pt idx="0">
                  <c:v>52.46</c:v>
                </c:pt>
                <c:pt idx="1">
                  <c:v>52.95</c:v>
                </c:pt>
                <c:pt idx="2">
                  <c:v>53.71</c:v>
                </c:pt>
                <c:pt idx="3">
                  <c:v>54.08</c:v>
                </c:pt>
                <c:pt idx="4">
                  <c:v>58.99</c:v>
                </c:pt>
                <c:pt idx="5">
                  <c:v>59.74</c:v>
                </c:pt>
                <c:pt idx="6">
                  <c:v>62.98</c:v>
                </c:pt>
                <c:pt idx="7">
                  <c:v>63.69</c:v>
                </c:pt>
                <c:pt idx="8">
                  <c:v>66.8</c:v>
                </c:pt>
                <c:pt idx="9">
                  <c:v>68.44</c:v>
                </c:pt>
                <c:pt idx="10">
                  <c:v>69.33</c:v>
                </c:pt>
                <c:pt idx="11">
                  <c:v>70.77</c:v>
                </c:pt>
                <c:pt idx="12">
                  <c:v>70.84</c:v>
                </c:pt>
                <c:pt idx="13">
                  <c:v>71.66</c:v>
                </c:pt>
                <c:pt idx="14">
                  <c:v>72.3</c:v>
                </c:pt>
                <c:pt idx="15">
                  <c:v>72.81</c:v>
                </c:pt>
                <c:pt idx="16">
                  <c:v>74.39</c:v>
                </c:pt>
                <c:pt idx="17">
                  <c:v>79.38</c:v>
                </c:pt>
                <c:pt idx="18">
                  <c:v>82.03</c:v>
                </c:pt>
                <c:pt idx="19">
                  <c:v>85.56</c:v>
                </c:pt>
                <c:pt idx="20">
                  <c:v>90.5</c:v>
                </c:pt>
                <c:pt idx="21">
                  <c:v>93.24</c:v>
                </c:pt>
                <c:pt idx="22">
                  <c:v>94.44</c:v>
                </c:pt>
                <c:pt idx="23">
                  <c:v>98.18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FA-4255-B243-AE5BAC170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75848"/>
        <c:axId val="556775064"/>
      </c:scatterChart>
      <c:valAx>
        <c:axId val="55677584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775064"/>
        <c:crosses val="autoZero"/>
        <c:crossBetween val="midCat"/>
      </c:valAx>
      <c:valAx>
        <c:axId val="556775064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77584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X1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Planilha2!$D$3:$D$26</c:f>
              <c:numCache>
                <c:formatCode>General</c:formatCode>
                <c:ptCount val="24"/>
                <c:pt idx="0">
                  <c:v>386</c:v>
                </c:pt>
                <c:pt idx="1">
                  <c:v>446</c:v>
                </c:pt>
                <c:pt idx="2">
                  <c:v>512</c:v>
                </c:pt>
                <c:pt idx="3">
                  <c:v>401</c:v>
                </c:pt>
                <c:pt idx="4">
                  <c:v>457</c:v>
                </c:pt>
                <c:pt idx="5">
                  <c:v>458</c:v>
                </c:pt>
                <c:pt idx="6">
                  <c:v>301</c:v>
                </c:pt>
                <c:pt idx="7">
                  <c:v>484</c:v>
                </c:pt>
                <c:pt idx="8">
                  <c:v>517</c:v>
                </c:pt>
                <c:pt idx="9">
                  <c:v>503</c:v>
                </c:pt>
                <c:pt idx="10">
                  <c:v>535</c:v>
                </c:pt>
                <c:pt idx="11">
                  <c:v>553</c:v>
                </c:pt>
                <c:pt idx="12">
                  <c:v>372</c:v>
                </c:pt>
                <c:pt idx="13">
                  <c:v>328</c:v>
                </c:pt>
                <c:pt idx="14">
                  <c:v>408</c:v>
                </c:pt>
                <c:pt idx="15">
                  <c:v>491</c:v>
                </c:pt>
                <c:pt idx="16">
                  <c:v>527</c:v>
                </c:pt>
                <c:pt idx="17">
                  <c:v>444</c:v>
                </c:pt>
                <c:pt idx="18">
                  <c:v>623</c:v>
                </c:pt>
                <c:pt idx="19">
                  <c:v>596</c:v>
                </c:pt>
                <c:pt idx="20">
                  <c:v>463</c:v>
                </c:pt>
                <c:pt idx="21">
                  <c:v>389</c:v>
                </c:pt>
                <c:pt idx="22">
                  <c:v>547</c:v>
                </c:pt>
                <c:pt idx="23">
                  <c:v>415</c:v>
                </c:pt>
              </c:numCache>
            </c:numRef>
          </c:xVal>
          <c:yVal>
            <c:numRef>
              <c:f>Planilha2b!$E$27:$E$50</c:f>
              <c:numCache>
                <c:formatCode>General</c:formatCode>
                <c:ptCount val="24"/>
                <c:pt idx="0">
                  <c:v>-10.055651899131888</c:v>
                </c:pt>
                <c:pt idx="1">
                  <c:v>9.0976844342084604</c:v>
                </c:pt>
                <c:pt idx="2">
                  <c:v>-0.97878983478666726</c:v>
                </c:pt>
                <c:pt idx="3">
                  <c:v>-3.429467341172824</c:v>
                </c:pt>
                <c:pt idx="4">
                  <c:v>2.8704740232019788</c:v>
                </c:pt>
                <c:pt idx="5">
                  <c:v>1.2680614350615258</c:v>
                </c:pt>
                <c:pt idx="6">
                  <c:v>4.3284344372908592</c:v>
                </c:pt>
                <c:pt idx="7">
                  <c:v>-7.5400279497005016</c:v>
                </c:pt>
                <c:pt idx="8">
                  <c:v>-3.7012671845852196</c:v>
                </c:pt>
                <c:pt idx="9">
                  <c:v>-3.6269342655312329</c:v>
                </c:pt>
                <c:pt idx="10">
                  <c:v>-4.010644952356671</c:v>
                </c:pt>
                <c:pt idx="11">
                  <c:v>-0.45956028754274314</c:v>
                </c:pt>
                <c:pt idx="12">
                  <c:v>1.0958277923511588</c:v>
                </c:pt>
                <c:pt idx="13">
                  <c:v>5.8874764349348681</c:v>
                </c:pt>
                <c:pt idx="14">
                  <c:v>-4.2149727690557057</c:v>
                </c:pt>
                <c:pt idx="15">
                  <c:v>3.9821270524861205</c:v>
                </c:pt>
                <c:pt idx="16">
                  <c:v>3.4203407961556138</c:v>
                </c:pt>
                <c:pt idx="17">
                  <c:v>2.2870734939764787</c:v>
                </c:pt>
                <c:pt idx="18">
                  <c:v>2.5698824716167792</c:v>
                </c:pt>
                <c:pt idx="19">
                  <c:v>-2.8229248125051782</c:v>
                </c:pt>
                <c:pt idx="20">
                  <c:v>-0.47907584520235957</c:v>
                </c:pt>
                <c:pt idx="21">
                  <c:v>-5.0869526956636761</c:v>
                </c:pt>
                <c:pt idx="22">
                  <c:v>9.0775077349397861</c:v>
                </c:pt>
                <c:pt idx="23">
                  <c:v>0.52137973101083901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75A-40AD-9220-E4F9CB087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70360"/>
        <c:axId val="556771928"/>
      </c:scatterChart>
      <c:valAx>
        <c:axId val="55677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771928"/>
        <c:crosses val="autoZero"/>
        <c:crossBetween val="midCat"/>
      </c:valAx>
      <c:valAx>
        <c:axId val="556771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77036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Modelo de Gasto com Alimentação (Y)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Gasto com Alimentação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920231846019248"/>
                  <c:y val="-4.163203557888597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0,2753x + 4,7563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0,9033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Planilha1!$A$2:$A$26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120</c:v>
                </c:pt>
                <c:pt idx="18">
                  <c:v>120</c:v>
                </c:pt>
                <c:pt idx="19">
                  <c:v>140</c:v>
                </c:pt>
                <c:pt idx="20">
                  <c:v>150</c:v>
                </c:pt>
                <c:pt idx="21">
                  <c:v>180</c:v>
                </c:pt>
                <c:pt idx="22">
                  <c:v>180</c:v>
                </c:pt>
                <c:pt idx="23">
                  <c:v>200</c:v>
                </c:pt>
                <c:pt idx="24">
                  <c:v>200</c:v>
                </c:pt>
              </c:numCache>
            </c:numRef>
          </c:xVal>
          <c:yVal>
            <c:numRef>
              <c:f>Planilha1!$B$2:$B$26</c:f>
              <c:numCache>
                <c:formatCode>General</c:formatCode>
                <c:ptCount val="25"/>
                <c:pt idx="0">
                  <c:v>1.5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8.5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38</c:v>
                </c:pt>
                <c:pt idx="17">
                  <c:v>30</c:v>
                </c:pt>
                <c:pt idx="18">
                  <c:v>40</c:v>
                </c:pt>
                <c:pt idx="19">
                  <c:v>41</c:v>
                </c:pt>
                <c:pt idx="20">
                  <c:v>50</c:v>
                </c:pt>
                <c:pt idx="21">
                  <c:v>40</c:v>
                </c:pt>
                <c:pt idx="22">
                  <c:v>50</c:v>
                </c:pt>
                <c:pt idx="23">
                  <c:v>75</c:v>
                </c:pt>
                <c:pt idx="24">
                  <c:v>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FD-47A2-AF06-2B6D1458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48088"/>
        <c:axId val="556148872"/>
      </c:scatterChart>
      <c:valAx>
        <c:axId val="55614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Renda Familiar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148872"/>
        <c:crosses val="autoZero"/>
        <c:crossBetween val="midCat"/>
      </c:valAx>
      <c:valAx>
        <c:axId val="55614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Gasto com Alimentação (Y)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14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X2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Planilha2!$E$3:$E$26</c:f>
              <c:numCache>
                <c:formatCode>#,##0</c:formatCode>
                <c:ptCount val="24"/>
                <c:pt idx="0">
                  <c:v>4015</c:v>
                </c:pt>
                <c:pt idx="1">
                  <c:v>3806</c:v>
                </c:pt>
                <c:pt idx="2">
                  <c:v>5309</c:v>
                </c:pt>
                <c:pt idx="3">
                  <c:v>4262</c:v>
                </c:pt>
                <c:pt idx="4">
                  <c:v>4296</c:v>
                </c:pt>
                <c:pt idx="5">
                  <c:v>4097</c:v>
                </c:pt>
                <c:pt idx="6">
                  <c:v>3213</c:v>
                </c:pt>
                <c:pt idx="7">
                  <c:v>4809</c:v>
                </c:pt>
                <c:pt idx="8">
                  <c:v>5237</c:v>
                </c:pt>
                <c:pt idx="9">
                  <c:v>4732</c:v>
                </c:pt>
                <c:pt idx="10">
                  <c:v>4413</c:v>
                </c:pt>
                <c:pt idx="11">
                  <c:v>2921</c:v>
                </c:pt>
                <c:pt idx="12">
                  <c:v>3977</c:v>
                </c:pt>
                <c:pt idx="13" formatCode="General">
                  <c:v>4428</c:v>
                </c:pt>
                <c:pt idx="14">
                  <c:v>3964</c:v>
                </c:pt>
                <c:pt idx="15">
                  <c:v>4582</c:v>
                </c:pt>
                <c:pt idx="16">
                  <c:v>5582</c:v>
                </c:pt>
                <c:pt idx="17">
                  <c:v>3450</c:v>
                </c:pt>
                <c:pt idx="18">
                  <c:v>5079</c:v>
                </c:pt>
                <c:pt idx="19">
                  <c:v>5735</c:v>
                </c:pt>
                <c:pt idx="20">
                  <c:v>4269</c:v>
                </c:pt>
                <c:pt idx="21">
                  <c:v>3708</c:v>
                </c:pt>
                <c:pt idx="22">
                  <c:v>5387</c:v>
                </c:pt>
                <c:pt idx="23">
                  <c:v>4161</c:v>
                </c:pt>
              </c:numCache>
            </c:numRef>
          </c:xVal>
          <c:yVal>
            <c:numRef>
              <c:f>Planilha2b!$E$27:$E$50</c:f>
              <c:numCache>
                <c:formatCode>General</c:formatCode>
                <c:ptCount val="24"/>
                <c:pt idx="0">
                  <c:v>-10.055651899131888</c:v>
                </c:pt>
                <c:pt idx="1">
                  <c:v>9.0976844342084604</c:v>
                </c:pt>
                <c:pt idx="2">
                  <c:v>-0.97878983478666726</c:v>
                </c:pt>
                <c:pt idx="3">
                  <c:v>-3.429467341172824</c:v>
                </c:pt>
                <c:pt idx="4">
                  <c:v>2.8704740232019788</c:v>
                </c:pt>
                <c:pt idx="5">
                  <c:v>1.2680614350615258</c:v>
                </c:pt>
                <c:pt idx="6">
                  <c:v>4.3284344372908592</c:v>
                </c:pt>
                <c:pt idx="7">
                  <c:v>-7.5400279497005016</c:v>
                </c:pt>
                <c:pt idx="8">
                  <c:v>-3.7012671845852196</c:v>
                </c:pt>
                <c:pt idx="9">
                  <c:v>-3.6269342655312329</c:v>
                </c:pt>
                <c:pt idx="10">
                  <c:v>-4.010644952356671</c:v>
                </c:pt>
                <c:pt idx="11">
                  <c:v>-0.45956028754274314</c:v>
                </c:pt>
                <c:pt idx="12">
                  <c:v>1.0958277923511588</c:v>
                </c:pt>
                <c:pt idx="13">
                  <c:v>5.8874764349348681</c:v>
                </c:pt>
                <c:pt idx="14">
                  <c:v>-4.2149727690557057</c:v>
                </c:pt>
                <c:pt idx="15">
                  <c:v>3.9821270524861205</c:v>
                </c:pt>
                <c:pt idx="16">
                  <c:v>3.4203407961556138</c:v>
                </c:pt>
                <c:pt idx="17">
                  <c:v>2.2870734939764787</c:v>
                </c:pt>
                <c:pt idx="18">
                  <c:v>2.5698824716167792</c:v>
                </c:pt>
                <c:pt idx="19">
                  <c:v>-2.8229248125051782</c:v>
                </c:pt>
                <c:pt idx="20">
                  <c:v>-0.47907584520235957</c:v>
                </c:pt>
                <c:pt idx="21">
                  <c:v>-5.0869526956636761</c:v>
                </c:pt>
                <c:pt idx="22">
                  <c:v>9.0775077349397861</c:v>
                </c:pt>
                <c:pt idx="23">
                  <c:v>0.52137973101083901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24-434C-ABFD-E05D1857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76240"/>
        <c:axId val="556773496"/>
      </c:scatterChart>
      <c:valAx>
        <c:axId val="55677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X2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56773496"/>
        <c:crosses val="autoZero"/>
        <c:crossBetween val="midCat"/>
      </c:valAx>
      <c:valAx>
        <c:axId val="556773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77624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X1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Planilha2!$D$3:$D$26</c:f>
              <c:numCache>
                <c:formatCode>General</c:formatCode>
                <c:ptCount val="24"/>
                <c:pt idx="0">
                  <c:v>386</c:v>
                </c:pt>
                <c:pt idx="1">
                  <c:v>446</c:v>
                </c:pt>
                <c:pt idx="2">
                  <c:v>512</c:v>
                </c:pt>
                <c:pt idx="3">
                  <c:v>401</c:v>
                </c:pt>
                <c:pt idx="4">
                  <c:v>457</c:v>
                </c:pt>
                <c:pt idx="5">
                  <c:v>458</c:v>
                </c:pt>
                <c:pt idx="6">
                  <c:v>301</c:v>
                </c:pt>
                <c:pt idx="7">
                  <c:v>484</c:v>
                </c:pt>
                <c:pt idx="8">
                  <c:v>517</c:v>
                </c:pt>
                <c:pt idx="9">
                  <c:v>503</c:v>
                </c:pt>
                <c:pt idx="10">
                  <c:v>535</c:v>
                </c:pt>
                <c:pt idx="11">
                  <c:v>553</c:v>
                </c:pt>
                <c:pt idx="12">
                  <c:v>372</c:v>
                </c:pt>
                <c:pt idx="13">
                  <c:v>328</c:v>
                </c:pt>
                <c:pt idx="14">
                  <c:v>408</c:v>
                </c:pt>
                <c:pt idx="15">
                  <c:v>491</c:v>
                </c:pt>
                <c:pt idx="16">
                  <c:v>527</c:v>
                </c:pt>
                <c:pt idx="17">
                  <c:v>444</c:v>
                </c:pt>
                <c:pt idx="18">
                  <c:v>623</c:v>
                </c:pt>
                <c:pt idx="19">
                  <c:v>596</c:v>
                </c:pt>
                <c:pt idx="20">
                  <c:v>463</c:v>
                </c:pt>
                <c:pt idx="21">
                  <c:v>389</c:v>
                </c:pt>
                <c:pt idx="22">
                  <c:v>547</c:v>
                </c:pt>
                <c:pt idx="23">
                  <c:v>415</c:v>
                </c:pt>
              </c:numCache>
            </c:numRef>
          </c:xVal>
          <c:yVal>
            <c:numRef>
              <c:f>Planilha2!$C$3:$C$26</c:f>
              <c:numCache>
                <c:formatCode>General</c:formatCode>
                <c:ptCount val="24"/>
                <c:pt idx="0">
                  <c:v>52.95</c:v>
                </c:pt>
                <c:pt idx="1">
                  <c:v>71.66</c:v>
                </c:pt>
                <c:pt idx="2">
                  <c:v>85.56</c:v>
                </c:pt>
                <c:pt idx="3">
                  <c:v>63.69</c:v>
                </c:pt>
                <c:pt idx="4">
                  <c:v>72.81</c:v>
                </c:pt>
                <c:pt idx="5">
                  <c:v>68.44</c:v>
                </c:pt>
                <c:pt idx="6">
                  <c:v>52.46</c:v>
                </c:pt>
                <c:pt idx="7">
                  <c:v>70.77</c:v>
                </c:pt>
                <c:pt idx="8">
                  <c:v>82.03</c:v>
                </c:pt>
                <c:pt idx="9">
                  <c:v>74.39</c:v>
                </c:pt>
                <c:pt idx="10">
                  <c:v>70.84</c:v>
                </c:pt>
                <c:pt idx="11">
                  <c:v>54.08</c:v>
                </c:pt>
                <c:pt idx="12">
                  <c:v>62.98</c:v>
                </c:pt>
                <c:pt idx="13">
                  <c:v>72.3</c:v>
                </c:pt>
                <c:pt idx="14">
                  <c:v>58.99</c:v>
                </c:pt>
                <c:pt idx="15">
                  <c:v>79.38</c:v>
                </c:pt>
                <c:pt idx="16">
                  <c:v>94.44</c:v>
                </c:pt>
                <c:pt idx="17">
                  <c:v>59.74</c:v>
                </c:pt>
                <c:pt idx="18">
                  <c:v>90.5</c:v>
                </c:pt>
                <c:pt idx="19">
                  <c:v>93.24</c:v>
                </c:pt>
                <c:pt idx="20">
                  <c:v>69.33</c:v>
                </c:pt>
                <c:pt idx="21">
                  <c:v>53.71</c:v>
                </c:pt>
                <c:pt idx="22">
                  <c:v>98.18</c:v>
                </c:pt>
                <c:pt idx="23">
                  <c:v>66.8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AE2-4378-98C4-1F01E50D5E1E}"/>
            </c:ext>
          </c:extLst>
        </c:ser>
        <c:ser>
          <c:idx val="1"/>
          <c:order val="1"/>
          <c:tx>
            <c:v>Previsto(a) Y</c:v>
          </c:tx>
          <c:spPr>
            <a:ln w="19050">
              <a:noFill/>
            </a:ln>
          </c:spPr>
          <c:xVal>
            <c:numRef>
              <c:f>Planilha2!$D$3:$D$26</c:f>
              <c:numCache>
                <c:formatCode>General</c:formatCode>
                <c:ptCount val="24"/>
                <c:pt idx="0">
                  <c:v>386</c:v>
                </c:pt>
                <c:pt idx="1">
                  <c:v>446</c:v>
                </c:pt>
                <c:pt idx="2">
                  <c:v>512</c:v>
                </c:pt>
                <c:pt idx="3">
                  <c:v>401</c:v>
                </c:pt>
                <c:pt idx="4">
                  <c:v>457</c:v>
                </c:pt>
                <c:pt idx="5">
                  <c:v>458</c:v>
                </c:pt>
                <c:pt idx="6">
                  <c:v>301</c:v>
                </c:pt>
                <c:pt idx="7">
                  <c:v>484</c:v>
                </c:pt>
                <c:pt idx="8">
                  <c:v>517</c:v>
                </c:pt>
                <c:pt idx="9">
                  <c:v>503</c:v>
                </c:pt>
                <c:pt idx="10">
                  <c:v>535</c:v>
                </c:pt>
                <c:pt idx="11">
                  <c:v>553</c:v>
                </c:pt>
                <c:pt idx="12">
                  <c:v>372</c:v>
                </c:pt>
                <c:pt idx="13">
                  <c:v>328</c:v>
                </c:pt>
                <c:pt idx="14">
                  <c:v>408</c:v>
                </c:pt>
                <c:pt idx="15">
                  <c:v>491</c:v>
                </c:pt>
                <c:pt idx="16">
                  <c:v>527</c:v>
                </c:pt>
                <c:pt idx="17">
                  <c:v>444</c:v>
                </c:pt>
                <c:pt idx="18">
                  <c:v>623</c:v>
                </c:pt>
                <c:pt idx="19">
                  <c:v>596</c:v>
                </c:pt>
                <c:pt idx="20">
                  <c:v>463</c:v>
                </c:pt>
                <c:pt idx="21">
                  <c:v>389</c:v>
                </c:pt>
                <c:pt idx="22">
                  <c:v>547</c:v>
                </c:pt>
                <c:pt idx="23">
                  <c:v>415</c:v>
                </c:pt>
              </c:numCache>
            </c:numRef>
          </c:xVal>
          <c:yVal>
            <c:numRef>
              <c:f>Planilha2b!$D$27:$D$50</c:f>
              <c:numCache>
                <c:formatCode>General</c:formatCode>
                <c:ptCount val="24"/>
                <c:pt idx="0">
                  <c:v>63.005651899131891</c:v>
                </c:pt>
                <c:pt idx="1">
                  <c:v>62.562315565791536</c:v>
                </c:pt>
                <c:pt idx="2">
                  <c:v>86.53878983478667</c:v>
                </c:pt>
                <c:pt idx="3">
                  <c:v>67.119467341172822</c:v>
                </c:pt>
                <c:pt idx="4">
                  <c:v>69.939525976798024</c:v>
                </c:pt>
                <c:pt idx="5">
                  <c:v>67.171938564938472</c:v>
                </c:pt>
                <c:pt idx="6">
                  <c:v>48.131565562709142</c:v>
                </c:pt>
                <c:pt idx="7">
                  <c:v>78.310027949700498</c:v>
                </c:pt>
                <c:pt idx="8">
                  <c:v>85.731267184585221</c:v>
                </c:pt>
                <c:pt idx="9">
                  <c:v>78.016934265531233</c:v>
                </c:pt>
                <c:pt idx="10">
                  <c:v>74.850644952356674</c:v>
                </c:pt>
                <c:pt idx="11">
                  <c:v>54.539560287542741</c:v>
                </c:pt>
                <c:pt idx="12">
                  <c:v>61.884172207648838</c:v>
                </c:pt>
                <c:pt idx="13">
                  <c:v>66.412523565065129</c:v>
                </c:pt>
                <c:pt idx="14">
                  <c:v>63.204972769055708</c:v>
                </c:pt>
                <c:pt idx="15">
                  <c:v>75.397872947513875</c:v>
                </c:pt>
                <c:pt idx="16">
                  <c:v>91.019659203844384</c:v>
                </c:pt>
                <c:pt idx="17">
                  <c:v>57.452926506023523</c:v>
                </c:pt>
                <c:pt idx="18">
                  <c:v>87.930117528383221</c:v>
                </c:pt>
                <c:pt idx="19">
                  <c:v>96.062924812505173</c:v>
                </c:pt>
                <c:pt idx="20">
                  <c:v>69.809075845202358</c:v>
                </c:pt>
                <c:pt idx="21">
                  <c:v>58.796952695663677</c:v>
                </c:pt>
                <c:pt idx="22">
                  <c:v>89.102492265060221</c:v>
                </c:pt>
                <c:pt idx="23">
                  <c:v>66.278620268989158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AE2-4378-98C4-1F01E50D5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64872"/>
        <c:axId val="556765264"/>
      </c:scatterChart>
      <c:valAx>
        <c:axId val="55676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765264"/>
        <c:crosses val="autoZero"/>
        <c:crossBetween val="midCat"/>
      </c:valAx>
      <c:valAx>
        <c:axId val="55676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764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X2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Planilha2!$E$3:$E$26</c:f>
              <c:numCache>
                <c:formatCode>#,##0</c:formatCode>
                <c:ptCount val="24"/>
                <c:pt idx="0">
                  <c:v>4015</c:v>
                </c:pt>
                <c:pt idx="1">
                  <c:v>3806</c:v>
                </c:pt>
                <c:pt idx="2">
                  <c:v>5309</c:v>
                </c:pt>
                <c:pt idx="3">
                  <c:v>4262</c:v>
                </c:pt>
                <c:pt idx="4">
                  <c:v>4296</c:v>
                </c:pt>
                <c:pt idx="5">
                  <c:v>4097</c:v>
                </c:pt>
                <c:pt idx="6">
                  <c:v>3213</c:v>
                </c:pt>
                <c:pt idx="7">
                  <c:v>4809</c:v>
                </c:pt>
                <c:pt idx="8">
                  <c:v>5237</c:v>
                </c:pt>
                <c:pt idx="9">
                  <c:v>4732</c:v>
                </c:pt>
                <c:pt idx="10">
                  <c:v>4413</c:v>
                </c:pt>
                <c:pt idx="11">
                  <c:v>2921</c:v>
                </c:pt>
                <c:pt idx="12">
                  <c:v>3977</c:v>
                </c:pt>
                <c:pt idx="13" formatCode="General">
                  <c:v>4428</c:v>
                </c:pt>
                <c:pt idx="14">
                  <c:v>3964</c:v>
                </c:pt>
                <c:pt idx="15">
                  <c:v>4582</c:v>
                </c:pt>
                <c:pt idx="16">
                  <c:v>5582</c:v>
                </c:pt>
                <c:pt idx="17">
                  <c:v>3450</c:v>
                </c:pt>
                <c:pt idx="18">
                  <c:v>5079</c:v>
                </c:pt>
                <c:pt idx="19">
                  <c:v>5735</c:v>
                </c:pt>
                <c:pt idx="20">
                  <c:v>4269</c:v>
                </c:pt>
                <c:pt idx="21">
                  <c:v>3708</c:v>
                </c:pt>
                <c:pt idx="22">
                  <c:v>5387</c:v>
                </c:pt>
                <c:pt idx="23">
                  <c:v>4161</c:v>
                </c:pt>
              </c:numCache>
            </c:numRef>
          </c:xVal>
          <c:yVal>
            <c:numRef>
              <c:f>Planilha2!$C$3:$C$26</c:f>
              <c:numCache>
                <c:formatCode>General</c:formatCode>
                <c:ptCount val="24"/>
                <c:pt idx="0">
                  <c:v>52.95</c:v>
                </c:pt>
                <c:pt idx="1">
                  <c:v>71.66</c:v>
                </c:pt>
                <c:pt idx="2">
                  <c:v>85.56</c:v>
                </c:pt>
                <c:pt idx="3">
                  <c:v>63.69</c:v>
                </c:pt>
                <c:pt idx="4">
                  <c:v>72.81</c:v>
                </c:pt>
                <c:pt idx="5">
                  <c:v>68.44</c:v>
                </c:pt>
                <c:pt idx="6">
                  <c:v>52.46</c:v>
                </c:pt>
                <c:pt idx="7">
                  <c:v>70.77</c:v>
                </c:pt>
                <c:pt idx="8">
                  <c:v>82.03</c:v>
                </c:pt>
                <c:pt idx="9">
                  <c:v>74.39</c:v>
                </c:pt>
                <c:pt idx="10">
                  <c:v>70.84</c:v>
                </c:pt>
                <c:pt idx="11">
                  <c:v>54.08</c:v>
                </c:pt>
                <c:pt idx="12">
                  <c:v>62.98</c:v>
                </c:pt>
                <c:pt idx="13">
                  <c:v>72.3</c:v>
                </c:pt>
                <c:pt idx="14">
                  <c:v>58.99</c:v>
                </c:pt>
                <c:pt idx="15">
                  <c:v>79.38</c:v>
                </c:pt>
                <c:pt idx="16">
                  <c:v>94.44</c:v>
                </c:pt>
                <c:pt idx="17">
                  <c:v>59.74</c:v>
                </c:pt>
                <c:pt idx="18">
                  <c:v>90.5</c:v>
                </c:pt>
                <c:pt idx="19">
                  <c:v>93.24</c:v>
                </c:pt>
                <c:pt idx="20">
                  <c:v>69.33</c:v>
                </c:pt>
                <c:pt idx="21">
                  <c:v>53.71</c:v>
                </c:pt>
                <c:pt idx="22">
                  <c:v>98.18</c:v>
                </c:pt>
                <c:pt idx="23">
                  <c:v>66.8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1EB-4C65-9A26-9091D395E4FA}"/>
            </c:ext>
          </c:extLst>
        </c:ser>
        <c:ser>
          <c:idx val="1"/>
          <c:order val="1"/>
          <c:tx>
            <c:v>Previsto(a) Y</c:v>
          </c:tx>
          <c:spPr>
            <a:ln w="19050">
              <a:noFill/>
            </a:ln>
          </c:spPr>
          <c:xVal>
            <c:numRef>
              <c:f>Planilha2!$E$3:$E$26</c:f>
              <c:numCache>
                <c:formatCode>#,##0</c:formatCode>
                <c:ptCount val="24"/>
                <c:pt idx="0">
                  <c:v>4015</c:v>
                </c:pt>
                <c:pt idx="1">
                  <c:v>3806</c:v>
                </c:pt>
                <c:pt idx="2">
                  <c:v>5309</c:v>
                </c:pt>
                <c:pt idx="3">
                  <c:v>4262</c:v>
                </c:pt>
                <c:pt idx="4">
                  <c:v>4296</c:v>
                </c:pt>
                <c:pt idx="5">
                  <c:v>4097</c:v>
                </c:pt>
                <c:pt idx="6">
                  <c:v>3213</c:v>
                </c:pt>
                <c:pt idx="7">
                  <c:v>4809</c:v>
                </c:pt>
                <c:pt idx="8">
                  <c:v>5237</c:v>
                </c:pt>
                <c:pt idx="9">
                  <c:v>4732</c:v>
                </c:pt>
                <c:pt idx="10">
                  <c:v>4413</c:v>
                </c:pt>
                <c:pt idx="11">
                  <c:v>2921</c:v>
                </c:pt>
                <c:pt idx="12">
                  <c:v>3977</c:v>
                </c:pt>
                <c:pt idx="13" formatCode="General">
                  <c:v>4428</c:v>
                </c:pt>
                <c:pt idx="14">
                  <c:v>3964</c:v>
                </c:pt>
                <c:pt idx="15">
                  <c:v>4582</c:v>
                </c:pt>
                <c:pt idx="16">
                  <c:v>5582</c:v>
                </c:pt>
                <c:pt idx="17">
                  <c:v>3450</c:v>
                </c:pt>
                <c:pt idx="18">
                  <c:v>5079</c:v>
                </c:pt>
                <c:pt idx="19">
                  <c:v>5735</c:v>
                </c:pt>
                <c:pt idx="20">
                  <c:v>4269</c:v>
                </c:pt>
                <c:pt idx="21">
                  <c:v>3708</c:v>
                </c:pt>
                <c:pt idx="22">
                  <c:v>5387</c:v>
                </c:pt>
                <c:pt idx="23">
                  <c:v>4161</c:v>
                </c:pt>
              </c:numCache>
            </c:numRef>
          </c:xVal>
          <c:yVal>
            <c:numRef>
              <c:f>Planilha2b!$D$27:$D$50</c:f>
              <c:numCache>
                <c:formatCode>General</c:formatCode>
                <c:ptCount val="24"/>
                <c:pt idx="0">
                  <c:v>63.005651899131891</c:v>
                </c:pt>
                <c:pt idx="1">
                  <c:v>62.562315565791536</c:v>
                </c:pt>
                <c:pt idx="2">
                  <c:v>86.53878983478667</c:v>
                </c:pt>
                <c:pt idx="3">
                  <c:v>67.119467341172822</c:v>
                </c:pt>
                <c:pt idx="4">
                  <c:v>69.939525976798024</c:v>
                </c:pt>
                <c:pt idx="5">
                  <c:v>67.171938564938472</c:v>
                </c:pt>
                <c:pt idx="6">
                  <c:v>48.131565562709142</c:v>
                </c:pt>
                <c:pt idx="7">
                  <c:v>78.310027949700498</c:v>
                </c:pt>
                <c:pt idx="8">
                  <c:v>85.731267184585221</c:v>
                </c:pt>
                <c:pt idx="9">
                  <c:v>78.016934265531233</c:v>
                </c:pt>
                <c:pt idx="10">
                  <c:v>74.850644952356674</c:v>
                </c:pt>
                <c:pt idx="11">
                  <c:v>54.539560287542741</c:v>
                </c:pt>
                <c:pt idx="12">
                  <c:v>61.884172207648838</c:v>
                </c:pt>
                <c:pt idx="13">
                  <c:v>66.412523565065129</c:v>
                </c:pt>
                <c:pt idx="14">
                  <c:v>63.204972769055708</c:v>
                </c:pt>
                <c:pt idx="15">
                  <c:v>75.397872947513875</c:v>
                </c:pt>
                <c:pt idx="16">
                  <c:v>91.019659203844384</c:v>
                </c:pt>
                <c:pt idx="17">
                  <c:v>57.452926506023523</c:v>
                </c:pt>
                <c:pt idx="18">
                  <c:v>87.930117528383221</c:v>
                </c:pt>
                <c:pt idx="19">
                  <c:v>96.062924812505173</c:v>
                </c:pt>
                <c:pt idx="20">
                  <c:v>69.809075845202358</c:v>
                </c:pt>
                <c:pt idx="21">
                  <c:v>58.796952695663677</c:v>
                </c:pt>
                <c:pt idx="22">
                  <c:v>89.102492265060221</c:v>
                </c:pt>
                <c:pt idx="23">
                  <c:v>66.278620268989158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1EB-4C65-9A26-9091D395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66048"/>
        <c:axId val="556766440"/>
      </c:scatterChart>
      <c:valAx>
        <c:axId val="55676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X2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56766440"/>
        <c:crosses val="autoZero"/>
        <c:crossBetween val="midCat"/>
      </c:valAx>
      <c:valAx>
        <c:axId val="556766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76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Planilha2b!$H$27:$H$50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Planilha2b!$I$27:$I$50</c:f>
              <c:numCache>
                <c:formatCode>General</c:formatCode>
                <c:ptCount val="24"/>
                <c:pt idx="0">
                  <c:v>52.46</c:v>
                </c:pt>
                <c:pt idx="1">
                  <c:v>52.95</c:v>
                </c:pt>
                <c:pt idx="2">
                  <c:v>53.71</c:v>
                </c:pt>
                <c:pt idx="3">
                  <c:v>54.08</c:v>
                </c:pt>
                <c:pt idx="4">
                  <c:v>58.99</c:v>
                </c:pt>
                <c:pt idx="5">
                  <c:v>59.74</c:v>
                </c:pt>
                <c:pt idx="6">
                  <c:v>62.98</c:v>
                </c:pt>
                <c:pt idx="7">
                  <c:v>63.69</c:v>
                </c:pt>
                <c:pt idx="8">
                  <c:v>66.8</c:v>
                </c:pt>
                <c:pt idx="9">
                  <c:v>68.44</c:v>
                </c:pt>
                <c:pt idx="10">
                  <c:v>69.33</c:v>
                </c:pt>
                <c:pt idx="11">
                  <c:v>70.77</c:v>
                </c:pt>
                <c:pt idx="12">
                  <c:v>70.84</c:v>
                </c:pt>
                <c:pt idx="13">
                  <c:v>71.66</c:v>
                </c:pt>
                <c:pt idx="14">
                  <c:v>72.3</c:v>
                </c:pt>
                <c:pt idx="15">
                  <c:v>72.81</c:v>
                </c:pt>
                <c:pt idx="16">
                  <c:v>74.39</c:v>
                </c:pt>
                <c:pt idx="17">
                  <c:v>79.38</c:v>
                </c:pt>
                <c:pt idx="18">
                  <c:v>82.03</c:v>
                </c:pt>
                <c:pt idx="19">
                  <c:v>85.56</c:v>
                </c:pt>
                <c:pt idx="20">
                  <c:v>90.5</c:v>
                </c:pt>
                <c:pt idx="21">
                  <c:v>93.24</c:v>
                </c:pt>
                <c:pt idx="22">
                  <c:v>94.44</c:v>
                </c:pt>
                <c:pt idx="23">
                  <c:v>98.18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B6-4EAC-AF91-B38A7F0A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67224"/>
        <c:axId val="556764480"/>
      </c:scatterChart>
      <c:valAx>
        <c:axId val="55676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764480"/>
        <c:crosses val="autoZero"/>
        <c:crossBetween val="midCat"/>
      </c:valAx>
      <c:valAx>
        <c:axId val="55676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76722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Renda Familiar (X)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Planilha1!$A$2:$A$26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120</c:v>
                </c:pt>
                <c:pt idx="18">
                  <c:v>120</c:v>
                </c:pt>
                <c:pt idx="19">
                  <c:v>140</c:v>
                </c:pt>
                <c:pt idx="20">
                  <c:v>150</c:v>
                </c:pt>
                <c:pt idx="21">
                  <c:v>180</c:v>
                </c:pt>
                <c:pt idx="22">
                  <c:v>180</c:v>
                </c:pt>
                <c:pt idx="23">
                  <c:v>200</c:v>
                </c:pt>
                <c:pt idx="24">
                  <c:v>200</c:v>
                </c:pt>
              </c:numCache>
            </c:numRef>
          </c:xVal>
          <c:yVal>
            <c:numRef>
              <c:f>Planilha1!$T$26:$T$50</c:f>
              <c:numCache>
                <c:formatCode>General</c:formatCode>
                <c:ptCount val="25"/>
                <c:pt idx="0">
                  <c:v>-4.082244606022094</c:v>
                </c:pt>
                <c:pt idx="1">
                  <c:v>-4.1328625639346726</c:v>
                </c:pt>
                <c:pt idx="2">
                  <c:v>-1.5094074587161197</c:v>
                </c:pt>
                <c:pt idx="3">
                  <c:v>-0.5094074587161197</c:v>
                </c:pt>
                <c:pt idx="4">
                  <c:v>-0.26249724827901311</c:v>
                </c:pt>
                <c:pt idx="5">
                  <c:v>2.7375027517209869</c:v>
                </c:pt>
                <c:pt idx="6">
                  <c:v>4.7375027517209869</c:v>
                </c:pt>
                <c:pt idx="7">
                  <c:v>-4.5155870378419074</c:v>
                </c:pt>
                <c:pt idx="8">
                  <c:v>-0.76867682740479992</c:v>
                </c:pt>
                <c:pt idx="9">
                  <c:v>1.478233383032304</c:v>
                </c:pt>
                <c:pt idx="10">
                  <c:v>-1.2748564065305885</c:v>
                </c:pt>
                <c:pt idx="11">
                  <c:v>0.97205380390651897</c:v>
                </c:pt>
                <c:pt idx="12">
                  <c:v>5.972053803906519</c:v>
                </c:pt>
                <c:pt idx="13">
                  <c:v>-1.7810359856563736</c:v>
                </c:pt>
                <c:pt idx="14">
                  <c:v>7.7127844352178414</c:v>
                </c:pt>
                <c:pt idx="15">
                  <c:v>2.7127844352178414</c:v>
                </c:pt>
                <c:pt idx="16">
                  <c:v>5.7127844352178414</c:v>
                </c:pt>
                <c:pt idx="17">
                  <c:v>-7.7933951439079507</c:v>
                </c:pt>
                <c:pt idx="18">
                  <c:v>2.2066048560920493</c:v>
                </c:pt>
                <c:pt idx="19">
                  <c:v>-2.2995747230337358</c:v>
                </c:pt>
                <c:pt idx="20">
                  <c:v>3.9473354874033717</c:v>
                </c:pt>
                <c:pt idx="21">
                  <c:v>-14.311933881285313</c:v>
                </c:pt>
                <c:pt idx="22">
                  <c:v>-4.311933881285313</c:v>
                </c:pt>
                <c:pt idx="23">
                  <c:v>15.181886539588902</c:v>
                </c:pt>
                <c:pt idx="24">
                  <c:v>-5.818113460411098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E-4968-A8BD-0FB8CC5BF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43384"/>
        <c:axId val="556143776"/>
      </c:scatterChart>
      <c:valAx>
        <c:axId val="55614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Renda Familiar 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143776"/>
        <c:crosses val="autoZero"/>
        <c:crossBetween val="midCat"/>
      </c:valAx>
      <c:valAx>
        <c:axId val="55614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14338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Renda Familiar (X)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Gasto com Alimentação (Y)</c:v>
          </c:tx>
          <c:spPr>
            <a:ln w="19050">
              <a:noFill/>
            </a:ln>
          </c:spPr>
          <c:xVal>
            <c:numRef>
              <c:f>Planilha1!$A$2:$A$26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120</c:v>
                </c:pt>
                <c:pt idx="18">
                  <c:v>120</c:v>
                </c:pt>
                <c:pt idx="19">
                  <c:v>140</c:v>
                </c:pt>
                <c:pt idx="20">
                  <c:v>150</c:v>
                </c:pt>
                <c:pt idx="21">
                  <c:v>180</c:v>
                </c:pt>
                <c:pt idx="22">
                  <c:v>180</c:v>
                </c:pt>
                <c:pt idx="23">
                  <c:v>200</c:v>
                </c:pt>
                <c:pt idx="24">
                  <c:v>200</c:v>
                </c:pt>
              </c:numCache>
            </c:numRef>
          </c:xVal>
          <c:yVal>
            <c:numRef>
              <c:f>Planilha1!$B$2:$B$26</c:f>
              <c:numCache>
                <c:formatCode>General</c:formatCode>
                <c:ptCount val="25"/>
                <c:pt idx="0">
                  <c:v>1.5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8.5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38</c:v>
                </c:pt>
                <c:pt idx="17">
                  <c:v>30</c:v>
                </c:pt>
                <c:pt idx="18">
                  <c:v>40</c:v>
                </c:pt>
                <c:pt idx="19">
                  <c:v>41</c:v>
                </c:pt>
                <c:pt idx="20">
                  <c:v>50</c:v>
                </c:pt>
                <c:pt idx="21">
                  <c:v>40</c:v>
                </c:pt>
                <c:pt idx="22">
                  <c:v>50</c:v>
                </c:pt>
                <c:pt idx="23">
                  <c:v>75</c:v>
                </c:pt>
                <c:pt idx="24">
                  <c:v>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A7-474E-9055-B396298AAB3F}"/>
            </c:ext>
          </c:extLst>
        </c:ser>
        <c:ser>
          <c:idx val="1"/>
          <c:order val="1"/>
          <c:tx>
            <c:v>Previsto(a) Gasto com Alimentação (Y)</c:v>
          </c:tx>
          <c:spPr>
            <a:ln w="19050">
              <a:noFill/>
            </a:ln>
          </c:spPr>
          <c:xVal>
            <c:numRef>
              <c:f>Planilha1!$A$2:$A$26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120</c:v>
                </c:pt>
                <c:pt idx="18">
                  <c:v>120</c:v>
                </c:pt>
                <c:pt idx="19">
                  <c:v>140</c:v>
                </c:pt>
                <c:pt idx="20">
                  <c:v>150</c:v>
                </c:pt>
                <c:pt idx="21">
                  <c:v>180</c:v>
                </c:pt>
                <c:pt idx="22">
                  <c:v>180</c:v>
                </c:pt>
                <c:pt idx="23">
                  <c:v>200</c:v>
                </c:pt>
                <c:pt idx="24">
                  <c:v>200</c:v>
                </c:pt>
              </c:numCache>
            </c:numRef>
          </c:xVal>
          <c:yVal>
            <c:numRef>
              <c:f>Planilha1!$S$26:$S$50</c:f>
              <c:numCache>
                <c:formatCode>General</c:formatCode>
                <c:ptCount val="25"/>
                <c:pt idx="0">
                  <c:v>5.582244606022094</c:v>
                </c:pt>
                <c:pt idx="1">
                  <c:v>6.1328625639346726</c:v>
                </c:pt>
                <c:pt idx="2">
                  <c:v>7.5094074587161197</c:v>
                </c:pt>
                <c:pt idx="3">
                  <c:v>7.5094074587161197</c:v>
                </c:pt>
                <c:pt idx="4">
                  <c:v>10.262497248279013</c:v>
                </c:pt>
                <c:pt idx="5">
                  <c:v>10.262497248279013</c:v>
                </c:pt>
                <c:pt idx="6">
                  <c:v>10.262497248279013</c:v>
                </c:pt>
                <c:pt idx="7">
                  <c:v>13.015587037841907</c:v>
                </c:pt>
                <c:pt idx="8">
                  <c:v>15.7686768274048</c:v>
                </c:pt>
                <c:pt idx="9">
                  <c:v>18.521766616967696</c:v>
                </c:pt>
                <c:pt idx="10">
                  <c:v>21.274856406530589</c:v>
                </c:pt>
                <c:pt idx="11">
                  <c:v>24.027946196093481</c:v>
                </c:pt>
                <c:pt idx="12">
                  <c:v>24.027946196093481</c:v>
                </c:pt>
                <c:pt idx="13">
                  <c:v>26.781035985656374</c:v>
                </c:pt>
                <c:pt idx="14">
                  <c:v>32.287215564782159</c:v>
                </c:pt>
                <c:pt idx="15">
                  <c:v>32.287215564782159</c:v>
                </c:pt>
                <c:pt idx="16">
                  <c:v>32.287215564782159</c:v>
                </c:pt>
                <c:pt idx="17">
                  <c:v>37.793395143907951</c:v>
                </c:pt>
                <c:pt idx="18">
                  <c:v>37.793395143907951</c:v>
                </c:pt>
                <c:pt idx="19">
                  <c:v>43.299574723033736</c:v>
                </c:pt>
                <c:pt idx="20">
                  <c:v>46.052664512596628</c:v>
                </c:pt>
                <c:pt idx="21">
                  <c:v>54.311933881285313</c:v>
                </c:pt>
                <c:pt idx="22">
                  <c:v>54.311933881285313</c:v>
                </c:pt>
                <c:pt idx="23">
                  <c:v>59.818113460411098</c:v>
                </c:pt>
                <c:pt idx="24">
                  <c:v>59.818113460411098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A7-474E-9055-B396298AA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45344"/>
        <c:axId val="556145736"/>
      </c:scatterChart>
      <c:valAx>
        <c:axId val="55614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Renda Familiar 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145736"/>
        <c:crosses val="autoZero"/>
        <c:crossBetween val="midCat"/>
      </c:valAx>
      <c:valAx>
        <c:axId val="556145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Gasto com Alimentação (Y)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145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Planilha1!$V$26:$V$50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Planilha1!$W$26:$W$50</c:f>
              <c:numCache>
                <c:formatCode>General</c:formatCode>
                <c:ptCount val="25"/>
                <c:pt idx="0">
                  <c:v>1.5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8.5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  <c:pt idx="11">
                  <c:v>25</c:v>
                </c:pt>
                <c:pt idx="12">
                  <c:v>25</c:v>
                </c:pt>
                <c:pt idx="13">
                  <c:v>30</c:v>
                </c:pt>
                <c:pt idx="14">
                  <c:v>30</c:v>
                </c:pt>
                <c:pt idx="15">
                  <c:v>35</c:v>
                </c:pt>
                <c:pt idx="16">
                  <c:v>38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41</c:v>
                </c:pt>
                <c:pt idx="21">
                  <c:v>50</c:v>
                </c:pt>
                <c:pt idx="22">
                  <c:v>50</c:v>
                </c:pt>
                <c:pt idx="23">
                  <c:v>54</c:v>
                </c:pt>
                <c:pt idx="24">
                  <c:v>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C6-4F6F-A73D-8E36332E0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46520"/>
        <c:axId val="556147696"/>
      </c:scatterChart>
      <c:valAx>
        <c:axId val="55614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147696"/>
        <c:crosses val="autoZero"/>
        <c:crossBetween val="midCat"/>
      </c:valAx>
      <c:valAx>
        <c:axId val="55614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Gasto com Alimentação (Y)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14652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Valores Ajustados VS Resíduos</a:t>
            </a:r>
            <a:endParaRPr lang="pt-BR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Planilha1!$S$26:$S$50</c:f>
              <c:numCache>
                <c:formatCode>General</c:formatCode>
                <c:ptCount val="25"/>
                <c:pt idx="0">
                  <c:v>5.582244606022094</c:v>
                </c:pt>
                <c:pt idx="1">
                  <c:v>6.1328625639346726</c:v>
                </c:pt>
                <c:pt idx="2">
                  <c:v>7.5094074587161197</c:v>
                </c:pt>
                <c:pt idx="3">
                  <c:v>7.5094074587161197</c:v>
                </c:pt>
                <c:pt idx="4">
                  <c:v>10.262497248279013</c:v>
                </c:pt>
                <c:pt idx="5">
                  <c:v>10.262497248279013</c:v>
                </c:pt>
                <c:pt idx="6">
                  <c:v>10.262497248279013</c:v>
                </c:pt>
                <c:pt idx="7">
                  <c:v>13.015587037841907</c:v>
                </c:pt>
                <c:pt idx="8">
                  <c:v>15.7686768274048</c:v>
                </c:pt>
                <c:pt idx="9">
                  <c:v>18.521766616967696</c:v>
                </c:pt>
                <c:pt idx="10">
                  <c:v>21.274856406530589</c:v>
                </c:pt>
                <c:pt idx="11">
                  <c:v>24.027946196093481</c:v>
                </c:pt>
                <c:pt idx="12">
                  <c:v>24.027946196093481</c:v>
                </c:pt>
                <c:pt idx="13">
                  <c:v>26.781035985656374</c:v>
                </c:pt>
                <c:pt idx="14">
                  <c:v>32.287215564782159</c:v>
                </c:pt>
                <c:pt idx="15">
                  <c:v>32.287215564782159</c:v>
                </c:pt>
                <c:pt idx="16">
                  <c:v>32.287215564782159</c:v>
                </c:pt>
                <c:pt idx="17">
                  <c:v>37.793395143907951</c:v>
                </c:pt>
                <c:pt idx="18">
                  <c:v>37.793395143907951</c:v>
                </c:pt>
                <c:pt idx="19">
                  <c:v>43.299574723033736</c:v>
                </c:pt>
                <c:pt idx="20">
                  <c:v>46.052664512596628</c:v>
                </c:pt>
                <c:pt idx="21">
                  <c:v>54.311933881285313</c:v>
                </c:pt>
                <c:pt idx="22">
                  <c:v>54.311933881285313</c:v>
                </c:pt>
                <c:pt idx="23">
                  <c:v>59.818113460411098</c:v>
                </c:pt>
                <c:pt idx="24">
                  <c:v>59.818113460411098</c:v>
                </c:pt>
              </c:numCache>
            </c:numRef>
          </c:xVal>
          <c:yVal>
            <c:numRef>
              <c:f>Planilha1!$U$26:$U$50</c:f>
              <c:numCache>
                <c:formatCode>General</c:formatCode>
                <c:ptCount val="25"/>
                <c:pt idx="0">
                  <c:v>-0.7050474737238106</c:v>
                </c:pt>
                <c:pt idx="1">
                  <c:v>-0.71378973853045025</c:v>
                </c:pt>
                <c:pt idx="2">
                  <c:v>-0.26069087433363797</c:v>
                </c:pt>
                <c:pt idx="3">
                  <c:v>-8.7980137528760979E-2</c:v>
                </c:pt>
                <c:pt idx="4">
                  <c:v>-4.5336093159521078E-2</c:v>
                </c:pt>
                <c:pt idx="5">
                  <c:v>0.47279611725510984</c:v>
                </c:pt>
                <c:pt idx="6">
                  <c:v>0.81821759086486379</c:v>
                </c:pt>
                <c:pt idx="7">
                  <c:v>-0.7798903644122277</c:v>
                </c:pt>
                <c:pt idx="8">
                  <c:v>-0.13275874122591824</c:v>
                </c:pt>
                <c:pt idx="9">
                  <c:v>0.25530677675307512</c:v>
                </c:pt>
                <c:pt idx="10">
                  <c:v>-0.2201813892923157</c:v>
                </c:pt>
                <c:pt idx="11">
                  <c:v>0.16788412868667829</c:v>
                </c:pt>
                <c:pt idx="12">
                  <c:v>1.0314378127110631</c:v>
                </c:pt>
                <c:pt idx="13">
                  <c:v>-0.30760403735871256</c:v>
                </c:pt>
                <c:pt idx="14">
                  <c:v>1.3320806826236602</c:v>
                </c:pt>
                <c:pt idx="15">
                  <c:v>0.46852699859927543</c:v>
                </c:pt>
                <c:pt idx="16">
                  <c:v>0.98665920901390636</c:v>
                </c:pt>
                <c:pt idx="17">
                  <c:v>-1.3460030175158924</c:v>
                </c:pt>
                <c:pt idx="18">
                  <c:v>0.38110435053287733</c:v>
                </c:pt>
                <c:pt idx="19">
                  <c:v>-0.39716124475302739</c:v>
                </c:pt>
                <c:pt idx="20">
                  <c:v>0.68174722044547442</c:v>
                </c:pt>
                <c:pt idx="21">
                  <c:v>-2.4718246457394688</c:v>
                </c:pt>
                <c:pt idx="22">
                  <c:v>-0.74471727769069929</c:v>
                </c:pt>
                <c:pt idx="23">
                  <c:v>2.6220748103404432</c:v>
                </c:pt>
                <c:pt idx="24">
                  <c:v>-1.0048506625619731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A3-468C-AF01-9F46343A8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46912"/>
        <c:axId val="556142992"/>
      </c:scatterChart>
      <c:valAx>
        <c:axId val="5561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142992"/>
        <c:crosses val="autoZero"/>
        <c:crossBetween val="midCat"/>
      </c:valAx>
      <c:valAx>
        <c:axId val="5561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1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Planilha1!$Z$25</c:f>
              <c:strCache>
                <c:ptCount val="1"/>
                <c:pt idx="0">
                  <c:v>Prob. Esperada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Planilha1!$Y$26:$Y$50</c:f>
              <c:numCache>
                <c:formatCode>General</c:formatCode>
                <c:ptCount val="25"/>
                <c:pt idx="0">
                  <c:v>0.28000000000000003</c:v>
                </c:pt>
                <c:pt idx="1">
                  <c:v>0.24</c:v>
                </c:pt>
                <c:pt idx="2">
                  <c:v>0.4</c:v>
                </c:pt>
                <c:pt idx="3">
                  <c:v>0.52</c:v>
                </c:pt>
                <c:pt idx="4">
                  <c:v>0.56000000000000005</c:v>
                </c:pt>
                <c:pt idx="5">
                  <c:v>0.76</c:v>
                </c:pt>
                <c:pt idx="6">
                  <c:v>0.84</c:v>
                </c:pt>
                <c:pt idx="7">
                  <c:v>0.16</c:v>
                </c:pt>
                <c:pt idx="8">
                  <c:v>0.48</c:v>
                </c:pt>
                <c:pt idx="9">
                  <c:v>0.64</c:v>
                </c:pt>
                <c:pt idx="10">
                  <c:v>0.44</c:v>
                </c:pt>
                <c:pt idx="11">
                  <c:v>0.6</c:v>
                </c:pt>
                <c:pt idx="12">
                  <c:v>0.92</c:v>
                </c:pt>
                <c:pt idx="13">
                  <c:v>0.36</c:v>
                </c:pt>
                <c:pt idx="14">
                  <c:v>0.96</c:v>
                </c:pt>
                <c:pt idx="15">
                  <c:v>0.72</c:v>
                </c:pt>
                <c:pt idx="16">
                  <c:v>0.88</c:v>
                </c:pt>
                <c:pt idx="17">
                  <c:v>0.08</c:v>
                </c:pt>
                <c:pt idx="18">
                  <c:v>0.68</c:v>
                </c:pt>
                <c:pt idx="19">
                  <c:v>0.32</c:v>
                </c:pt>
                <c:pt idx="20">
                  <c:v>0.8</c:v>
                </c:pt>
                <c:pt idx="21">
                  <c:v>0.04</c:v>
                </c:pt>
                <c:pt idx="22">
                  <c:v>0.2</c:v>
                </c:pt>
                <c:pt idx="23">
                  <c:v>1</c:v>
                </c:pt>
                <c:pt idx="24">
                  <c:v>0.12</c:v>
                </c:pt>
              </c:numCache>
            </c:numRef>
          </c:xVal>
          <c:yVal>
            <c:numRef>
              <c:f>Planilha1!$Z$26:$Z$50</c:f>
              <c:numCache>
                <c:formatCode>General</c:formatCode>
                <c:ptCount val="25"/>
                <c:pt idx="0">
                  <c:v>0.2403903464492344</c:v>
                </c:pt>
                <c:pt idx="1">
                  <c:v>0.23767860293034909</c:v>
                </c:pt>
                <c:pt idx="2">
                  <c:v>0.3971654520089507</c:v>
                </c:pt>
                <c:pt idx="3">
                  <c:v>0.46494623143594438</c:v>
                </c:pt>
                <c:pt idx="4">
                  <c:v>0.48191970941089324</c:v>
                </c:pt>
                <c:pt idx="5">
                  <c:v>0.68182067777253719</c:v>
                </c:pt>
                <c:pt idx="6">
                  <c:v>0.7933835238155833</c:v>
                </c:pt>
                <c:pt idx="7">
                  <c:v>0.21772770527027163</c:v>
                </c:pt>
                <c:pt idx="8">
                  <c:v>0.44719209259023202</c:v>
                </c:pt>
                <c:pt idx="9">
                  <c:v>0.60075691687390043</c:v>
                </c:pt>
                <c:pt idx="10">
                  <c:v>0.41286494508925492</c:v>
                </c:pt>
                <c:pt idx="11">
                  <c:v>0.56666278181058327</c:v>
                </c:pt>
                <c:pt idx="12">
                  <c:v>0.84883222176112316</c:v>
                </c:pt>
                <c:pt idx="13">
                  <c:v>0.37919182385579203</c:v>
                </c:pt>
                <c:pt idx="14">
                  <c:v>0.90858316132676598</c:v>
                </c:pt>
                <c:pt idx="15">
                  <c:v>0.68029611581670213</c:v>
                </c:pt>
                <c:pt idx="16">
                  <c:v>0.83809513327236473</c:v>
                </c:pt>
                <c:pt idx="17">
                  <c:v>8.9150771716268409E-2</c:v>
                </c:pt>
                <c:pt idx="18">
                  <c:v>0.64843709033279007</c:v>
                </c:pt>
                <c:pt idx="19">
                  <c:v>0.34562427954548164</c:v>
                </c:pt>
                <c:pt idx="20">
                  <c:v>0.75230059839056951</c:v>
                </c:pt>
                <c:pt idx="21">
                  <c:v>6.7212717664282108E-3</c:v>
                </c:pt>
                <c:pt idx="22">
                  <c:v>0.22822132601122025</c:v>
                </c:pt>
                <c:pt idx="23">
                  <c:v>0.99563018777783041</c:v>
                </c:pt>
                <c:pt idx="24">
                  <c:v>0.1574843822415779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9D-4AF4-8AB5-7BCFD460C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41816"/>
        <c:axId val="556388368"/>
      </c:scatterChart>
      <c:valAx>
        <c:axId val="556141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388368"/>
        <c:crosses val="autoZero"/>
        <c:crossBetween val="midCat"/>
      </c:valAx>
      <c:valAx>
        <c:axId val="55638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14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X1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Planilha2!$D$3:$D$26</c:f>
              <c:numCache>
                <c:formatCode>General</c:formatCode>
                <c:ptCount val="24"/>
                <c:pt idx="0">
                  <c:v>386</c:v>
                </c:pt>
                <c:pt idx="1">
                  <c:v>446</c:v>
                </c:pt>
                <c:pt idx="2">
                  <c:v>512</c:v>
                </c:pt>
                <c:pt idx="3">
                  <c:v>401</c:v>
                </c:pt>
                <c:pt idx="4">
                  <c:v>457</c:v>
                </c:pt>
                <c:pt idx="5">
                  <c:v>458</c:v>
                </c:pt>
                <c:pt idx="6">
                  <c:v>301</c:v>
                </c:pt>
                <c:pt idx="7">
                  <c:v>484</c:v>
                </c:pt>
                <c:pt idx="8">
                  <c:v>517</c:v>
                </c:pt>
                <c:pt idx="9">
                  <c:v>503</c:v>
                </c:pt>
                <c:pt idx="10">
                  <c:v>535</c:v>
                </c:pt>
                <c:pt idx="11">
                  <c:v>553</c:v>
                </c:pt>
                <c:pt idx="12">
                  <c:v>372</c:v>
                </c:pt>
                <c:pt idx="13">
                  <c:v>328</c:v>
                </c:pt>
                <c:pt idx="14">
                  <c:v>408</c:v>
                </c:pt>
                <c:pt idx="15">
                  <c:v>491</c:v>
                </c:pt>
                <c:pt idx="16">
                  <c:v>527</c:v>
                </c:pt>
                <c:pt idx="17">
                  <c:v>444</c:v>
                </c:pt>
                <c:pt idx="18">
                  <c:v>623</c:v>
                </c:pt>
                <c:pt idx="19">
                  <c:v>596</c:v>
                </c:pt>
                <c:pt idx="20">
                  <c:v>463</c:v>
                </c:pt>
                <c:pt idx="21">
                  <c:v>389</c:v>
                </c:pt>
                <c:pt idx="22">
                  <c:v>547</c:v>
                </c:pt>
                <c:pt idx="23">
                  <c:v>415</c:v>
                </c:pt>
              </c:numCache>
            </c:numRef>
          </c:xVal>
          <c:yVal>
            <c:numRef>
              <c:f>Planilha2!$L$26:$L$49</c:f>
              <c:numCache>
                <c:formatCode>General</c:formatCode>
                <c:ptCount val="24"/>
                <c:pt idx="0">
                  <c:v>-9.362288170002401</c:v>
                </c:pt>
                <c:pt idx="1">
                  <c:v>2.2512503949042753</c:v>
                </c:pt>
                <c:pt idx="2">
                  <c:v>8.3451428163016459</c:v>
                </c:pt>
                <c:pt idx="3">
                  <c:v>-0.39640352877573548</c:v>
                </c:pt>
                <c:pt idx="4">
                  <c:v>2.1002324651371822</c:v>
                </c:pt>
                <c:pt idx="5">
                  <c:v>-2.3880418921143871</c:v>
                </c:pt>
                <c:pt idx="6">
                  <c:v>0.20103219637978498</c:v>
                </c:pt>
                <c:pt idx="7">
                  <c:v>-3.1331751806548169</c:v>
                </c:pt>
                <c:pt idx="8">
                  <c:v>4.2237710300438778</c:v>
                </c:pt>
                <c:pt idx="9">
                  <c:v>-1.7603879684343582</c:v>
                </c:pt>
                <c:pt idx="10">
                  <c:v>-9.0951674004841152</c:v>
                </c:pt>
                <c:pt idx="11">
                  <c:v>-27.984105831012116</c:v>
                </c:pt>
                <c:pt idx="12">
                  <c:v>2.3235528315193648</c:v>
                </c:pt>
                <c:pt idx="13">
                  <c:v>16.847624550587788</c:v>
                </c:pt>
                <c:pt idx="14">
                  <c:v>-5.9243240295366277</c:v>
                </c:pt>
                <c:pt idx="15">
                  <c:v>4.6489043185843002</c:v>
                </c:pt>
                <c:pt idx="16">
                  <c:v>15.451027457528312</c:v>
                </c:pt>
                <c:pt idx="17">
                  <c:v>-9.432200890592604</c:v>
                </c:pt>
                <c:pt idx="18">
                  <c:v>0.15668916137902045</c:v>
                </c:pt>
                <c:pt idx="19">
                  <c:v>6.0900968071710082</c:v>
                </c:pt>
                <c:pt idx="20">
                  <c:v>-2.0894136783721535</c:v>
                </c:pt>
                <c:pt idx="21">
                  <c:v>-8.9571112417570689</c:v>
                </c:pt>
                <c:pt idx="22">
                  <c:v>16.825540312497225</c:v>
                </c:pt>
                <c:pt idx="23">
                  <c:v>1.0577554697024851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C1-49C8-96C3-87E73F615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93464"/>
        <c:axId val="556393072"/>
      </c:scatterChart>
      <c:valAx>
        <c:axId val="55639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393072"/>
        <c:crosses val="autoZero"/>
        <c:crossBetween val="midCat"/>
      </c:valAx>
      <c:valAx>
        <c:axId val="55639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39346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X1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Planilha2!$D$3:$D$26</c:f>
              <c:numCache>
                <c:formatCode>General</c:formatCode>
                <c:ptCount val="24"/>
                <c:pt idx="0">
                  <c:v>386</c:v>
                </c:pt>
                <c:pt idx="1">
                  <c:v>446</c:v>
                </c:pt>
                <c:pt idx="2">
                  <c:v>512</c:v>
                </c:pt>
                <c:pt idx="3">
                  <c:v>401</c:v>
                </c:pt>
                <c:pt idx="4">
                  <c:v>457</c:v>
                </c:pt>
                <c:pt idx="5">
                  <c:v>458</c:v>
                </c:pt>
                <c:pt idx="6">
                  <c:v>301</c:v>
                </c:pt>
                <c:pt idx="7">
                  <c:v>484</c:v>
                </c:pt>
                <c:pt idx="8">
                  <c:v>517</c:v>
                </c:pt>
                <c:pt idx="9">
                  <c:v>503</c:v>
                </c:pt>
                <c:pt idx="10">
                  <c:v>535</c:v>
                </c:pt>
                <c:pt idx="11">
                  <c:v>553</c:v>
                </c:pt>
                <c:pt idx="12">
                  <c:v>372</c:v>
                </c:pt>
                <c:pt idx="13">
                  <c:v>328</c:v>
                </c:pt>
                <c:pt idx="14">
                  <c:v>408</c:v>
                </c:pt>
                <c:pt idx="15">
                  <c:v>491</c:v>
                </c:pt>
                <c:pt idx="16">
                  <c:v>527</c:v>
                </c:pt>
                <c:pt idx="17">
                  <c:v>444</c:v>
                </c:pt>
                <c:pt idx="18">
                  <c:v>623</c:v>
                </c:pt>
                <c:pt idx="19">
                  <c:v>596</c:v>
                </c:pt>
                <c:pt idx="20">
                  <c:v>463</c:v>
                </c:pt>
                <c:pt idx="21">
                  <c:v>389</c:v>
                </c:pt>
                <c:pt idx="22">
                  <c:v>547</c:v>
                </c:pt>
                <c:pt idx="23">
                  <c:v>415</c:v>
                </c:pt>
              </c:numCache>
            </c:numRef>
          </c:xVal>
          <c:yVal>
            <c:numRef>
              <c:f>Planilha2!$C$3:$C$26</c:f>
              <c:numCache>
                <c:formatCode>General</c:formatCode>
                <c:ptCount val="24"/>
                <c:pt idx="0">
                  <c:v>52.95</c:v>
                </c:pt>
                <c:pt idx="1">
                  <c:v>71.66</c:v>
                </c:pt>
                <c:pt idx="2">
                  <c:v>85.56</c:v>
                </c:pt>
                <c:pt idx="3">
                  <c:v>63.69</c:v>
                </c:pt>
                <c:pt idx="4">
                  <c:v>72.81</c:v>
                </c:pt>
                <c:pt idx="5">
                  <c:v>68.44</c:v>
                </c:pt>
                <c:pt idx="6">
                  <c:v>52.46</c:v>
                </c:pt>
                <c:pt idx="7">
                  <c:v>70.77</c:v>
                </c:pt>
                <c:pt idx="8">
                  <c:v>82.03</c:v>
                </c:pt>
                <c:pt idx="9">
                  <c:v>74.39</c:v>
                </c:pt>
                <c:pt idx="10">
                  <c:v>70.84</c:v>
                </c:pt>
                <c:pt idx="11">
                  <c:v>54.08</c:v>
                </c:pt>
                <c:pt idx="12">
                  <c:v>62.98</c:v>
                </c:pt>
                <c:pt idx="13">
                  <c:v>72.3</c:v>
                </c:pt>
                <c:pt idx="14">
                  <c:v>58.99</c:v>
                </c:pt>
                <c:pt idx="15">
                  <c:v>79.38</c:v>
                </c:pt>
                <c:pt idx="16">
                  <c:v>94.44</c:v>
                </c:pt>
                <c:pt idx="17">
                  <c:v>59.74</c:v>
                </c:pt>
                <c:pt idx="18">
                  <c:v>90.5</c:v>
                </c:pt>
                <c:pt idx="19">
                  <c:v>93.24</c:v>
                </c:pt>
                <c:pt idx="20">
                  <c:v>69.33</c:v>
                </c:pt>
                <c:pt idx="21">
                  <c:v>53.71</c:v>
                </c:pt>
                <c:pt idx="22">
                  <c:v>98.18</c:v>
                </c:pt>
                <c:pt idx="23">
                  <c:v>66.8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A3-4FD8-B206-B52B2809DD25}"/>
            </c:ext>
          </c:extLst>
        </c:ser>
        <c:ser>
          <c:idx val="1"/>
          <c:order val="1"/>
          <c:tx>
            <c:v>Previsto(a) Y</c:v>
          </c:tx>
          <c:spPr>
            <a:ln w="19050">
              <a:noFill/>
            </a:ln>
          </c:spPr>
          <c:xVal>
            <c:numRef>
              <c:f>Planilha2!$D$3:$D$26</c:f>
              <c:numCache>
                <c:formatCode>General</c:formatCode>
                <c:ptCount val="24"/>
                <c:pt idx="0">
                  <c:v>386</c:v>
                </c:pt>
                <c:pt idx="1">
                  <c:v>446</c:v>
                </c:pt>
                <c:pt idx="2">
                  <c:v>512</c:v>
                </c:pt>
                <c:pt idx="3">
                  <c:v>401</c:v>
                </c:pt>
                <c:pt idx="4">
                  <c:v>457</c:v>
                </c:pt>
                <c:pt idx="5">
                  <c:v>458</c:v>
                </c:pt>
                <c:pt idx="6">
                  <c:v>301</c:v>
                </c:pt>
                <c:pt idx="7">
                  <c:v>484</c:v>
                </c:pt>
                <c:pt idx="8">
                  <c:v>517</c:v>
                </c:pt>
                <c:pt idx="9">
                  <c:v>503</c:v>
                </c:pt>
                <c:pt idx="10">
                  <c:v>535</c:v>
                </c:pt>
                <c:pt idx="11">
                  <c:v>553</c:v>
                </c:pt>
                <c:pt idx="12">
                  <c:v>372</c:v>
                </c:pt>
                <c:pt idx="13">
                  <c:v>328</c:v>
                </c:pt>
                <c:pt idx="14">
                  <c:v>408</c:v>
                </c:pt>
                <c:pt idx="15">
                  <c:v>491</c:v>
                </c:pt>
                <c:pt idx="16">
                  <c:v>527</c:v>
                </c:pt>
                <c:pt idx="17">
                  <c:v>444</c:v>
                </c:pt>
                <c:pt idx="18">
                  <c:v>623</c:v>
                </c:pt>
                <c:pt idx="19">
                  <c:v>596</c:v>
                </c:pt>
                <c:pt idx="20">
                  <c:v>463</c:v>
                </c:pt>
                <c:pt idx="21">
                  <c:v>389</c:v>
                </c:pt>
                <c:pt idx="22">
                  <c:v>547</c:v>
                </c:pt>
                <c:pt idx="23">
                  <c:v>415</c:v>
                </c:pt>
              </c:numCache>
            </c:numRef>
          </c:xVal>
          <c:yVal>
            <c:numRef>
              <c:f>Planilha2!$K$26:$K$49</c:f>
              <c:numCache>
                <c:formatCode>General</c:formatCode>
                <c:ptCount val="24"/>
                <c:pt idx="0">
                  <c:v>62.312288170002404</c:v>
                </c:pt>
                <c:pt idx="1">
                  <c:v>69.408749605095721</c:v>
                </c:pt>
                <c:pt idx="2">
                  <c:v>77.214857183698356</c:v>
                </c:pt>
                <c:pt idx="3">
                  <c:v>64.086403528775733</c:v>
                </c:pt>
                <c:pt idx="4">
                  <c:v>70.70976753486282</c:v>
                </c:pt>
                <c:pt idx="5">
                  <c:v>70.828041892114385</c:v>
                </c:pt>
                <c:pt idx="6">
                  <c:v>52.258967803620216</c:v>
                </c:pt>
                <c:pt idx="7">
                  <c:v>73.903175180654813</c:v>
                </c:pt>
                <c:pt idx="8">
                  <c:v>77.806228969956123</c:v>
                </c:pt>
                <c:pt idx="9">
                  <c:v>76.150387968434359</c:v>
                </c:pt>
                <c:pt idx="10">
                  <c:v>79.935167400484119</c:v>
                </c:pt>
                <c:pt idx="11">
                  <c:v>82.064105831012114</c:v>
                </c:pt>
                <c:pt idx="12">
                  <c:v>60.656447168480632</c:v>
                </c:pt>
                <c:pt idx="13">
                  <c:v>55.452375449412209</c:v>
                </c:pt>
                <c:pt idx="14">
                  <c:v>64.91432402953663</c:v>
                </c:pt>
                <c:pt idx="15">
                  <c:v>74.731095681415695</c:v>
                </c:pt>
                <c:pt idx="16">
                  <c:v>78.988972542471686</c:v>
                </c:pt>
                <c:pt idx="17">
                  <c:v>69.172200890592606</c:v>
                </c:pt>
                <c:pt idx="18">
                  <c:v>90.34331083862098</c:v>
                </c:pt>
                <c:pt idx="19">
                  <c:v>87.149903192828987</c:v>
                </c:pt>
                <c:pt idx="20">
                  <c:v>71.419413678372152</c:v>
                </c:pt>
                <c:pt idx="21">
                  <c:v>62.66711124175707</c:v>
                </c:pt>
                <c:pt idx="22">
                  <c:v>81.354459687502782</c:v>
                </c:pt>
                <c:pt idx="23">
                  <c:v>65.742244530297512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A3-4FD8-B206-B52B2809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89152"/>
        <c:axId val="556389544"/>
      </c:scatterChart>
      <c:valAx>
        <c:axId val="55638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389544"/>
        <c:crosses val="autoZero"/>
        <c:crossBetween val="midCat"/>
      </c:valAx>
      <c:valAx>
        <c:axId val="556389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389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63103</xdr:colOff>
      <xdr:row>0</xdr:row>
      <xdr:rowOff>34528</xdr:rowOff>
    </xdr:from>
    <xdr:to>
      <xdr:col>13</xdr:col>
      <xdr:colOff>447675</xdr:colOff>
      <xdr:row>13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E6A9743-8584-4684-90A4-611312C30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64293</xdr:colOff>
      <xdr:row>13</xdr:row>
      <xdr:rowOff>52388</xdr:rowOff>
    </xdr:from>
    <xdr:to>
      <xdr:col>13</xdr:col>
      <xdr:colOff>438151</xdr:colOff>
      <xdr:row>26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F5BC3383-6E50-46E2-AA46-B4ECB4F27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0</xdr:row>
      <xdr:rowOff>28574</xdr:rowOff>
    </xdr:from>
    <xdr:to>
      <xdr:col>6</xdr:col>
      <xdr:colOff>47625</xdr:colOff>
      <xdr:row>13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AEB7395C-2D1A-469D-A686-2D7E9194B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152400</xdr:colOff>
      <xdr:row>26</xdr:row>
      <xdr:rowOff>0</xdr:rowOff>
    </xdr:from>
    <xdr:to>
      <xdr:col>6</xdr:col>
      <xdr:colOff>66675</xdr:colOff>
      <xdr:row>40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F427F777-2E09-47A3-B542-A97928CB8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123825</xdr:colOff>
      <xdr:row>13</xdr:row>
      <xdr:rowOff>76202</xdr:rowOff>
    </xdr:from>
    <xdr:to>
      <xdr:col>6</xdr:col>
      <xdr:colOff>57150</xdr:colOff>
      <xdr:row>25</xdr:row>
      <xdr:rowOff>200026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C5E0BE72-886F-4450-BA4B-F8EA91D37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85725</xdr:colOff>
      <xdr:row>26</xdr:row>
      <xdr:rowOff>23812</xdr:rowOff>
    </xdr:from>
    <xdr:to>
      <xdr:col>13</xdr:col>
      <xdr:colOff>447675</xdr:colOff>
      <xdr:row>40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DF13C633-C00F-44F2-B118-4A04727D4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27708</xdr:colOff>
      <xdr:row>26</xdr:row>
      <xdr:rowOff>32470</xdr:rowOff>
    </xdr:from>
    <xdr:to>
      <xdr:col>2</xdr:col>
      <xdr:colOff>69272</xdr:colOff>
      <xdr:row>38</xdr:row>
      <xdr:rowOff>103909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37ED473D-D7E2-4144-8915-9677DB231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1</xdr:row>
      <xdr:rowOff>180975</xdr:rowOff>
    </xdr:from>
    <xdr:to>
      <xdr:col>24</xdr:col>
      <xdr:colOff>238125</xdr:colOff>
      <xdr:row>11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CE1D9734-C147-438B-9DDB-54224EEAA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247650</xdr:colOff>
      <xdr:row>12</xdr:row>
      <xdr:rowOff>104775</xdr:rowOff>
    </xdr:from>
    <xdr:to>
      <xdr:col>24</xdr:col>
      <xdr:colOff>247650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7119D62B-9832-41BF-8293-CFDEC6265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361950</xdr:colOff>
      <xdr:row>2</xdr:row>
      <xdr:rowOff>0</xdr:rowOff>
    </xdr:from>
    <xdr:to>
      <xdr:col>40</xdr:col>
      <xdr:colOff>361950</xdr:colOff>
      <xdr:row>12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95B5ACA1-5574-4D78-BA6A-42717EB2F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371475</xdr:colOff>
      <xdr:row>12</xdr:row>
      <xdr:rowOff>171450</xdr:rowOff>
    </xdr:from>
    <xdr:to>
      <xdr:col>40</xdr:col>
      <xdr:colOff>371475</xdr:colOff>
      <xdr:row>22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D95CAA76-C24B-412B-A18D-82000493F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19050</xdr:rowOff>
    </xdr:from>
    <xdr:to>
      <xdr:col>17</xdr:col>
      <xdr:colOff>171450</xdr:colOff>
      <xdr:row>11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A75BFFBC-0A8B-4A85-9A27-C3A3A98D2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11</xdr:row>
      <xdr:rowOff>38100</xdr:rowOff>
    </xdr:from>
    <xdr:to>
      <xdr:col>17</xdr:col>
      <xdr:colOff>161925</xdr:colOff>
      <xdr:row>21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A516AC52-5736-4060-81C4-72D7A6AB5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180975</xdr:colOff>
      <xdr:row>1</xdr:row>
      <xdr:rowOff>19050</xdr:rowOff>
    </xdr:from>
    <xdr:to>
      <xdr:col>23</xdr:col>
      <xdr:colOff>180975</xdr:colOff>
      <xdr:row>11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AE26AAE8-9A1C-455C-B2B4-B1B7E42C7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180975</xdr:colOff>
      <xdr:row>11</xdr:row>
      <xdr:rowOff>38100</xdr:rowOff>
    </xdr:from>
    <xdr:to>
      <xdr:col>23</xdr:col>
      <xdr:colOff>180975</xdr:colOff>
      <xdr:row>21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359C4DAA-8B20-4AA7-9054-63FDEABB9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209550</xdr:colOff>
      <xdr:row>21</xdr:row>
      <xdr:rowOff>61912</xdr:rowOff>
    </xdr:from>
    <xdr:to>
      <xdr:col>23</xdr:col>
      <xdr:colOff>180976</xdr:colOff>
      <xdr:row>31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529A7E14-B630-4814-9AED-75D75ECDD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171450</xdr:colOff>
      <xdr:row>21</xdr:row>
      <xdr:rowOff>38100</xdr:rowOff>
    </xdr:from>
    <xdr:to>
      <xdr:col>17</xdr:col>
      <xdr:colOff>171449</xdr:colOff>
      <xdr:row>31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34D56CCA-5B47-4EC5-A241-084938A88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17</xdr:col>
      <xdr:colOff>0</xdr:colOff>
      <xdr:row>42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C56EEF77-6E21-4748-9CBB-DBC8C0C25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180975</xdr:rowOff>
    </xdr:from>
    <xdr:to>
      <xdr:col>17</xdr:col>
      <xdr:colOff>238125</xdr:colOff>
      <xdr:row>11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3604943D-FEAA-445D-97A3-E6B054CB2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3</xdr:row>
      <xdr:rowOff>180975</xdr:rowOff>
    </xdr:from>
    <xdr:to>
      <xdr:col>18</xdr:col>
      <xdr:colOff>238125</xdr:colOff>
      <xdr:row>13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B64352EF-2EB0-4116-8FC1-18F0B10C4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5</xdr:row>
      <xdr:rowOff>180975</xdr:rowOff>
    </xdr:from>
    <xdr:to>
      <xdr:col>19</xdr:col>
      <xdr:colOff>238125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5B1EE6B1-E286-48F8-B02C-12CA1FAE6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238125</xdr:colOff>
      <xdr:row>7</xdr:row>
      <xdr:rowOff>180975</xdr:rowOff>
    </xdr:from>
    <xdr:to>
      <xdr:col>20</xdr:col>
      <xdr:colOff>238125</xdr:colOff>
      <xdr:row>17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BE2BEC4F-F867-4674-9357-22FFA2421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238125</xdr:colOff>
      <xdr:row>9</xdr:row>
      <xdr:rowOff>180975</xdr:rowOff>
    </xdr:from>
    <xdr:to>
      <xdr:col>21</xdr:col>
      <xdr:colOff>238125</xdr:colOff>
      <xdr:row>19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5F53C727-65C6-4711-A7A6-800C8BAC7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ilha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0"/>
  <sheetViews>
    <sheetView tabSelected="1" zoomScale="98" zoomScaleNormal="98" workbookViewId="0">
      <selection activeCell="B3" sqref="B3"/>
    </sheetView>
  </sheetViews>
  <sheetFormatPr defaultRowHeight="15" x14ac:dyDescent="0.25"/>
  <cols>
    <col min="1" max="1" width="17.42578125" bestFit="1" customWidth="1"/>
    <col min="2" max="2" width="25" bestFit="1" customWidth="1"/>
    <col min="5" max="5" width="19.5703125" bestFit="1" customWidth="1"/>
    <col min="6" max="6" width="28" bestFit="1" customWidth="1"/>
    <col min="18" max="19" width="36" bestFit="1" customWidth="1"/>
    <col min="20" max="20" width="12.7109375" bestFit="1" customWidth="1"/>
    <col min="21" max="21" width="16.28515625" bestFit="1" customWidth="1"/>
    <col min="22" max="22" width="12" bestFit="1" customWidth="1"/>
    <col min="23" max="23" width="25.5703125" bestFit="1" customWidth="1"/>
    <col min="24" max="24" width="14.7109375" bestFit="1" customWidth="1"/>
    <col min="25" max="25" width="26.140625" bestFit="1" customWidth="1"/>
    <col min="26" max="26" width="15" bestFit="1" customWidth="1"/>
  </cols>
  <sheetData>
    <row r="1" spans="1:23" ht="15.75" thickBot="1" x14ac:dyDescent="0.3">
      <c r="A1" s="11" t="s">
        <v>0</v>
      </c>
      <c r="B1" s="11" t="s">
        <v>1</v>
      </c>
    </row>
    <row r="2" spans="1:23" ht="16.5" thickBot="1" x14ac:dyDescent="0.3">
      <c r="A2" s="9">
        <v>3</v>
      </c>
      <c r="B2" s="10">
        <v>1.5</v>
      </c>
      <c r="R2" t="s">
        <v>2</v>
      </c>
    </row>
    <row r="3" spans="1:23" ht="16.5" thickBot="1" x14ac:dyDescent="0.3">
      <c r="A3" s="9">
        <v>5</v>
      </c>
      <c r="B3" s="10">
        <v>2</v>
      </c>
    </row>
    <row r="4" spans="1:23" ht="16.5" thickBot="1" x14ac:dyDescent="0.3">
      <c r="A4" s="9">
        <v>10</v>
      </c>
      <c r="B4" s="10">
        <v>6</v>
      </c>
      <c r="R4" s="5" t="s">
        <v>3</v>
      </c>
      <c r="S4" s="5"/>
    </row>
    <row r="5" spans="1:23" ht="16.5" thickBot="1" x14ac:dyDescent="0.3">
      <c r="A5" s="9">
        <v>10</v>
      </c>
      <c r="B5" s="10">
        <v>7</v>
      </c>
      <c r="R5" s="2" t="s">
        <v>34</v>
      </c>
      <c r="S5" s="2">
        <v>0.95044432765806042</v>
      </c>
    </row>
    <row r="6" spans="1:23" ht="16.5" thickBot="1" x14ac:dyDescent="0.3">
      <c r="A6" s="9">
        <v>20</v>
      </c>
      <c r="B6" s="10">
        <v>10</v>
      </c>
      <c r="R6" s="2" t="s">
        <v>35</v>
      </c>
      <c r="S6" s="2">
        <v>0.90334441997738257</v>
      </c>
    </row>
    <row r="7" spans="1:23" ht="16.5" thickBot="1" x14ac:dyDescent="0.3">
      <c r="A7" s="9">
        <v>20</v>
      </c>
      <c r="B7" s="10">
        <v>13</v>
      </c>
      <c r="R7" s="2" t="s">
        <v>36</v>
      </c>
      <c r="S7" s="2">
        <v>0.89914200345466011</v>
      </c>
    </row>
    <row r="8" spans="1:23" ht="16.5" thickBot="1" x14ac:dyDescent="0.3">
      <c r="A8" s="9">
        <v>20</v>
      </c>
      <c r="B8" s="10">
        <v>15</v>
      </c>
      <c r="R8" s="2" t="s">
        <v>7</v>
      </c>
      <c r="S8" s="2">
        <v>5.9145589660969637</v>
      </c>
    </row>
    <row r="9" spans="1:23" ht="16.5" thickBot="1" x14ac:dyDescent="0.3">
      <c r="A9" s="9">
        <v>30</v>
      </c>
      <c r="B9" s="10">
        <v>8.5</v>
      </c>
      <c r="R9" s="3" t="s">
        <v>8</v>
      </c>
      <c r="S9" s="3">
        <v>25</v>
      </c>
    </row>
    <row r="10" spans="1:23" ht="16.5" thickBot="1" x14ac:dyDescent="0.3">
      <c r="A10" s="9">
        <v>40</v>
      </c>
      <c r="B10" s="10">
        <v>15</v>
      </c>
    </row>
    <row r="11" spans="1:23" ht="16.5" thickBot="1" x14ac:dyDescent="0.3">
      <c r="A11" s="9">
        <v>50</v>
      </c>
      <c r="B11" s="10">
        <v>20</v>
      </c>
      <c r="R11" t="s">
        <v>9</v>
      </c>
    </row>
    <row r="12" spans="1:23" ht="16.5" thickBot="1" x14ac:dyDescent="0.3">
      <c r="A12" s="9">
        <v>60</v>
      </c>
      <c r="B12" s="10">
        <v>20</v>
      </c>
      <c r="R12" s="4"/>
      <c r="S12" s="4" t="s">
        <v>14</v>
      </c>
      <c r="T12" s="4" t="s">
        <v>15</v>
      </c>
      <c r="U12" s="4" t="s">
        <v>16</v>
      </c>
      <c r="V12" s="4" t="s">
        <v>17</v>
      </c>
      <c r="W12" s="4" t="s">
        <v>18</v>
      </c>
    </row>
    <row r="13" spans="1:23" ht="16.5" thickBot="1" x14ac:dyDescent="0.3">
      <c r="A13" s="9">
        <v>70</v>
      </c>
      <c r="B13" s="10">
        <v>25</v>
      </c>
      <c r="R13" s="2" t="s">
        <v>10</v>
      </c>
      <c r="S13" s="2">
        <v>1</v>
      </c>
      <c r="T13" s="2">
        <v>7519.673821440927</v>
      </c>
      <c r="U13" s="2">
        <v>7519.673821440927</v>
      </c>
      <c r="V13" s="2">
        <v>214.95832578541237</v>
      </c>
      <c r="W13" s="2">
        <v>3.6872206661680425E-13</v>
      </c>
    </row>
    <row r="14" spans="1:23" ht="16.5" thickBot="1" x14ac:dyDescent="0.3">
      <c r="A14" s="9">
        <v>70</v>
      </c>
      <c r="B14" s="10">
        <v>30</v>
      </c>
      <c r="R14" s="2" t="s">
        <v>11</v>
      </c>
      <c r="S14" s="2">
        <v>23</v>
      </c>
      <c r="T14" s="2">
        <v>804.58617855907369</v>
      </c>
      <c r="U14" s="2">
        <v>34.982007763437984</v>
      </c>
      <c r="V14" s="2"/>
      <c r="W14" s="2"/>
    </row>
    <row r="15" spans="1:23" ht="16.5" thickBot="1" x14ac:dyDescent="0.3">
      <c r="A15" s="9">
        <v>80</v>
      </c>
      <c r="B15" s="10">
        <v>25</v>
      </c>
      <c r="R15" s="3" t="s">
        <v>12</v>
      </c>
      <c r="S15" s="3">
        <v>24</v>
      </c>
      <c r="T15" s="3">
        <v>8324.26</v>
      </c>
      <c r="U15" s="3"/>
      <c r="V15" s="3"/>
      <c r="W15" s="3"/>
    </row>
    <row r="16" spans="1:23" ht="16.5" thickBot="1" x14ac:dyDescent="0.3">
      <c r="A16" s="9">
        <v>100</v>
      </c>
      <c r="B16" s="10">
        <v>40</v>
      </c>
    </row>
    <row r="17" spans="1:26" ht="16.5" thickBot="1" x14ac:dyDescent="0.3">
      <c r="A17" s="9">
        <v>100</v>
      </c>
      <c r="B17" s="10">
        <v>35</v>
      </c>
      <c r="R17" s="4"/>
      <c r="S17" s="4" t="s">
        <v>19</v>
      </c>
      <c r="T17" s="4" t="s">
        <v>7</v>
      </c>
      <c r="U17" s="4" t="s">
        <v>20</v>
      </c>
      <c r="V17" s="4" t="s">
        <v>21</v>
      </c>
      <c r="W17" s="4" t="s">
        <v>22</v>
      </c>
      <c r="X17" s="4" t="s">
        <v>23</v>
      </c>
      <c r="Y17" s="4" t="s">
        <v>24</v>
      </c>
      <c r="Z17" s="4" t="s">
        <v>25</v>
      </c>
    </row>
    <row r="18" spans="1:26" ht="16.5" thickBot="1" x14ac:dyDescent="0.3">
      <c r="A18" s="9">
        <v>100</v>
      </c>
      <c r="B18" s="10">
        <v>38</v>
      </c>
      <c r="R18" s="2" t="s">
        <v>13</v>
      </c>
      <c r="S18" s="2">
        <v>4.7563176691532263</v>
      </c>
      <c r="T18" s="2">
        <v>1.9584161931576256</v>
      </c>
      <c r="U18" s="2">
        <v>2.4286551989158354</v>
      </c>
      <c r="V18" s="2">
        <v>2.3380941309329384E-2</v>
      </c>
      <c r="W18" s="2">
        <v>0.7050251068098019</v>
      </c>
      <c r="X18" s="2">
        <v>8.8076102314966498</v>
      </c>
      <c r="Y18" s="2">
        <v>0.7050251068098019</v>
      </c>
      <c r="Z18" s="2">
        <v>8.8076102314966498</v>
      </c>
    </row>
    <row r="19" spans="1:26" ht="16.5" thickBot="1" x14ac:dyDescent="0.3">
      <c r="A19" s="9">
        <v>120</v>
      </c>
      <c r="B19" s="10">
        <v>30</v>
      </c>
      <c r="R19" s="3" t="s">
        <v>0</v>
      </c>
      <c r="S19" s="3">
        <v>0.27530897895628936</v>
      </c>
      <c r="T19" s="3">
        <v>1.8777736491276346E-2</v>
      </c>
      <c r="U19" s="3">
        <v>14.661457150822777</v>
      </c>
      <c r="V19" s="3">
        <v>3.6872206661680425E-13</v>
      </c>
      <c r="W19" s="3">
        <v>0.23646427145716706</v>
      </c>
      <c r="X19" s="3">
        <v>0.31415368645541164</v>
      </c>
      <c r="Y19" s="3">
        <v>0.23646427145716706</v>
      </c>
      <c r="Z19" s="3">
        <v>0.31415368645541164</v>
      </c>
    </row>
    <row r="20" spans="1:26" ht="16.5" thickBot="1" x14ac:dyDescent="0.3">
      <c r="A20" s="9">
        <v>120</v>
      </c>
      <c r="B20" s="10">
        <v>40</v>
      </c>
    </row>
    <row r="21" spans="1:26" ht="16.5" thickBot="1" x14ac:dyDescent="0.3">
      <c r="A21" s="9">
        <v>140</v>
      </c>
      <c r="B21" s="10">
        <v>41</v>
      </c>
      <c r="Y21" t="s">
        <v>43</v>
      </c>
      <c r="Z21">
        <f>AVERAGE(T26:T50)</f>
        <v>2.6290081223123707E-15</v>
      </c>
    </row>
    <row r="22" spans="1:26" ht="16.5" thickBot="1" x14ac:dyDescent="0.3">
      <c r="A22" s="9">
        <v>150</v>
      </c>
      <c r="B22" s="10">
        <v>50</v>
      </c>
      <c r="Y22" t="s">
        <v>44</v>
      </c>
      <c r="Z22">
        <f>STDEV(T26:T50)</f>
        <v>5.7900279884149173</v>
      </c>
    </row>
    <row r="23" spans="1:26" ht="16.5" thickBot="1" x14ac:dyDescent="0.3">
      <c r="A23" s="9">
        <v>180</v>
      </c>
      <c r="B23" s="10">
        <v>40</v>
      </c>
      <c r="R23" t="s">
        <v>26</v>
      </c>
      <c r="V23" t="s">
        <v>48</v>
      </c>
      <c r="X23" s="8" t="s">
        <v>40</v>
      </c>
      <c r="Y23" s="8"/>
      <c r="Z23" s="1"/>
    </row>
    <row r="24" spans="1:26" ht="16.5" thickBot="1" x14ac:dyDescent="0.3">
      <c r="A24" s="9">
        <v>180</v>
      </c>
      <c r="B24" s="10">
        <v>50</v>
      </c>
    </row>
    <row r="25" spans="1:26" ht="16.5" thickBot="1" x14ac:dyDescent="0.3">
      <c r="A25" s="9">
        <v>200</v>
      </c>
      <c r="B25" s="10">
        <v>75</v>
      </c>
      <c r="R25" s="19" t="s">
        <v>27</v>
      </c>
      <c r="S25" s="4" t="s">
        <v>37</v>
      </c>
      <c r="T25" s="19" t="s">
        <v>28</v>
      </c>
      <c r="U25" s="19" t="s">
        <v>29</v>
      </c>
      <c r="V25" s="19" t="s">
        <v>49</v>
      </c>
      <c r="W25" s="19" t="s">
        <v>1</v>
      </c>
      <c r="X25" s="4" t="s">
        <v>40</v>
      </c>
      <c r="Y25" s="19" t="s">
        <v>41</v>
      </c>
      <c r="Z25" s="16" t="s">
        <v>42</v>
      </c>
    </row>
    <row r="26" spans="1:26" ht="16.5" thickBot="1" x14ac:dyDescent="0.3">
      <c r="A26" s="9">
        <v>200</v>
      </c>
      <c r="B26" s="10">
        <v>54</v>
      </c>
      <c r="R26" s="20">
        <v>1</v>
      </c>
      <c r="S26" s="2">
        <v>5.582244606022094</v>
      </c>
      <c r="T26" s="20">
        <v>-4.082244606022094</v>
      </c>
      <c r="U26" s="20">
        <v>-0.7050474737238106</v>
      </c>
      <c r="V26" s="20">
        <v>2</v>
      </c>
      <c r="W26" s="20">
        <v>1.5</v>
      </c>
      <c r="X26" s="6">
        <f>RANK(T26,$T$26:$T$50,1)</f>
        <v>7</v>
      </c>
      <c r="Y26" s="22">
        <f>X26/$S$9</f>
        <v>0.28000000000000003</v>
      </c>
      <c r="Z26" s="17">
        <f>NORMDIST(T26,$Z$21,$Z$22,1)</f>
        <v>0.2403903464492344</v>
      </c>
    </row>
    <row r="27" spans="1:26" x14ac:dyDescent="0.25">
      <c r="R27" s="20">
        <v>2</v>
      </c>
      <c r="S27" s="2">
        <v>6.1328625639346726</v>
      </c>
      <c r="T27" s="20">
        <v>-4.1328625639346726</v>
      </c>
      <c r="U27" s="20">
        <v>-0.71378973853045025</v>
      </c>
      <c r="V27" s="20">
        <v>6</v>
      </c>
      <c r="W27" s="20">
        <v>2</v>
      </c>
      <c r="X27" s="6">
        <f t="shared" ref="X27:X49" si="0">RANK(T27,$T$26:$T$50,1)</f>
        <v>6</v>
      </c>
      <c r="Y27" s="22">
        <f t="shared" ref="Y27:Y49" si="1">X27/$S$9</f>
        <v>0.24</v>
      </c>
      <c r="Z27" s="17">
        <f t="shared" ref="Z27:Z49" si="2">NORMDIST(T27,$Z$21,$Z$22,1)</f>
        <v>0.23767860293034909</v>
      </c>
    </row>
    <row r="28" spans="1:26" x14ac:dyDescent="0.25">
      <c r="R28" s="20">
        <v>3</v>
      </c>
      <c r="S28" s="2">
        <v>7.5094074587161197</v>
      </c>
      <c r="T28" s="20">
        <v>-1.5094074587161197</v>
      </c>
      <c r="U28" s="20">
        <v>-0.26069087433363797</v>
      </c>
      <c r="V28" s="20">
        <v>10</v>
      </c>
      <c r="W28" s="20">
        <v>6</v>
      </c>
      <c r="X28" s="6">
        <f t="shared" si="0"/>
        <v>10</v>
      </c>
      <c r="Y28" s="22">
        <f t="shared" si="1"/>
        <v>0.4</v>
      </c>
      <c r="Z28" s="17">
        <f t="shared" si="2"/>
        <v>0.3971654520089507</v>
      </c>
    </row>
    <row r="29" spans="1:26" ht="15.75" x14ac:dyDescent="0.25">
      <c r="E29" s="14"/>
      <c r="F29" s="14"/>
      <c r="R29" s="20">
        <v>4</v>
      </c>
      <c r="S29" s="2">
        <v>7.5094074587161197</v>
      </c>
      <c r="T29" s="20">
        <v>-0.5094074587161197</v>
      </c>
      <c r="U29" s="20">
        <v>-8.7980137528760979E-2</v>
      </c>
      <c r="V29" s="20">
        <v>14</v>
      </c>
      <c r="W29" s="20">
        <v>7</v>
      </c>
      <c r="X29" s="6">
        <f t="shared" si="0"/>
        <v>13</v>
      </c>
      <c r="Y29" s="22">
        <f t="shared" si="1"/>
        <v>0.52</v>
      </c>
      <c r="Z29" s="17">
        <f t="shared" si="2"/>
        <v>0.46494623143594438</v>
      </c>
    </row>
    <row r="30" spans="1:26" ht="15.75" x14ac:dyDescent="0.25">
      <c r="E30" s="14"/>
      <c r="F30" s="14"/>
      <c r="R30" s="20">
        <v>5</v>
      </c>
      <c r="S30" s="2">
        <v>10.262497248279013</v>
      </c>
      <c r="T30" s="20">
        <v>-0.26249724827901311</v>
      </c>
      <c r="U30" s="20">
        <v>-4.5336093159521078E-2</v>
      </c>
      <c r="V30" s="20">
        <v>18</v>
      </c>
      <c r="W30" s="20">
        <v>8.5</v>
      </c>
      <c r="X30" s="6">
        <f t="shared" si="0"/>
        <v>14</v>
      </c>
      <c r="Y30" s="22">
        <f t="shared" si="1"/>
        <v>0.56000000000000005</v>
      </c>
      <c r="Z30" s="17">
        <f t="shared" si="2"/>
        <v>0.48191970941089324</v>
      </c>
    </row>
    <row r="31" spans="1:26" x14ac:dyDescent="0.25">
      <c r="R31" s="20">
        <v>6</v>
      </c>
      <c r="S31" s="2">
        <v>10.262497248279013</v>
      </c>
      <c r="T31" s="20">
        <v>2.7375027517209869</v>
      </c>
      <c r="U31" s="20">
        <v>0.47279611725510984</v>
      </c>
      <c r="V31" s="20">
        <v>22</v>
      </c>
      <c r="W31" s="20">
        <v>10</v>
      </c>
      <c r="X31" s="6">
        <f t="shared" si="0"/>
        <v>19</v>
      </c>
      <c r="Y31" s="22">
        <f t="shared" si="1"/>
        <v>0.76</v>
      </c>
      <c r="Z31" s="17">
        <f t="shared" si="2"/>
        <v>0.68182067777253719</v>
      </c>
    </row>
    <row r="32" spans="1:26" x14ac:dyDescent="0.25">
      <c r="R32" s="20">
        <v>7</v>
      </c>
      <c r="S32" s="2">
        <v>10.262497248279013</v>
      </c>
      <c r="T32" s="20">
        <v>4.7375027517209869</v>
      </c>
      <c r="U32" s="20">
        <v>0.81821759086486379</v>
      </c>
      <c r="V32" s="20">
        <v>26</v>
      </c>
      <c r="W32" s="20">
        <v>13</v>
      </c>
      <c r="X32" s="6">
        <f t="shared" si="0"/>
        <v>21</v>
      </c>
      <c r="Y32" s="22">
        <f t="shared" si="1"/>
        <v>0.84</v>
      </c>
      <c r="Z32" s="17">
        <f t="shared" si="2"/>
        <v>0.7933835238155833</v>
      </c>
    </row>
    <row r="33" spans="18:26" x14ac:dyDescent="0.25">
      <c r="R33" s="20">
        <v>8</v>
      </c>
      <c r="S33" s="2">
        <v>13.015587037841907</v>
      </c>
      <c r="T33" s="20">
        <v>-4.5155870378419074</v>
      </c>
      <c r="U33" s="20">
        <v>-0.7798903644122277</v>
      </c>
      <c r="V33" s="20">
        <v>30</v>
      </c>
      <c r="W33" s="20">
        <v>15</v>
      </c>
      <c r="X33" s="6">
        <f t="shared" si="0"/>
        <v>4</v>
      </c>
      <c r="Y33" s="22">
        <f t="shared" si="1"/>
        <v>0.16</v>
      </c>
      <c r="Z33" s="17">
        <f t="shared" si="2"/>
        <v>0.21772770527027163</v>
      </c>
    </row>
    <row r="34" spans="18:26" x14ac:dyDescent="0.25">
      <c r="R34" s="20">
        <v>9</v>
      </c>
      <c r="S34" s="2">
        <v>15.7686768274048</v>
      </c>
      <c r="T34" s="20">
        <v>-0.76867682740479992</v>
      </c>
      <c r="U34" s="20">
        <v>-0.13275874122591824</v>
      </c>
      <c r="V34" s="20">
        <v>34</v>
      </c>
      <c r="W34" s="20">
        <v>15</v>
      </c>
      <c r="X34" s="6">
        <f t="shared" si="0"/>
        <v>12</v>
      </c>
      <c r="Y34" s="22">
        <f t="shared" si="1"/>
        <v>0.48</v>
      </c>
      <c r="Z34" s="17">
        <f t="shared" si="2"/>
        <v>0.44719209259023202</v>
      </c>
    </row>
    <row r="35" spans="18:26" x14ac:dyDescent="0.25">
      <c r="R35" s="20">
        <v>10</v>
      </c>
      <c r="S35" s="2">
        <v>18.521766616967696</v>
      </c>
      <c r="T35" s="20">
        <v>1.478233383032304</v>
      </c>
      <c r="U35" s="20">
        <v>0.25530677675307512</v>
      </c>
      <c r="V35" s="20">
        <v>38</v>
      </c>
      <c r="W35" s="20">
        <v>20</v>
      </c>
      <c r="X35" s="6">
        <f t="shared" si="0"/>
        <v>16</v>
      </c>
      <c r="Y35" s="22">
        <f t="shared" si="1"/>
        <v>0.64</v>
      </c>
      <c r="Z35" s="17">
        <f t="shared" si="2"/>
        <v>0.60075691687390043</v>
      </c>
    </row>
    <row r="36" spans="18:26" x14ac:dyDescent="0.25">
      <c r="R36" s="20">
        <v>11</v>
      </c>
      <c r="S36" s="2">
        <v>21.274856406530589</v>
      </c>
      <c r="T36" s="20">
        <v>-1.2748564065305885</v>
      </c>
      <c r="U36" s="20">
        <v>-0.2201813892923157</v>
      </c>
      <c r="V36" s="20">
        <v>42</v>
      </c>
      <c r="W36" s="20">
        <v>20</v>
      </c>
      <c r="X36" s="6">
        <f t="shared" si="0"/>
        <v>11</v>
      </c>
      <c r="Y36" s="22">
        <f t="shared" si="1"/>
        <v>0.44</v>
      </c>
      <c r="Z36" s="17">
        <f t="shared" si="2"/>
        <v>0.41286494508925492</v>
      </c>
    </row>
    <row r="37" spans="18:26" x14ac:dyDescent="0.25">
      <c r="R37" s="20">
        <v>12</v>
      </c>
      <c r="S37" s="2">
        <v>24.027946196093481</v>
      </c>
      <c r="T37" s="20">
        <v>0.97205380390651897</v>
      </c>
      <c r="U37" s="20">
        <v>0.16788412868667829</v>
      </c>
      <c r="V37" s="20">
        <v>46</v>
      </c>
      <c r="W37" s="20">
        <v>25</v>
      </c>
      <c r="X37" s="6">
        <f t="shared" si="0"/>
        <v>15</v>
      </c>
      <c r="Y37" s="22">
        <f t="shared" si="1"/>
        <v>0.6</v>
      </c>
      <c r="Z37" s="17">
        <f t="shared" si="2"/>
        <v>0.56666278181058327</v>
      </c>
    </row>
    <row r="38" spans="18:26" x14ac:dyDescent="0.25">
      <c r="R38" s="20">
        <v>13</v>
      </c>
      <c r="S38" s="2">
        <v>24.027946196093481</v>
      </c>
      <c r="T38" s="20">
        <v>5.972053803906519</v>
      </c>
      <c r="U38" s="20">
        <v>1.0314378127110631</v>
      </c>
      <c r="V38" s="20">
        <v>50</v>
      </c>
      <c r="W38" s="20">
        <v>25</v>
      </c>
      <c r="X38" s="6">
        <f t="shared" si="0"/>
        <v>23</v>
      </c>
      <c r="Y38" s="22">
        <f t="shared" si="1"/>
        <v>0.92</v>
      </c>
      <c r="Z38" s="17">
        <f t="shared" si="2"/>
        <v>0.84883222176112316</v>
      </c>
    </row>
    <row r="39" spans="18:26" x14ac:dyDescent="0.25">
      <c r="R39" s="20">
        <v>14</v>
      </c>
      <c r="S39" s="2">
        <v>26.781035985656374</v>
      </c>
      <c r="T39" s="20">
        <v>-1.7810359856563736</v>
      </c>
      <c r="U39" s="20">
        <v>-0.30760403735871256</v>
      </c>
      <c r="V39" s="20">
        <v>54</v>
      </c>
      <c r="W39" s="20">
        <v>30</v>
      </c>
      <c r="X39" s="6">
        <f t="shared" si="0"/>
        <v>9</v>
      </c>
      <c r="Y39" s="22">
        <f t="shared" si="1"/>
        <v>0.36</v>
      </c>
      <c r="Z39" s="17">
        <f t="shared" si="2"/>
        <v>0.37919182385579203</v>
      </c>
    </row>
    <row r="40" spans="18:26" x14ac:dyDescent="0.25">
      <c r="R40" s="20">
        <v>15</v>
      </c>
      <c r="S40" s="2">
        <v>32.287215564782159</v>
      </c>
      <c r="T40" s="20">
        <v>7.7127844352178414</v>
      </c>
      <c r="U40" s="20">
        <v>1.3320806826236602</v>
      </c>
      <c r="V40" s="20">
        <v>58</v>
      </c>
      <c r="W40" s="20">
        <v>30</v>
      </c>
      <c r="X40" s="6">
        <f t="shared" si="0"/>
        <v>24</v>
      </c>
      <c r="Y40" s="22">
        <f t="shared" si="1"/>
        <v>0.96</v>
      </c>
      <c r="Z40" s="17">
        <f t="shared" si="2"/>
        <v>0.90858316132676598</v>
      </c>
    </row>
    <row r="41" spans="18:26" x14ac:dyDescent="0.25">
      <c r="R41" s="20">
        <v>16</v>
      </c>
      <c r="S41" s="2">
        <v>32.287215564782159</v>
      </c>
      <c r="T41" s="20">
        <v>2.7127844352178414</v>
      </c>
      <c r="U41" s="20">
        <v>0.46852699859927543</v>
      </c>
      <c r="V41" s="20">
        <v>62</v>
      </c>
      <c r="W41" s="20">
        <v>35</v>
      </c>
      <c r="X41" s="6">
        <f t="shared" si="0"/>
        <v>18</v>
      </c>
      <c r="Y41" s="22">
        <f t="shared" si="1"/>
        <v>0.72</v>
      </c>
      <c r="Z41" s="17">
        <f t="shared" si="2"/>
        <v>0.68029611581670213</v>
      </c>
    </row>
    <row r="42" spans="18:26" x14ac:dyDescent="0.25">
      <c r="R42" s="20">
        <v>17</v>
      </c>
      <c r="S42" s="2">
        <v>32.287215564782159</v>
      </c>
      <c r="T42" s="20">
        <v>5.7127844352178414</v>
      </c>
      <c r="U42" s="20">
        <v>0.98665920901390636</v>
      </c>
      <c r="V42" s="20">
        <v>66</v>
      </c>
      <c r="W42" s="20">
        <v>38</v>
      </c>
      <c r="X42" s="6">
        <f t="shared" si="0"/>
        <v>22</v>
      </c>
      <c r="Y42" s="22">
        <f t="shared" si="1"/>
        <v>0.88</v>
      </c>
      <c r="Z42" s="17">
        <f t="shared" si="2"/>
        <v>0.83809513327236473</v>
      </c>
    </row>
    <row r="43" spans="18:26" x14ac:dyDescent="0.25">
      <c r="R43" s="20">
        <v>18</v>
      </c>
      <c r="S43" s="2">
        <v>37.793395143907951</v>
      </c>
      <c r="T43" s="20">
        <v>-7.7933951439079507</v>
      </c>
      <c r="U43" s="20">
        <v>-1.3460030175158924</v>
      </c>
      <c r="V43" s="20">
        <v>70</v>
      </c>
      <c r="W43" s="20">
        <v>40</v>
      </c>
      <c r="X43" s="6">
        <f t="shared" si="0"/>
        <v>2</v>
      </c>
      <c r="Y43" s="22">
        <f t="shared" si="1"/>
        <v>0.08</v>
      </c>
      <c r="Z43" s="17">
        <f t="shared" si="2"/>
        <v>8.9150771716268409E-2</v>
      </c>
    </row>
    <row r="44" spans="18:26" x14ac:dyDescent="0.25">
      <c r="R44" s="20">
        <v>19</v>
      </c>
      <c r="S44" s="2">
        <v>37.793395143907951</v>
      </c>
      <c r="T44" s="20">
        <v>2.2066048560920493</v>
      </c>
      <c r="U44" s="20">
        <v>0.38110435053287733</v>
      </c>
      <c r="V44" s="20">
        <v>74</v>
      </c>
      <c r="W44" s="20">
        <v>40</v>
      </c>
      <c r="X44" s="6">
        <f t="shared" si="0"/>
        <v>17</v>
      </c>
      <c r="Y44" s="22">
        <f t="shared" si="1"/>
        <v>0.68</v>
      </c>
      <c r="Z44" s="17">
        <f t="shared" si="2"/>
        <v>0.64843709033279007</v>
      </c>
    </row>
    <row r="45" spans="18:26" x14ac:dyDescent="0.25">
      <c r="R45" s="20">
        <v>20</v>
      </c>
      <c r="S45" s="2">
        <v>43.299574723033736</v>
      </c>
      <c r="T45" s="20">
        <v>-2.2995747230337358</v>
      </c>
      <c r="U45" s="20">
        <v>-0.39716124475302739</v>
      </c>
      <c r="V45" s="20">
        <v>78</v>
      </c>
      <c r="W45" s="20">
        <v>40</v>
      </c>
      <c r="X45" s="6">
        <f t="shared" si="0"/>
        <v>8</v>
      </c>
      <c r="Y45" s="22">
        <f t="shared" si="1"/>
        <v>0.32</v>
      </c>
      <c r="Z45" s="17">
        <f t="shared" si="2"/>
        <v>0.34562427954548164</v>
      </c>
    </row>
    <row r="46" spans="18:26" x14ac:dyDescent="0.25">
      <c r="R46" s="20">
        <v>21</v>
      </c>
      <c r="S46" s="2">
        <v>46.052664512596628</v>
      </c>
      <c r="T46" s="20">
        <v>3.9473354874033717</v>
      </c>
      <c r="U46" s="20">
        <v>0.68174722044547442</v>
      </c>
      <c r="V46" s="20">
        <v>82</v>
      </c>
      <c r="W46" s="20">
        <v>41</v>
      </c>
      <c r="X46" s="6">
        <f t="shared" si="0"/>
        <v>20</v>
      </c>
      <c r="Y46" s="22">
        <f t="shared" si="1"/>
        <v>0.8</v>
      </c>
      <c r="Z46" s="17">
        <f t="shared" si="2"/>
        <v>0.75230059839056951</v>
      </c>
    </row>
    <row r="47" spans="18:26" x14ac:dyDescent="0.25">
      <c r="R47" s="20">
        <v>22</v>
      </c>
      <c r="S47" s="2">
        <v>54.311933881285313</v>
      </c>
      <c r="T47" s="20">
        <v>-14.311933881285313</v>
      </c>
      <c r="U47" s="20">
        <v>-2.4718246457394688</v>
      </c>
      <c r="V47" s="20">
        <v>86</v>
      </c>
      <c r="W47" s="20">
        <v>50</v>
      </c>
      <c r="X47" s="6">
        <f t="shared" si="0"/>
        <v>1</v>
      </c>
      <c r="Y47" s="22">
        <f t="shared" si="1"/>
        <v>0.04</v>
      </c>
      <c r="Z47" s="17">
        <f t="shared" si="2"/>
        <v>6.7212717664282108E-3</v>
      </c>
    </row>
    <row r="48" spans="18:26" x14ac:dyDescent="0.25">
      <c r="R48" s="20">
        <v>23</v>
      </c>
      <c r="S48" s="2">
        <v>54.311933881285313</v>
      </c>
      <c r="T48" s="20">
        <v>-4.311933881285313</v>
      </c>
      <c r="U48" s="20">
        <v>-0.74471727769069929</v>
      </c>
      <c r="V48" s="20">
        <v>90</v>
      </c>
      <c r="W48" s="20">
        <v>50</v>
      </c>
      <c r="X48" s="6">
        <f t="shared" si="0"/>
        <v>5</v>
      </c>
      <c r="Y48" s="22">
        <f t="shared" si="1"/>
        <v>0.2</v>
      </c>
      <c r="Z48" s="17">
        <f t="shared" si="2"/>
        <v>0.22822132601122025</v>
      </c>
    </row>
    <row r="49" spans="18:26" x14ac:dyDescent="0.25">
      <c r="R49" s="20">
        <v>24</v>
      </c>
      <c r="S49" s="2">
        <v>59.818113460411098</v>
      </c>
      <c r="T49" s="20">
        <v>15.181886539588902</v>
      </c>
      <c r="U49" s="20">
        <v>2.6220748103404432</v>
      </c>
      <c r="V49" s="20">
        <v>94</v>
      </c>
      <c r="W49" s="20">
        <v>54</v>
      </c>
      <c r="X49" s="6">
        <f t="shared" si="0"/>
        <v>25</v>
      </c>
      <c r="Y49" s="22">
        <f t="shared" si="1"/>
        <v>1</v>
      </c>
      <c r="Z49" s="17">
        <f t="shared" si="2"/>
        <v>0.99563018777783041</v>
      </c>
    </row>
    <row r="50" spans="18:26" ht="15.75" thickBot="1" x14ac:dyDescent="0.3">
      <c r="R50" s="21">
        <v>25</v>
      </c>
      <c r="S50" s="3">
        <v>59.818113460411098</v>
      </c>
      <c r="T50" s="21">
        <v>-5.818113460411098</v>
      </c>
      <c r="U50" s="21">
        <v>-1.0048506625619731</v>
      </c>
      <c r="V50" s="21">
        <v>98</v>
      </c>
      <c r="W50" s="21">
        <v>75</v>
      </c>
      <c r="X50" s="15">
        <f>RANK(T50,$T$26:$T$50,1)</f>
        <v>3</v>
      </c>
      <c r="Y50" s="23">
        <f>X50/$S$9</f>
        <v>0.12</v>
      </c>
      <c r="Z50" s="18">
        <f>NORMDIST(T50,$Z$21,$Z$22,1)</f>
        <v>0.1574843822415779</v>
      </c>
    </row>
  </sheetData>
  <pageMargins left="0.511811024" right="0.511811024" top="0.78740157499999996" bottom="0.78740157499999996" header="0.31496062000000002" footer="0.31496062000000002"/>
  <pageSetup paperSize="9" scale="62" fitToWidth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H49"/>
  <sheetViews>
    <sheetView topLeftCell="A10" zoomScale="90" zoomScaleNormal="90" workbookViewId="0">
      <selection activeCell="H6" sqref="H6"/>
    </sheetView>
  </sheetViews>
  <sheetFormatPr defaultRowHeight="15" x14ac:dyDescent="0.25"/>
  <cols>
    <col min="11" max="11" width="13.28515625" bestFit="1" customWidth="1"/>
    <col min="13" max="13" width="16.28515625" bestFit="1" customWidth="1"/>
    <col min="26" max="26" width="24.85546875" bestFit="1" customWidth="1"/>
    <col min="27" max="28" width="12.7109375" bestFit="1" customWidth="1"/>
    <col min="29" max="29" width="16.28515625" bestFit="1" customWidth="1"/>
  </cols>
  <sheetData>
    <row r="2" spans="2:31" x14ac:dyDescent="0.25">
      <c r="B2" s="7" t="s">
        <v>38</v>
      </c>
      <c r="C2" s="7" t="s">
        <v>30</v>
      </c>
      <c r="D2" s="7" t="s">
        <v>31</v>
      </c>
      <c r="E2" s="7" t="s">
        <v>32</v>
      </c>
      <c r="F2" s="1"/>
      <c r="G2" s="1"/>
      <c r="H2" s="1"/>
      <c r="I2" s="1"/>
      <c r="J2" t="s">
        <v>2</v>
      </c>
      <c r="Z2" t="s">
        <v>2</v>
      </c>
    </row>
    <row r="3" spans="2:31" ht="15.75" thickBot="1" x14ac:dyDescent="0.3">
      <c r="B3" s="7">
        <v>1</v>
      </c>
      <c r="C3" s="7">
        <v>52.95</v>
      </c>
      <c r="D3" s="7">
        <v>386</v>
      </c>
      <c r="E3" s="12">
        <v>4015</v>
      </c>
    </row>
    <row r="4" spans="2:31" x14ac:dyDescent="0.25">
      <c r="B4" s="7">
        <v>2</v>
      </c>
      <c r="C4" s="7">
        <v>71.66</v>
      </c>
      <c r="D4" s="7">
        <v>446</v>
      </c>
      <c r="E4" s="12">
        <v>3806</v>
      </c>
      <c r="J4" s="5" t="s">
        <v>3</v>
      </c>
      <c r="K4" s="5"/>
      <c r="Z4" s="5" t="s">
        <v>3</v>
      </c>
      <c r="AA4" s="5"/>
    </row>
    <row r="5" spans="2:31" x14ac:dyDescent="0.25">
      <c r="B5" s="7">
        <v>3</v>
      </c>
      <c r="C5" s="7">
        <v>85.56</v>
      </c>
      <c r="D5" s="7">
        <v>512</v>
      </c>
      <c r="E5" s="12">
        <v>5309</v>
      </c>
      <c r="J5" s="2" t="s">
        <v>4</v>
      </c>
      <c r="K5" s="2">
        <v>0.70268174370602421</v>
      </c>
      <c r="Z5" s="2" t="s">
        <v>4</v>
      </c>
      <c r="AA5" s="2">
        <v>0.91325258082255689</v>
      </c>
    </row>
    <row r="6" spans="2:31" x14ac:dyDescent="0.25">
      <c r="B6" s="7">
        <v>4</v>
      </c>
      <c r="C6" s="7">
        <v>63.69</v>
      </c>
      <c r="D6" s="7">
        <v>401</v>
      </c>
      <c r="E6" s="12">
        <v>4262</v>
      </c>
      <c r="J6" s="2" t="s">
        <v>5</v>
      </c>
      <c r="K6" s="2">
        <v>0.493761632937739</v>
      </c>
      <c r="Z6" s="2" t="s">
        <v>5</v>
      </c>
      <c r="AA6" s="2">
        <v>0.83403027637906102</v>
      </c>
    </row>
    <row r="7" spans="2:31" x14ac:dyDescent="0.25">
      <c r="B7" s="7">
        <v>5</v>
      </c>
      <c r="C7" s="7">
        <v>72.81</v>
      </c>
      <c r="D7" s="7">
        <v>457</v>
      </c>
      <c r="E7" s="12">
        <v>4296</v>
      </c>
      <c r="J7" s="2" t="s">
        <v>6</v>
      </c>
      <c r="K7" s="2">
        <v>0.47075079807127229</v>
      </c>
      <c r="Z7" s="2" t="s">
        <v>6</v>
      </c>
      <c r="AA7" s="2">
        <v>0.82648619803265466</v>
      </c>
    </row>
    <row r="8" spans="2:31" x14ac:dyDescent="0.25">
      <c r="B8" s="7">
        <v>6</v>
      </c>
      <c r="C8" s="7">
        <v>68.44</v>
      </c>
      <c r="D8" s="7">
        <v>458</v>
      </c>
      <c r="E8" s="12">
        <v>4097</v>
      </c>
      <c r="J8" s="2" t="s">
        <v>7</v>
      </c>
      <c r="K8" s="2">
        <v>9.8830442636862639</v>
      </c>
      <c r="Z8" s="2" t="s">
        <v>7</v>
      </c>
      <c r="AA8" s="2">
        <v>5.6588430338808591</v>
      </c>
    </row>
    <row r="9" spans="2:31" ht="15.75" thickBot="1" x14ac:dyDescent="0.3">
      <c r="B9" s="7">
        <v>7</v>
      </c>
      <c r="C9" s="7">
        <v>52.46</v>
      </c>
      <c r="D9" s="7">
        <v>301</v>
      </c>
      <c r="E9" s="12">
        <v>3213</v>
      </c>
      <c r="J9" s="3" t="s">
        <v>8</v>
      </c>
      <c r="K9" s="3">
        <v>24</v>
      </c>
      <c r="Z9" s="3" t="s">
        <v>8</v>
      </c>
      <c r="AA9" s="3">
        <v>24</v>
      </c>
    </row>
    <row r="10" spans="2:31" x14ac:dyDescent="0.25">
      <c r="B10" s="7">
        <v>8</v>
      </c>
      <c r="C10" s="7">
        <v>70.77</v>
      </c>
      <c r="D10" s="7">
        <v>484</v>
      </c>
      <c r="E10" s="12">
        <v>4809</v>
      </c>
    </row>
    <row r="11" spans="2:31" ht="15.75" thickBot="1" x14ac:dyDescent="0.3">
      <c r="B11" s="7">
        <v>9</v>
      </c>
      <c r="C11" s="7">
        <v>82.03</v>
      </c>
      <c r="D11" s="7">
        <v>517</v>
      </c>
      <c r="E11" s="12">
        <v>5237</v>
      </c>
      <c r="J11" t="s">
        <v>9</v>
      </c>
      <c r="Z11" t="s">
        <v>9</v>
      </c>
    </row>
    <row r="12" spans="2:31" x14ac:dyDescent="0.25">
      <c r="B12" s="7">
        <v>10</v>
      </c>
      <c r="C12" s="7">
        <v>74.39</v>
      </c>
      <c r="D12" s="7">
        <v>503</v>
      </c>
      <c r="E12" s="12">
        <v>4732</v>
      </c>
      <c r="J12" s="4"/>
      <c r="K12" s="4" t="s">
        <v>14</v>
      </c>
      <c r="L12" s="4" t="s">
        <v>15</v>
      </c>
      <c r="M12" s="4" t="s">
        <v>16</v>
      </c>
      <c r="N12" s="4" t="s">
        <v>17</v>
      </c>
      <c r="O12" s="4" t="s">
        <v>18</v>
      </c>
      <c r="Z12" s="4"/>
      <c r="AA12" s="4" t="s">
        <v>14</v>
      </c>
      <c r="AB12" s="4" t="s">
        <v>15</v>
      </c>
      <c r="AC12" s="4" t="s">
        <v>16</v>
      </c>
      <c r="AD12" s="4" t="s">
        <v>17</v>
      </c>
      <c r="AE12" s="4" t="s">
        <v>18</v>
      </c>
    </row>
    <row r="13" spans="2:31" x14ac:dyDescent="0.25">
      <c r="B13" s="7">
        <v>11</v>
      </c>
      <c r="C13" s="7">
        <v>70.84</v>
      </c>
      <c r="D13" s="7">
        <v>535</v>
      </c>
      <c r="E13" s="12">
        <v>4413</v>
      </c>
      <c r="J13" s="2" t="s">
        <v>10</v>
      </c>
      <c r="K13" s="2">
        <v>1</v>
      </c>
      <c r="L13" s="2">
        <v>2095.8801563043971</v>
      </c>
      <c r="M13" s="2">
        <v>2095.8801563043971</v>
      </c>
      <c r="N13" s="2">
        <v>21.457788724445422</v>
      </c>
      <c r="O13" s="2">
        <v>1.2880375935671776E-4</v>
      </c>
      <c r="Z13" s="2" t="s">
        <v>10</v>
      </c>
      <c r="AA13" s="2">
        <v>1</v>
      </c>
      <c r="AB13" s="2">
        <v>3540.2254638937584</v>
      </c>
      <c r="AC13" s="2">
        <v>3540.2254638937584</v>
      </c>
      <c r="AD13" s="2">
        <v>110.55429677189889</v>
      </c>
      <c r="AE13" s="2">
        <v>4.808243680277047E-10</v>
      </c>
    </row>
    <row r="14" spans="2:31" x14ac:dyDescent="0.25">
      <c r="B14" s="7">
        <v>12</v>
      </c>
      <c r="C14" s="7">
        <v>54.08</v>
      </c>
      <c r="D14" s="7">
        <v>553</v>
      </c>
      <c r="E14" s="12">
        <v>2921</v>
      </c>
      <c r="J14" s="2" t="s">
        <v>11</v>
      </c>
      <c r="K14" s="2">
        <v>22</v>
      </c>
      <c r="L14" s="2">
        <v>2148.8404061956035</v>
      </c>
      <c r="M14" s="2">
        <v>97.67456391798197</v>
      </c>
      <c r="N14" s="2"/>
      <c r="O14" s="2"/>
      <c r="Z14" s="2" t="s">
        <v>11</v>
      </c>
      <c r="AA14" s="2">
        <v>22</v>
      </c>
      <c r="AB14" s="2">
        <v>704.49509860624232</v>
      </c>
      <c r="AC14" s="2">
        <v>32.022504482101922</v>
      </c>
      <c r="AD14" s="2"/>
      <c r="AE14" s="2"/>
    </row>
    <row r="15" spans="2:31" ht="15.75" thickBot="1" x14ac:dyDescent="0.3">
      <c r="B15" s="7">
        <v>13</v>
      </c>
      <c r="C15" s="7">
        <v>62.98</v>
      </c>
      <c r="D15" s="7">
        <v>372</v>
      </c>
      <c r="E15" s="12">
        <v>3977</v>
      </c>
      <c r="J15" s="3" t="s">
        <v>12</v>
      </c>
      <c r="K15" s="3">
        <v>23</v>
      </c>
      <c r="L15" s="3">
        <v>4244.7205625000006</v>
      </c>
      <c r="M15" s="3"/>
      <c r="N15" s="3"/>
      <c r="O15" s="3"/>
      <c r="Z15" s="3" t="s">
        <v>12</v>
      </c>
      <c r="AA15" s="3">
        <v>23</v>
      </c>
      <c r="AB15" s="3">
        <v>4244.7205625000006</v>
      </c>
      <c r="AC15" s="3"/>
      <c r="AD15" s="3"/>
      <c r="AE15" s="3"/>
    </row>
    <row r="16" spans="2:31" ht="15.75" thickBot="1" x14ac:dyDescent="0.3">
      <c r="B16" s="7">
        <v>14</v>
      </c>
      <c r="C16" s="7">
        <v>72.3</v>
      </c>
      <c r="D16" s="7">
        <v>328</v>
      </c>
      <c r="E16" s="7">
        <v>4428</v>
      </c>
    </row>
    <row r="17" spans="2:34" x14ac:dyDescent="0.25">
      <c r="B17" s="7">
        <v>15</v>
      </c>
      <c r="C17" s="7">
        <v>58.99</v>
      </c>
      <c r="D17" s="7">
        <v>408</v>
      </c>
      <c r="E17" s="12">
        <v>3964</v>
      </c>
      <c r="J17" s="4"/>
      <c r="K17" s="4" t="s">
        <v>19</v>
      </c>
      <c r="L17" s="4" t="s">
        <v>7</v>
      </c>
      <c r="M17" s="4" t="s">
        <v>20</v>
      </c>
      <c r="N17" s="4" t="s">
        <v>21</v>
      </c>
      <c r="O17" s="4" t="s">
        <v>22</v>
      </c>
      <c r="P17" s="4" t="s">
        <v>23</v>
      </c>
      <c r="Q17" s="4" t="s">
        <v>24</v>
      </c>
      <c r="R17" s="4" t="s">
        <v>25</v>
      </c>
      <c r="Z17" s="4"/>
      <c r="AA17" s="4" t="s">
        <v>19</v>
      </c>
      <c r="AB17" s="4" t="s">
        <v>7</v>
      </c>
      <c r="AC17" s="4" t="s">
        <v>20</v>
      </c>
      <c r="AD17" s="4" t="s">
        <v>21</v>
      </c>
      <c r="AE17" s="4" t="s">
        <v>22</v>
      </c>
      <c r="AF17" s="4" t="s">
        <v>23</v>
      </c>
      <c r="AG17" s="4" t="s">
        <v>24</v>
      </c>
      <c r="AH17" s="4" t="s">
        <v>25</v>
      </c>
    </row>
    <row r="18" spans="2:34" x14ac:dyDescent="0.25">
      <c r="B18" s="7">
        <v>16</v>
      </c>
      <c r="C18" s="7">
        <v>79.38</v>
      </c>
      <c r="D18" s="7">
        <v>491</v>
      </c>
      <c r="E18" s="12">
        <v>4582</v>
      </c>
      <c r="J18" s="2" t="s">
        <v>13</v>
      </c>
      <c r="K18" s="2">
        <v>16.658386270902113</v>
      </c>
      <c r="L18" s="2">
        <v>12.038719611911171</v>
      </c>
      <c r="M18" s="2">
        <v>1.3837340521179862</v>
      </c>
      <c r="N18" s="2">
        <v>0.18031981838385608</v>
      </c>
      <c r="O18" s="2">
        <v>-8.3083901042884705</v>
      </c>
      <c r="P18" s="2">
        <v>41.625162646092697</v>
      </c>
      <c r="Q18" s="2">
        <v>-8.3083901042884705</v>
      </c>
      <c r="R18" s="2">
        <v>41.625162646092697</v>
      </c>
      <c r="Z18" s="2" t="s">
        <v>13</v>
      </c>
      <c r="AA18" s="2">
        <v>-2.3068501608082528</v>
      </c>
      <c r="AB18" s="2">
        <v>7.1267348947006726</v>
      </c>
      <c r="AC18" s="2">
        <v>-0.32368962714238048</v>
      </c>
      <c r="AD18" s="2">
        <v>0.74923001586543747</v>
      </c>
      <c r="AE18" s="2">
        <v>-17.086793721019809</v>
      </c>
      <c r="AF18" s="2">
        <v>12.473093399403306</v>
      </c>
      <c r="AG18" s="2">
        <v>-17.086793721019809</v>
      </c>
      <c r="AH18" s="2">
        <v>12.473093399403306</v>
      </c>
    </row>
    <row r="19" spans="2:34" ht="15.75" thickBot="1" x14ac:dyDescent="0.3">
      <c r="B19" s="7">
        <v>17</v>
      </c>
      <c r="C19" s="7">
        <v>94.44</v>
      </c>
      <c r="D19" s="7">
        <v>527</v>
      </c>
      <c r="E19" s="12">
        <v>5582</v>
      </c>
      <c r="J19" s="3" t="s">
        <v>31</v>
      </c>
      <c r="K19" s="3">
        <v>0.11827435725155516</v>
      </c>
      <c r="L19" s="3">
        <v>2.5532780644451868E-2</v>
      </c>
      <c r="M19" s="3">
        <v>4.632255252514204</v>
      </c>
      <c r="N19" s="3">
        <v>1.2880375935671716E-4</v>
      </c>
      <c r="O19" s="3">
        <v>6.5322611124325233E-2</v>
      </c>
      <c r="P19" s="3">
        <v>0.17122610337878508</v>
      </c>
      <c r="Q19" s="3">
        <v>6.5322611124325233E-2</v>
      </c>
      <c r="R19" s="3">
        <v>0.17122610337878508</v>
      </c>
      <c r="Z19" s="3" t="s">
        <v>32</v>
      </c>
      <c r="AA19" s="3">
        <v>1.6832028263329902E-2</v>
      </c>
      <c r="AB19" s="3">
        <v>1.6008426211019382E-3</v>
      </c>
      <c r="AC19" s="3">
        <v>10.514480337700901</v>
      </c>
      <c r="AD19" s="3">
        <v>4.8082436802770645E-10</v>
      </c>
      <c r="AE19" s="3">
        <v>1.3512083865473704E-2</v>
      </c>
      <c r="AF19" s="3">
        <v>2.01519726611861E-2</v>
      </c>
      <c r="AG19" s="3">
        <v>1.3512083865473704E-2</v>
      </c>
      <c r="AH19" s="3">
        <v>2.01519726611861E-2</v>
      </c>
    </row>
    <row r="20" spans="2:34" x14ac:dyDescent="0.25">
      <c r="B20" s="7">
        <v>18</v>
      </c>
      <c r="C20" s="7">
        <v>59.74</v>
      </c>
      <c r="D20" s="7">
        <v>444</v>
      </c>
      <c r="E20" s="12">
        <v>3450</v>
      </c>
    </row>
    <row r="21" spans="2:34" x14ac:dyDescent="0.25">
      <c r="B21" s="7">
        <v>19</v>
      </c>
      <c r="C21" s="7">
        <v>90.5</v>
      </c>
      <c r="D21" s="7">
        <v>623</v>
      </c>
      <c r="E21" s="12">
        <v>5079</v>
      </c>
    </row>
    <row r="22" spans="2:34" x14ac:dyDescent="0.25">
      <c r="B22" s="7">
        <v>20</v>
      </c>
      <c r="C22" s="7">
        <v>93.24</v>
      </c>
      <c r="D22" s="7">
        <v>596</v>
      </c>
      <c r="E22" s="12">
        <v>5735</v>
      </c>
    </row>
    <row r="23" spans="2:34" x14ac:dyDescent="0.25">
      <c r="B23" s="7">
        <v>21</v>
      </c>
      <c r="C23" s="7">
        <v>69.33</v>
      </c>
      <c r="D23" s="7">
        <v>463</v>
      </c>
      <c r="E23" s="12">
        <v>4269</v>
      </c>
      <c r="J23" t="s">
        <v>26</v>
      </c>
      <c r="Z23" t="s">
        <v>26</v>
      </c>
    </row>
    <row r="24" spans="2:34" ht="15.75" thickBot="1" x14ac:dyDescent="0.3">
      <c r="B24" s="7">
        <v>22</v>
      </c>
      <c r="C24" s="7">
        <v>53.71</v>
      </c>
      <c r="D24" s="7">
        <v>389</v>
      </c>
      <c r="E24" s="12">
        <v>3708</v>
      </c>
    </row>
    <row r="25" spans="2:34" x14ac:dyDescent="0.25">
      <c r="B25" s="7">
        <v>23</v>
      </c>
      <c r="C25" s="7">
        <v>98.18</v>
      </c>
      <c r="D25" s="7">
        <v>547</v>
      </c>
      <c r="E25" s="12">
        <v>5387</v>
      </c>
      <c r="J25" s="4" t="s">
        <v>27</v>
      </c>
      <c r="K25" s="4" t="s">
        <v>33</v>
      </c>
      <c r="L25" s="4" t="s">
        <v>28</v>
      </c>
      <c r="M25" s="4" t="s">
        <v>29</v>
      </c>
      <c r="Z25" s="4" t="s">
        <v>27</v>
      </c>
      <c r="AA25" s="4" t="s">
        <v>33</v>
      </c>
      <c r="AB25" s="4" t="s">
        <v>28</v>
      </c>
      <c r="AC25" s="4" t="s">
        <v>29</v>
      </c>
    </row>
    <row r="26" spans="2:34" x14ac:dyDescent="0.25">
      <c r="B26" s="7">
        <v>24</v>
      </c>
      <c r="C26" s="7">
        <v>66.8</v>
      </c>
      <c r="D26" s="7">
        <v>415</v>
      </c>
      <c r="E26" s="12">
        <v>4161</v>
      </c>
      <c r="J26" s="2">
        <v>1</v>
      </c>
      <c r="K26" s="2">
        <v>62.312288170002404</v>
      </c>
      <c r="L26" s="2">
        <v>-9.362288170002401</v>
      </c>
      <c r="M26" s="2">
        <v>-0.96859861041319706</v>
      </c>
      <c r="Z26" s="2">
        <v>1</v>
      </c>
      <c r="AA26" s="2">
        <v>65.273743316461307</v>
      </c>
      <c r="AB26" s="2">
        <v>-12.323743316461304</v>
      </c>
      <c r="AC26" s="2">
        <v>-2.2267300710939431</v>
      </c>
    </row>
    <row r="27" spans="2:34" x14ac:dyDescent="0.25">
      <c r="J27" s="2">
        <v>2</v>
      </c>
      <c r="K27" s="2">
        <v>69.408749605095721</v>
      </c>
      <c r="L27" s="2">
        <v>2.2512503949042753</v>
      </c>
      <c r="M27" s="2">
        <v>0.23290866128038473</v>
      </c>
      <c r="Z27" s="2">
        <v>2</v>
      </c>
      <c r="AA27" s="2">
        <v>61.755849409425352</v>
      </c>
      <c r="AB27" s="2">
        <v>9.9041505905746448</v>
      </c>
      <c r="AC27" s="2">
        <v>1.7895431105918269</v>
      </c>
    </row>
    <row r="28" spans="2:34" x14ac:dyDescent="0.25">
      <c r="J28" s="2">
        <v>3</v>
      </c>
      <c r="K28" s="2">
        <v>77.214857183698356</v>
      </c>
      <c r="L28" s="2">
        <v>8.3451428163016459</v>
      </c>
      <c r="M28" s="2">
        <v>0.86336732952403616</v>
      </c>
      <c r="Z28" s="2">
        <v>3</v>
      </c>
      <c r="AA28" s="2">
        <v>87.05438788921019</v>
      </c>
      <c r="AB28" s="2">
        <v>-1.4943878892101878</v>
      </c>
      <c r="AC28" s="2">
        <v>-0.27001523525227328</v>
      </c>
    </row>
    <row r="29" spans="2:34" x14ac:dyDescent="0.25">
      <c r="J29" s="2">
        <v>4</v>
      </c>
      <c r="K29" s="2">
        <v>64.086403528775733</v>
      </c>
      <c r="L29" s="2">
        <v>-0.39640352877573548</v>
      </c>
      <c r="M29" s="2">
        <v>-4.101090461681086E-2</v>
      </c>
      <c r="Z29" s="2">
        <v>4</v>
      </c>
      <c r="AA29" s="2">
        <v>69.431254297503784</v>
      </c>
      <c r="AB29" s="2">
        <v>-5.7412542975037866</v>
      </c>
      <c r="AC29" s="2">
        <v>-1.0373652924897121</v>
      </c>
    </row>
    <row r="30" spans="2:34" x14ac:dyDescent="0.25">
      <c r="J30" s="2">
        <v>5</v>
      </c>
      <c r="K30" s="2">
        <v>70.70976753486282</v>
      </c>
      <c r="L30" s="2">
        <v>2.1002324651371822</v>
      </c>
      <c r="M30" s="2">
        <v>0.2172847289399378</v>
      </c>
      <c r="Z30" s="2">
        <v>5</v>
      </c>
      <c r="AA30" s="2">
        <v>70.003543258457</v>
      </c>
      <c r="AB30" s="2">
        <v>2.806456741543002</v>
      </c>
      <c r="AC30" s="2">
        <v>0.50708794066416463</v>
      </c>
    </row>
    <row r="31" spans="2:34" x14ac:dyDescent="0.25">
      <c r="J31" s="2">
        <v>6</v>
      </c>
      <c r="K31" s="2">
        <v>70.828041892114385</v>
      </c>
      <c r="L31" s="2">
        <v>-2.3880418921143871</v>
      </c>
      <c r="M31" s="2">
        <v>-0.24706076295768453</v>
      </c>
      <c r="Z31" s="2">
        <v>6</v>
      </c>
      <c r="AA31" s="2">
        <v>66.653969634054349</v>
      </c>
      <c r="AB31" s="2">
        <v>1.7860303659456491</v>
      </c>
      <c r="AC31" s="2">
        <v>0.32271099954068766</v>
      </c>
    </row>
    <row r="32" spans="2:34" x14ac:dyDescent="0.25">
      <c r="J32" s="2">
        <v>7</v>
      </c>
      <c r="K32" s="2">
        <v>52.258967803620216</v>
      </c>
      <c r="L32" s="2">
        <v>0.20103219637978498</v>
      </c>
      <c r="M32" s="2">
        <v>2.0798281630090301E-2</v>
      </c>
      <c r="Z32" s="2">
        <v>7</v>
      </c>
      <c r="AA32" s="2">
        <v>51.774456649270725</v>
      </c>
      <c r="AB32" s="2">
        <v>0.68554335072927586</v>
      </c>
      <c r="AC32" s="2">
        <v>0.12386820748435651</v>
      </c>
    </row>
    <row r="33" spans="10:29" x14ac:dyDescent="0.25">
      <c r="J33" s="2">
        <v>8</v>
      </c>
      <c r="K33" s="2">
        <v>73.903175180654813</v>
      </c>
      <c r="L33" s="2">
        <v>-3.1331751806548169</v>
      </c>
      <c r="M33" s="2">
        <v>-0.32415036485280446</v>
      </c>
      <c r="Z33" s="2">
        <v>8</v>
      </c>
      <c r="AA33" s="2">
        <v>78.638373757545239</v>
      </c>
      <c r="AB33" s="2">
        <v>-7.8683737575452426</v>
      </c>
      <c r="AC33" s="2">
        <v>-1.4217063765949502</v>
      </c>
    </row>
    <row r="34" spans="10:29" x14ac:dyDescent="0.25">
      <c r="J34" s="2">
        <v>9</v>
      </c>
      <c r="K34" s="2">
        <v>77.806228969956123</v>
      </c>
      <c r="L34" s="2">
        <v>4.2237710300438778</v>
      </c>
      <c r="M34" s="2">
        <v>0.43698064790532604</v>
      </c>
      <c r="Z34" s="2">
        <v>9</v>
      </c>
      <c r="AA34" s="2">
        <v>85.842481854250437</v>
      </c>
      <c r="AB34" s="2">
        <v>-3.8124818542504357</v>
      </c>
      <c r="AC34" s="2">
        <v>-0.68886277264634865</v>
      </c>
    </row>
    <row r="35" spans="10:29" x14ac:dyDescent="0.25">
      <c r="J35" s="2">
        <v>10</v>
      </c>
      <c r="K35" s="2">
        <v>76.150387968434359</v>
      </c>
      <c r="L35" s="2">
        <v>-1.7603879684343582</v>
      </c>
      <c r="M35" s="2">
        <v>-0.18212527846311669</v>
      </c>
      <c r="Z35" s="2">
        <v>10</v>
      </c>
      <c r="AA35" s="2">
        <v>77.342307581268841</v>
      </c>
      <c r="AB35" s="2">
        <v>-2.9523075812688404</v>
      </c>
      <c r="AC35" s="2">
        <v>-0.53344117136461411</v>
      </c>
    </row>
    <row r="36" spans="10:29" x14ac:dyDescent="0.25">
      <c r="J36" s="2">
        <v>11</v>
      </c>
      <c r="K36" s="2">
        <v>79.935167400484119</v>
      </c>
      <c r="L36" s="2">
        <v>-9.0951674004841152</v>
      </c>
      <c r="M36" s="2">
        <v>-0.94096297247193839</v>
      </c>
      <c r="Z36" s="2">
        <v>11</v>
      </c>
      <c r="AA36" s="2">
        <v>71.97289056526661</v>
      </c>
      <c r="AB36" s="2">
        <v>-1.1328905652666066</v>
      </c>
      <c r="AC36" s="2">
        <v>-0.2046976656490547</v>
      </c>
    </row>
    <row r="37" spans="10:29" x14ac:dyDescent="0.25">
      <c r="J37" s="2">
        <v>12</v>
      </c>
      <c r="K37" s="2">
        <v>82.064105831012114</v>
      </c>
      <c r="L37" s="2">
        <v>-27.984105831012116</v>
      </c>
      <c r="M37" s="2">
        <v>-2.8951646786970486</v>
      </c>
      <c r="Z37" s="2">
        <v>12</v>
      </c>
      <c r="AA37" s="2">
        <v>46.859504396378391</v>
      </c>
      <c r="AB37" s="2">
        <v>7.2204956036216075</v>
      </c>
      <c r="AC37" s="2">
        <v>1.3046437495423739</v>
      </c>
    </row>
    <row r="38" spans="10:29" x14ac:dyDescent="0.25">
      <c r="J38" s="2">
        <v>13</v>
      </c>
      <c r="K38" s="2">
        <v>60.656447168480632</v>
      </c>
      <c r="L38" s="2">
        <v>2.3235528315193648</v>
      </c>
      <c r="M38" s="2">
        <v>0.2403888881611651</v>
      </c>
      <c r="Z38" s="2">
        <v>13</v>
      </c>
      <c r="AA38" s="2">
        <v>64.634126242454769</v>
      </c>
      <c r="AB38" s="2">
        <v>-1.6541262424547725</v>
      </c>
      <c r="AC38" s="2">
        <v>-0.29887774768399755</v>
      </c>
    </row>
    <row r="39" spans="10:29" x14ac:dyDescent="0.25">
      <c r="J39" s="2">
        <v>14</v>
      </c>
      <c r="K39" s="2">
        <v>55.452375449412209</v>
      </c>
      <c r="L39" s="2">
        <v>16.847624550587788</v>
      </c>
      <c r="M39" s="2">
        <v>1.7430125448123661</v>
      </c>
      <c r="Z39" s="2">
        <v>14</v>
      </c>
      <c r="AA39" s="2">
        <v>72.225370989216557</v>
      </c>
      <c r="AB39" s="2">
        <v>7.4629010783439753E-2</v>
      </c>
      <c r="AC39" s="2">
        <v>1.3484430681504714E-2</v>
      </c>
    </row>
    <row r="40" spans="10:29" x14ac:dyDescent="0.25">
      <c r="J40" s="2">
        <v>15</v>
      </c>
      <c r="K40" s="2">
        <v>64.91432402953663</v>
      </c>
      <c r="L40" s="2">
        <v>-5.9243240295366277</v>
      </c>
      <c r="M40" s="2">
        <v>-0.6129155521011076</v>
      </c>
      <c r="Z40" s="2">
        <v>15</v>
      </c>
      <c r="AA40" s="2">
        <v>64.415309875031483</v>
      </c>
      <c r="AB40" s="2">
        <v>-5.4253098750314805</v>
      </c>
      <c r="AC40" s="2">
        <v>-0.98027850252275694</v>
      </c>
    </row>
    <row r="41" spans="10:29" x14ac:dyDescent="0.25">
      <c r="J41" s="2">
        <v>16</v>
      </c>
      <c r="K41" s="2">
        <v>74.731095681415695</v>
      </c>
      <c r="L41" s="2">
        <v>4.6489043185843002</v>
      </c>
      <c r="M41" s="2">
        <v>0.48096386066735536</v>
      </c>
      <c r="Z41" s="2">
        <v>16</v>
      </c>
      <c r="AA41" s="2">
        <v>74.817503341769353</v>
      </c>
      <c r="AB41" s="2">
        <v>4.5624966582306428</v>
      </c>
      <c r="AC41" s="2">
        <v>0.82438008056995371</v>
      </c>
    </row>
    <row r="42" spans="10:29" x14ac:dyDescent="0.25">
      <c r="J42" s="2">
        <v>17</v>
      </c>
      <c r="K42" s="2">
        <v>78.988972542471686</v>
      </c>
      <c r="L42" s="2">
        <v>15.451027457528312</v>
      </c>
      <c r="M42" s="2">
        <v>1.5985241484843378</v>
      </c>
      <c r="Z42" s="2">
        <v>17</v>
      </c>
      <c r="AA42" s="2">
        <v>91.649531605099256</v>
      </c>
      <c r="AB42" s="2">
        <v>2.7904683949007421</v>
      </c>
      <c r="AC42" s="2">
        <v>0.5041990674264496</v>
      </c>
    </row>
    <row r="43" spans="10:29" x14ac:dyDescent="0.25">
      <c r="J43" s="2">
        <v>18</v>
      </c>
      <c r="K43" s="2">
        <v>69.172200890592606</v>
      </c>
      <c r="L43" s="2">
        <v>-9.432200890592604</v>
      </c>
      <c r="M43" s="2">
        <v>-0.97583160332948538</v>
      </c>
      <c r="Z43" s="2">
        <v>18</v>
      </c>
      <c r="AA43" s="2">
        <v>55.763647347679907</v>
      </c>
      <c r="AB43" s="2">
        <v>3.9763526523200952</v>
      </c>
      <c r="AC43" s="2">
        <v>0.71847196073682662</v>
      </c>
    </row>
    <row r="44" spans="10:29" x14ac:dyDescent="0.25">
      <c r="J44" s="2">
        <v>19</v>
      </c>
      <c r="K44" s="2">
        <v>90.34331083862098</v>
      </c>
      <c r="L44" s="2">
        <v>0.15668916137902045</v>
      </c>
      <c r="M44" s="2">
        <v>1.6210663592348011E-2</v>
      </c>
      <c r="Z44" s="2">
        <v>19</v>
      </c>
      <c r="AA44" s="2">
        <v>83.18302138864432</v>
      </c>
      <c r="AB44" s="2">
        <v>7.3169786113556796</v>
      </c>
      <c r="AC44" s="2">
        <v>1.3220768953937709</v>
      </c>
    </row>
    <row r="45" spans="10:29" x14ac:dyDescent="0.25">
      <c r="J45" s="2">
        <v>20</v>
      </c>
      <c r="K45" s="2">
        <v>87.149903192828987</v>
      </c>
      <c r="L45" s="2">
        <v>6.0900968071710082</v>
      </c>
      <c r="M45" s="2">
        <v>0.63006598361372312</v>
      </c>
      <c r="Z45" s="2">
        <v>20</v>
      </c>
      <c r="AA45" s="2">
        <v>94.224831929388728</v>
      </c>
      <c r="AB45" s="2">
        <v>-0.98483192938873287</v>
      </c>
      <c r="AC45" s="2">
        <v>-0.17794551670141842</v>
      </c>
    </row>
    <row r="46" spans="10:29" x14ac:dyDescent="0.25">
      <c r="J46" s="2">
        <v>21</v>
      </c>
      <c r="K46" s="2">
        <v>71.419413678372152</v>
      </c>
      <c r="L46" s="2">
        <v>-2.0894136783721535</v>
      </c>
      <c r="M46" s="2">
        <v>-0.21616544467559107</v>
      </c>
      <c r="Z46" s="2">
        <v>21</v>
      </c>
      <c r="AA46" s="2">
        <v>69.549078495347104</v>
      </c>
      <c r="AB46" s="2">
        <v>-0.21907849534710522</v>
      </c>
      <c r="AC46" s="2">
        <v>-3.9584455874523285E-2</v>
      </c>
    </row>
    <row r="47" spans="10:29" x14ac:dyDescent="0.25">
      <c r="J47" s="2">
        <v>22</v>
      </c>
      <c r="K47" s="2">
        <v>62.66711124175707</v>
      </c>
      <c r="L47" s="2">
        <v>-8.9571112417570689</v>
      </c>
      <c r="M47" s="2">
        <v>-0.92668003211869709</v>
      </c>
      <c r="Z47" s="2">
        <v>22</v>
      </c>
      <c r="AA47" s="2">
        <v>60.106310639619025</v>
      </c>
      <c r="AB47" s="2">
        <v>-6.3963106396190241</v>
      </c>
      <c r="AC47" s="2">
        <v>-1.1557249189272774</v>
      </c>
    </row>
    <row r="48" spans="10:29" x14ac:dyDescent="0.25">
      <c r="J48" s="2">
        <v>23</v>
      </c>
      <c r="K48" s="2">
        <v>81.354459687502782</v>
      </c>
      <c r="L48" s="2">
        <v>16.825540312497225</v>
      </c>
      <c r="M48" s="2">
        <v>1.7407277655000724</v>
      </c>
      <c r="Z48" s="2">
        <v>23</v>
      </c>
      <c r="AA48" s="2">
        <v>88.367286093749925</v>
      </c>
      <c r="AB48" s="2">
        <v>9.8127139062500817</v>
      </c>
      <c r="AC48" s="2">
        <v>1.7730217656272116</v>
      </c>
    </row>
    <row r="49" spans="10:29" ht="15.75" thickBot="1" x14ac:dyDescent="0.3">
      <c r="J49" s="3">
        <v>24</v>
      </c>
      <c r="K49" s="3">
        <v>65.742244530297512</v>
      </c>
      <c r="L49" s="3">
        <v>1.0577554697024851</v>
      </c>
      <c r="M49" s="3">
        <v>0.10943270058632718</v>
      </c>
      <c r="Z49" s="3">
        <v>24</v>
      </c>
      <c r="AA49" s="3">
        <v>67.731219442907474</v>
      </c>
      <c r="AB49" s="3">
        <v>-0.93121944290747649</v>
      </c>
      <c r="AC49" s="3">
        <v>-0.16825848145828171</v>
      </c>
    </row>
  </sheetData>
  <sortState ref="AV27:AV50">
    <sortCondition ref="AV27"/>
  </sortState>
  <printOptions horizontalCentered="1"/>
  <pageMargins left="0.51181102362204722" right="0.51181102362204722" top="0.78740157480314965" bottom="0.78740157480314965" header="0.31496062992125984" footer="0.31496062992125984"/>
  <pageSetup paperSize="9" scale="32" fitToHeight="0" orientation="landscape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zoomScale="140" zoomScaleNormal="140" workbookViewId="0">
      <selection activeCell="E17" sqref="E17"/>
    </sheetView>
  </sheetViews>
  <sheetFormatPr defaultRowHeight="15" x14ac:dyDescent="0.25"/>
  <cols>
    <col min="1" max="1" width="26.42578125" bestFit="1" customWidth="1"/>
    <col min="2" max="3" width="12.7109375" bestFit="1" customWidth="1"/>
    <col min="4" max="4" width="16.28515625" bestFit="1" customWidth="1"/>
    <col min="5" max="5" width="12" bestFit="1" customWidth="1"/>
    <col min="6" max="6" width="16" bestFit="1" customWidth="1"/>
    <col min="7" max="7" width="18.42578125" bestFit="1" customWidth="1"/>
    <col min="8" max="8" width="30.28515625" bestFit="1" customWidth="1"/>
    <col min="9" max="9" width="14.5703125" bestFit="1" customWidth="1"/>
  </cols>
  <sheetData>
    <row r="1" spans="1:11" x14ac:dyDescent="0.25">
      <c r="A1" t="s">
        <v>2</v>
      </c>
    </row>
    <row r="2" spans="1:11" ht="15.75" thickBot="1" x14ac:dyDescent="0.3">
      <c r="F2">
        <f>C12/($I$22^2)</f>
        <v>159.49780803327616</v>
      </c>
      <c r="G2">
        <f>CHIINV($H$12,B12)</f>
        <v>5.9914645471079817</v>
      </c>
      <c r="H2" t="s">
        <v>57</v>
      </c>
      <c r="I2">
        <f>_xlfn.CONFIDENCE.T(0.05,I22,B8)</f>
        <v>2.0364733011099703</v>
      </c>
    </row>
    <row r="3" spans="1:11" x14ac:dyDescent="0.25">
      <c r="A3" s="5" t="s">
        <v>3</v>
      </c>
      <c r="B3" s="5"/>
      <c r="F3">
        <f>C13/($I$22^2)</f>
        <v>22.999999999999993</v>
      </c>
      <c r="G3">
        <f>CHIINV($H$12,B13)</f>
        <v>32.670573340917308</v>
      </c>
      <c r="H3" t="s">
        <v>58</v>
      </c>
    </row>
    <row r="4" spans="1:11" x14ac:dyDescent="0.25">
      <c r="A4" s="2" t="s">
        <v>52</v>
      </c>
      <c r="B4" s="2">
        <v>0.93486420887454835</v>
      </c>
      <c r="D4" s="25">
        <f>B17</f>
        <v>-9.8056789246473812</v>
      </c>
    </row>
    <row r="5" spans="1:11" x14ac:dyDescent="0.25">
      <c r="A5" s="2" t="s">
        <v>47</v>
      </c>
      <c r="B5" s="2">
        <v>0.87397108903463527</v>
      </c>
      <c r="D5" s="25">
        <f t="shared" ref="D5:D6" si="0">B18</f>
        <v>4.1786875692090698E-2</v>
      </c>
    </row>
    <row r="6" spans="1:11" x14ac:dyDescent="0.25">
      <c r="A6" s="2" t="s">
        <v>6</v>
      </c>
      <c r="B6" s="2">
        <v>0.86196833560936237</v>
      </c>
      <c r="D6" s="25">
        <f t="shared" si="0"/>
        <v>1.4117458731415259E-2</v>
      </c>
      <c r="G6" t="s">
        <v>50</v>
      </c>
      <c r="H6">
        <v>400</v>
      </c>
      <c r="J6">
        <f>B17+B18*H6+B19*H7</f>
        <v>70.43763564355757</v>
      </c>
    </row>
    <row r="7" spans="1:11" x14ac:dyDescent="0.25">
      <c r="A7" s="2" t="s">
        <v>7</v>
      </c>
      <c r="B7" s="2">
        <v>5.0471939863092699</v>
      </c>
      <c r="G7" t="s">
        <v>51</v>
      </c>
      <c r="H7">
        <v>4500</v>
      </c>
    </row>
    <row r="8" spans="1:11" ht="15.75" thickBot="1" x14ac:dyDescent="0.3">
      <c r="A8" s="3" t="s">
        <v>8</v>
      </c>
      <c r="B8" s="3">
        <v>24</v>
      </c>
      <c r="D8" t="s">
        <v>53</v>
      </c>
      <c r="E8">
        <f>_xlfn.F.INV.RT(0.05,$B$12,$B$13)</f>
        <v>3.4668001115424172</v>
      </c>
    </row>
    <row r="9" spans="1:11" x14ac:dyDescent="0.25">
      <c r="D9" t="s">
        <v>54</v>
      </c>
      <c r="E9">
        <f>_xlfn.F.INV.RT(0.01,$B$12,$B$13)</f>
        <v>5.7804156882425568</v>
      </c>
    </row>
    <row r="10" spans="1:11" ht="15.75" thickBot="1" x14ac:dyDescent="0.3">
      <c r="A10" t="s">
        <v>9</v>
      </c>
    </row>
    <row r="11" spans="1:11" x14ac:dyDescent="0.25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  <c r="H11" s="8" t="s">
        <v>39</v>
      </c>
    </row>
    <row r="12" spans="1:11" x14ac:dyDescent="0.25">
      <c r="A12" s="2" t="s">
        <v>10</v>
      </c>
      <c r="B12" s="2">
        <v>2</v>
      </c>
      <c r="C12" s="2">
        <v>3709.7630526558351</v>
      </c>
      <c r="D12" s="2">
        <v>1854.8815263279175</v>
      </c>
      <c r="E12" s="2">
        <v>72.814216710843496</v>
      </c>
      <c r="F12" s="2">
        <v>3.5886981139332753E-10</v>
      </c>
      <c r="H12">
        <v>0.05</v>
      </c>
      <c r="J12" s="13">
        <f>E17</f>
        <v>0.17525586520461195</v>
      </c>
      <c r="K12" t="s">
        <v>46</v>
      </c>
    </row>
    <row r="13" spans="1:11" x14ac:dyDescent="0.25">
      <c r="A13" s="2" t="s">
        <v>11</v>
      </c>
      <c r="B13" s="2">
        <v>21</v>
      </c>
      <c r="C13" s="2">
        <v>534.95750984416566</v>
      </c>
      <c r="D13" s="2">
        <v>25.47416713543646</v>
      </c>
      <c r="E13" s="2"/>
      <c r="F13" s="2"/>
      <c r="J13" s="13">
        <f>E18</f>
        <v>1.7471759472243439E-2</v>
      </c>
      <c r="K13" t="s">
        <v>45</v>
      </c>
    </row>
    <row r="14" spans="1:11" ht="15.75" thickBot="1" x14ac:dyDescent="0.3">
      <c r="A14" s="3" t="s">
        <v>12</v>
      </c>
      <c r="B14" s="3">
        <v>23</v>
      </c>
      <c r="C14" s="3">
        <v>4244.7205625000006</v>
      </c>
      <c r="D14" s="3"/>
      <c r="E14" s="3"/>
      <c r="F14" s="3"/>
      <c r="J14" s="13">
        <f>E19</f>
        <v>8.932452910105467E-8</v>
      </c>
      <c r="K14" t="s">
        <v>45</v>
      </c>
    </row>
    <row r="15" spans="1:11" ht="15.75" thickBot="1" x14ac:dyDescent="0.3"/>
    <row r="16" spans="1:11" x14ac:dyDescent="0.25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10" x14ac:dyDescent="0.25">
      <c r="A17" s="2" t="s">
        <v>13</v>
      </c>
      <c r="B17" s="2">
        <v>-9.8056789246473812</v>
      </c>
      <c r="C17" s="2">
        <v>6.9895240377455075</v>
      </c>
      <c r="D17" s="2">
        <v>-1.4029108236403223</v>
      </c>
      <c r="E17" s="2">
        <v>0.17525586520461195</v>
      </c>
      <c r="F17" s="2">
        <v>-24.341189881599853</v>
      </c>
      <c r="G17" s="2">
        <v>4.729832032305092</v>
      </c>
      <c r="H17" s="2">
        <v>-24.341189881599853</v>
      </c>
      <c r="I17" s="2">
        <v>4.729832032305092</v>
      </c>
    </row>
    <row r="18" spans="1:10" x14ac:dyDescent="0.25">
      <c r="A18" s="2" t="s">
        <v>31</v>
      </c>
      <c r="B18" s="2">
        <v>4.1786875692090698E-2</v>
      </c>
      <c r="C18" s="2">
        <v>1.6197832252857758E-2</v>
      </c>
      <c r="D18" s="2">
        <v>2.57978197574668</v>
      </c>
      <c r="E18" s="2">
        <v>1.7471759472243439E-2</v>
      </c>
      <c r="F18" s="2">
        <v>8.1016394844711445E-3</v>
      </c>
      <c r="G18" s="2">
        <v>7.5472111899710231E-2</v>
      </c>
      <c r="H18" s="2">
        <v>8.1016394844711445E-3</v>
      </c>
      <c r="I18" s="2">
        <v>7.5472111899710231E-2</v>
      </c>
    </row>
    <row r="19" spans="1:10" ht="15.75" thickBot="1" x14ac:dyDescent="0.3">
      <c r="A19" s="3" t="s">
        <v>32</v>
      </c>
      <c r="B19" s="3">
        <v>1.4117458731415259E-2</v>
      </c>
      <c r="C19" s="3">
        <v>1.7736605818287851E-3</v>
      </c>
      <c r="D19" s="3">
        <v>7.959504132892798</v>
      </c>
      <c r="E19" s="3">
        <v>8.932452910105467E-8</v>
      </c>
      <c r="F19" s="3">
        <v>1.0428929629596366E-2</v>
      </c>
      <c r="G19" s="3">
        <v>1.7805987833234154E-2</v>
      </c>
      <c r="H19" s="3">
        <v>1.0428929629596366E-2</v>
      </c>
      <c r="I19" s="3">
        <v>1.7805987833234154E-2</v>
      </c>
    </row>
    <row r="21" spans="1:10" x14ac:dyDescent="0.25">
      <c r="E21">
        <v>410</v>
      </c>
      <c r="F21">
        <f>B17+B18*E21+B19*E22</f>
        <v>67.326139717624656</v>
      </c>
      <c r="H21" t="s">
        <v>43</v>
      </c>
      <c r="I21">
        <f>AVERAGE(C26:C49)</f>
        <v>-8.2896652505345027E-15</v>
      </c>
    </row>
    <row r="22" spans="1:10" x14ac:dyDescent="0.25">
      <c r="E22" s="26">
        <v>4250</v>
      </c>
      <c r="H22" t="s">
        <v>44</v>
      </c>
      <c r="I22">
        <f>STDEV(C26:C49)</f>
        <v>4.8227608449038444</v>
      </c>
    </row>
    <row r="23" spans="1:10" x14ac:dyDescent="0.25">
      <c r="A23" t="s">
        <v>26</v>
      </c>
      <c r="H23" t="s">
        <v>48</v>
      </c>
    </row>
    <row r="24" spans="1:10" ht="15.75" thickBot="1" x14ac:dyDescent="0.3">
      <c r="E24" s="15"/>
      <c r="F24" s="15"/>
      <c r="G24" s="15"/>
    </row>
    <row r="25" spans="1:10" x14ac:dyDescent="0.25">
      <c r="A25" s="4" t="s">
        <v>27</v>
      </c>
      <c r="B25" s="4" t="s">
        <v>33</v>
      </c>
      <c r="C25" s="4" t="s">
        <v>28</v>
      </c>
      <c r="D25" s="4" t="s">
        <v>29</v>
      </c>
      <c r="E25" s="8" t="s">
        <v>40</v>
      </c>
      <c r="F25" s="8" t="s">
        <v>41</v>
      </c>
      <c r="G25" s="1" t="s">
        <v>42</v>
      </c>
      <c r="I25" s="4" t="s">
        <v>49</v>
      </c>
      <c r="J25" s="4" t="s">
        <v>30</v>
      </c>
    </row>
    <row r="26" spans="1:10" x14ac:dyDescent="0.25">
      <c r="A26" s="2">
        <v>1</v>
      </c>
      <c r="B26" s="2">
        <v>63.005651899131891</v>
      </c>
      <c r="C26" s="2">
        <v>-10.055651899131888</v>
      </c>
      <c r="D26" s="2">
        <v>-2.0850405447239995</v>
      </c>
      <c r="E26" s="24">
        <f>RANK(C26,$C$26:$C$49,1)</f>
        <v>1</v>
      </c>
      <c r="F26" s="24">
        <f>E26/24</f>
        <v>4.1666666666666664E-2</v>
      </c>
      <c r="G26" s="24">
        <f t="shared" ref="G26:G49" si="1">NORMDIST(C26,$I$21,$I$22,TRUE)</f>
        <v>1.8532810180600299E-2</v>
      </c>
      <c r="I26" s="2">
        <v>2.0833333333333335</v>
      </c>
      <c r="J26" s="2">
        <v>52.46</v>
      </c>
    </row>
    <row r="27" spans="1:10" x14ac:dyDescent="0.25">
      <c r="A27" s="2">
        <v>2</v>
      </c>
      <c r="B27" s="2">
        <v>62.562315565791536</v>
      </c>
      <c r="C27" s="2">
        <v>9.0976844342084604</v>
      </c>
      <c r="D27" s="2">
        <v>1.8864058838459465</v>
      </c>
      <c r="E27">
        <f>RANK(C27,$C$26:$C$49,1)</f>
        <v>24</v>
      </c>
      <c r="F27">
        <f t="shared" ref="F27:F49" si="2">E27/24</f>
        <v>1</v>
      </c>
      <c r="G27">
        <f t="shared" si="1"/>
        <v>0.9703798598523532</v>
      </c>
      <c r="I27" s="2">
        <v>6.25</v>
      </c>
      <c r="J27" s="2">
        <v>52.95</v>
      </c>
    </row>
    <row r="28" spans="1:10" x14ac:dyDescent="0.25">
      <c r="A28" s="2">
        <v>3</v>
      </c>
      <c r="B28" s="2">
        <v>86.53878983478667</v>
      </c>
      <c r="C28" s="2">
        <v>-0.97878983478666726</v>
      </c>
      <c r="D28" s="2">
        <v>-0.20295218159551559</v>
      </c>
      <c r="E28">
        <f t="shared" ref="E28:E49" si="3">RANK(C28,$C$26:$C$49,1)</f>
        <v>10</v>
      </c>
      <c r="F28">
        <f>E28/24</f>
        <v>0.41666666666666669</v>
      </c>
      <c r="G28">
        <f t="shared" si="1"/>
        <v>0.4195862039341709</v>
      </c>
      <c r="I28" s="2">
        <v>10.416666666666668</v>
      </c>
      <c r="J28" s="2">
        <v>53.71</v>
      </c>
    </row>
    <row r="29" spans="1:10" x14ac:dyDescent="0.25">
      <c r="A29" s="2">
        <v>4</v>
      </c>
      <c r="B29" s="2">
        <v>67.119467341172822</v>
      </c>
      <c r="C29" s="2">
        <v>-3.429467341172824</v>
      </c>
      <c r="D29" s="2">
        <v>-0.71110043633963371</v>
      </c>
      <c r="E29">
        <f t="shared" si="3"/>
        <v>8</v>
      </c>
      <c r="F29">
        <f t="shared" si="2"/>
        <v>0.33333333333333331</v>
      </c>
      <c r="G29">
        <f t="shared" si="1"/>
        <v>0.23851099981127433</v>
      </c>
      <c r="I29" s="2">
        <v>14.583333333333334</v>
      </c>
      <c r="J29" s="2">
        <v>54.08</v>
      </c>
    </row>
    <row r="30" spans="1:10" x14ac:dyDescent="0.25">
      <c r="A30" s="2">
        <v>5</v>
      </c>
      <c r="B30" s="2">
        <v>69.939525976798024</v>
      </c>
      <c r="C30" s="2">
        <v>2.8704740232019788</v>
      </c>
      <c r="D30" s="2">
        <v>0.59519310940644621</v>
      </c>
      <c r="E30">
        <f t="shared" si="3"/>
        <v>18</v>
      </c>
      <c r="F30">
        <f t="shared" si="2"/>
        <v>0.75</v>
      </c>
      <c r="G30">
        <f t="shared" si="1"/>
        <v>0.72414280213429749</v>
      </c>
      <c r="I30" s="2">
        <v>18.75</v>
      </c>
      <c r="J30" s="2">
        <v>58.99</v>
      </c>
    </row>
    <row r="31" spans="1:10" x14ac:dyDescent="0.25">
      <c r="A31" s="2">
        <v>6</v>
      </c>
      <c r="B31" s="2">
        <v>67.171938564938472</v>
      </c>
      <c r="C31" s="2">
        <v>1.2680614350615258</v>
      </c>
      <c r="D31" s="2">
        <v>0.26293268023055127</v>
      </c>
      <c r="E31">
        <f t="shared" si="3"/>
        <v>15</v>
      </c>
      <c r="F31">
        <f t="shared" si="2"/>
        <v>0.625</v>
      </c>
      <c r="G31">
        <f t="shared" si="1"/>
        <v>0.6036987664582556</v>
      </c>
      <c r="I31" s="2">
        <v>22.916666666666668</v>
      </c>
      <c r="J31" s="2">
        <v>59.74</v>
      </c>
    </row>
    <row r="32" spans="1:10" x14ac:dyDescent="0.25">
      <c r="A32" s="2">
        <v>7</v>
      </c>
      <c r="B32" s="2">
        <v>48.131565562709142</v>
      </c>
      <c r="C32" s="2">
        <v>4.3284344372908592</v>
      </c>
      <c r="D32" s="2">
        <v>0.89750136415424075</v>
      </c>
      <c r="E32">
        <f t="shared" si="3"/>
        <v>21</v>
      </c>
      <c r="F32">
        <f t="shared" si="2"/>
        <v>0.875</v>
      </c>
      <c r="G32">
        <f t="shared" si="1"/>
        <v>0.81527427709382927</v>
      </c>
      <c r="I32" s="2">
        <v>27.083333333333332</v>
      </c>
      <c r="J32" s="2">
        <v>62.98</v>
      </c>
    </row>
    <row r="33" spans="1:10" x14ac:dyDescent="0.25">
      <c r="A33" s="2">
        <v>8</v>
      </c>
      <c r="B33" s="2">
        <v>78.310027949700498</v>
      </c>
      <c r="C33" s="2">
        <v>-7.5400279497005016</v>
      </c>
      <c r="D33" s="2">
        <v>-1.5634256377584972</v>
      </c>
      <c r="E33">
        <f t="shared" si="3"/>
        <v>2</v>
      </c>
      <c r="F33">
        <f t="shared" si="2"/>
        <v>8.3333333333333329E-2</v>
      </c>
      <c r="G33">
        <f t="shared" si="1"/>
        <v>5.8976256896509059E-2</v>
      </c>
      <c r="I33" s="2">
        <v>31.25</v>
      </c>
      <c r="J33" s="2">
        <v>63.69</v>
      </c>
    </row>
    <row r="34" spans="1:10" x14ac:dyDescent="0.25">
      <c r="A34" s="2">
        <v>9</v>
      </c>
      <c r="B34" s="2">
        <v>85.731267184585221</v>
      </c>
      <c r="C34" s="2">
        <v>-3.7012671845852196</v>
      </c>
      <c r="D34" s="2">
        <v>-0.76745816423725544</v>
      </c>
      <c r="E34">
        <f t="shared" si="3"/>
        <v>6</v>
      </c>
      <c r="F34">
        <f t="shared" si="2"/>
        <v>0.25</v>
      </c>
      <c r="G34">
        <f t="shared" si="1"/>
        <v>0.22140457893339335</v>
      </c>
      <c r="I34" s="2">
        <v>35.416666666666671</v>
      </c>
      <c r="J34" s="2">
        <v>66.8</v>
      </c>
    </row>
    <row r="35" spans="1:10" x14ac:dyDescent="0.25">
      <c r="A35" s="2">
        <v>10</v>
      </c>
      <c r="B35" s="2">
        <v>78.016934265531233</v>
      </c>
      <c r="C35" s="2">
        <v>-3.6269342655312329</v>
      </c>
      <c r="D35" s="2">
        <v>-0.75204522516677819</v>
      </c>
      <c r="E35">
        <f t="shared" si="3"/>
        <v>7</v>
      </c>
      <c r="F35">
        <f t="shared" si="2"/>
        <v>0.29166666666666669</v>
      </c>
      <c r="G35">
        <f t="shared" si="1"/>
        <v>0.22601193107502157</v>
      </c>
      <c r="I35" s="2">
        <v>39.583333333333336</v>
      </c>
      <c r="J35" s="2">
        <v>68.44</v>
      </c>
    </row>
    <row r="36" spans="1:10" x14ac:dyDescent="0.25">
      <c r="A36" s="2">
        <v>11</v>
      </c>
      <c r="B36" s="2">
        <v>74.850644952356674</v>
      </c>
      <c r="C36" s="2">
        <v>-4.010644952356671</v>
      </c>
      <c r="D36" s="2">
        <v>-0.83160767894901388</v>
      </c>
      <c r="E36">
        <f t="shared" si="3"/>
        <v>5</v>
      </c>
      <c r="F36">
        <f t="shared" si="2"/>
        <v>0.20833333333333334</v>
      </c>
      <c r="G36">
        <f t="shared" si="1"/>
        <v>0.20281521314537626</v>
      </c>
      <c r="I36" s="2">
        <v>43.750000000000007</v>
      </c>
      <c r="J36" s="2">
        <v>69.33</v>
      </c>
    </row>
    <row r="37" spans="1:10" x14ac:dyDescent="0.25">
      <c r="A37" s="2">
        <v>12</v>
      </c>
      <c r="B37" s="2">
        <v>54.539560287542741</v>
      </c>
      <c r="C37" s="2">
        <v>-0.45956028754274314</v>
      </c>
      <c r="D37" s="2">
        <v>-9.5289876965049009E-2</v>
      </c>
      <c r="E37">
        <f t="shared" si="3"/>
        <v>12</v>
      </c>
      <c r="F37">
        <f t="shared" si="2"/>
        <v>0.5</v>
      </c>
      <c r="G37">
        <f t="shared" si="1"/>
        <v>0.46204229153882165</v>
      </c>
      <c r="I37" s="2">
        <v>47.916666666666671</v>
      </c>
      <c r="J37" s="2">
        <v>70.77</v>
      </c>
    </row>
    <row r="38" spans="1:10" x14ac:dyDescent="0.25">
      <c r="A38" s="2">
        <v>13</v>
      </c>
      <c r="B38" s="2">
        <v>61.884172207648838</v>
      </c>
      <c r="C38" s="2">
        <v>1.0958277923511588</v>
      </c>
      <c r="D38" s="2">
        <v>0.2272200151722446</v>
      </c>
      <c r="E38">
        <f t="shared" si="3"/>
        <v>14</v>
      </c>
      <c r="F38">
        <f t="shared" si="2"/>
        <v>0.58333333333333337</v>
      </c>
      <c r="G38">
        <f t="shared" si="1"/>
        <v>0.58987366758073989</v>
      </c>
      <c r="I38" s="2">
        <v>52.083333333333336</v>
      </c>
      <c r="J38" s="2">
        <v>70.84</v>
      </c>
    </row>
    <row r="39" spans="1:10" x14ac:dyDescent="0.25">
      <c r="A39" s="2">
        <v>14</v>
      </c>
      <c r="B39" s="2">
        <v>66.412523565065129</v>
      </c>
      <c r="C39" s="2">
        <v>5.8874764349348681</v>
      </c>
      <c r="D39" s="2">
        <v>1.2207688965452426</v>
      </c>
      <c r="E39">
        <f t="shared" si="3"/>
        <v>22</v>
      </c>
      <c r="F39">
        <f t="shared" si="2"/>
        <v>0.91666666666666663</v>
      </c>
      <c r="G39">
        <f t="shared" si="1"/>
        <v>0.88891323328306782</v>
      </c>
      <c r="I39" s="2">
        <v>56.250000000000007</v>
      </c>
      <c r="J39" s="2">
        <v>71.66</v>
      </c>
    </row>
    <row r="40" spans="1:10" x14ac:dyDescent="0.25">
      <c r="A40" s="2">
        <v>15</v>
      </c>
      <c r="B40" s="2">
        <v>63.204972769055708</v>
      </c>
      <c r="C40" s="2">
        <v>-4.2149727690557057</v>
      </c>
      <c r="D40" s="2">
        <v>-0.87397507456950074</v>
      </c>
      <c r="E40">
        <f t="shared" si="3"/>
        <v>4</v>
      </c>
      <c r="F40">
        <f t="shared" si="2"/>
        <v>0.16666666666666666</v>
      </c>
      <c r="G40">
        <f t="shared" si="1"/>
        <v>0.1910659139588381</v>
      </c>
      <c r="I40" s="2">
        <v>60.416666666666671</v>
      </c>
      <c r="J40" s="2">
        <v>72.3</v>
      </c>
    </row>
    <row r="41" spans="1:10" x14ac:dyDescent="0.25">
      <c r="A41" s="2">
        <v>16</v>
      </c>
      <c r="B41" s="2">
        <v>75.397872947513875</v>
      </c>
      <c r="C41" s="2">
        <v>3.9821270524861205</v>
      </c>
      <c r="D41" s="2">
        <v>0.82569448922477429</v>
      </c>
      <c r="E41">
        <f t="shared" si="3"/>
        <v>20</v>
      </c>
      <c r="F41">
        <f t="shared" si="2"/>
        <v>0.83333333333333337</v>
      </c>
      <c r="G41">
        <f t="shared" si="1"/>
        <v>0.79551129043370317</v>
      </c>
      <c r="I41" s="2">
        <v>64.583333333333343</v>
      </c>
      <c r="J41" s="2">
        <v>72.81</v>
      </c>
    </row>
    <row r="42" spans="1:10" x14ac:dyDescent="0.25">
      <c r="A42" s="2">
        <v>17</v>
      </c>
      <c r="B42" s="2">
        <v>91.019659203844384</v>
      </c>
      <c r="C42" s="2">
        <v>3.4203407961556138</v>
      </c>
      <c r="D42" s="2">
        <v>0.7092080462106779</v>
      </c>
      <c r="E42">
        <f t="shared" si="3"/>
        <v>19</v>
      </c>
      <c r="F42">
        <f t="shared" si="2"/>
        <v>0.79166666666666663</v>
      </c>
      <c r="G42">
        <f t="shared" si="1"/>
        <v>0.760902309469489</v>
      </c>
      <c r="I42" s="2">
        <v>68.75</v>
      </c>
      <c r="J42" s="2">
        <v>74.39</v>
      </c>
    </row>
    <row r="43" spans="1:10" x14ac:dyDescent="0.25">
      <c r="A43" s="2">
        <v>18</v>
      </c>
      <c r="B43" s="2">
        <v>57.452926506023523</v>
      </c>
      <c r="C43" s="2">
        <v>2.2870734939764787</v>
      </c>
      <c r="D43" s="2">
        <v>0.47422494449278008</v>
      </c>
      <c r="E43">
        <f t="shared" si="3"/>
        <v>16</v>
      </c>
      <c r="F43">
        <f t="shared" si="2"/>
        <v>0.66666666666666663</v>
      </c>
      <c r="G43">
        <f t="shared" si="1"/>
        <v>0.68233024641189388</v>
      </c>
      <c r="I43" s="2">
        <v>72.916666666666671</v>
      </c>
      <c r="J43" s="2">
        <v>79.38</v>
      </c>
    </row>
    <row r="44" spans="1:10" x14ac:dyDescent="0.25">
      <c r="A44" s="2">
        <v>19</v>
      </c>
      <c r="B44" s="2">
        <v>87.930117528383221</v>
      </c>
      <c r="C44" s="2">
        <v>2.5698824716167792</v>
      </c>
      <c r="D44" s="2">
        <v>0.53286541760252204</v>
      </c>
      <c r="E44">
        <f t="shared" si="3"/>
        <v>17</v>
      </c>
      <c r="F44">
        <f t="shared" si="2"/>
        <v>0.70833333333333337</v>
      </c>
      <c r="G44">
        <f t="shared" si="1"/>
        <v>0.70293662713556848</v>
      </c>
      <c r="I44" s="2">
        <v>77.083333333333329</v>
      </c>
      <c r="J44" s="2">
        <v>82.03</v>
      </c>
    </row>
    <row r="45" spans="1:10" x14ac:dyDescent="0.25">
      <c r="A45" s="2">
        <v>20</v>
      </c>
      <c r="B45" s="2">
        <v>96.062924812505173</v>
      </c>
      <c r="C45" s="2">
        <v>-2.8229248125051782</v>
      </c>
      <c r="D45" s="2">
        <v>-0.58533377525616481</v>
      </c>
      <c r="E45">
        <f t="shared" si="3"/>
        <v>9</v>
      </c>
      <c r="F45">
        <f t="shared" si="2"/>
        <v>0.375</v>
      </c>
      <c r="G45">
        <f t="shared" si="1"/>
        <v>0.27916165431934786</v>
      </c>
      <c r="I45" s="2">
        <v>81.25</v>
      </c>
      <c r="J45" s="2">
        <v>85.56</v>
      </c>
    </row>
    <row r="46" spans="1:10" x14ac:dyDescent="0.25">
      <c r="A46" s="2">
        <v>21</v>
      </c>
      <c r="B46" s="2">
        <v>69.809075845202358</v>
      </c>
      <c r="C46" s="2">
        <v>-0.47907584520235957</v>
      </c>
      <c r="D46" s="2">
        <v>-9.9336430026090453E-2</v>
      </c>
      <c r="E46">
        <f t="shared" si="3"/>
        <v>11</v>
      </c>
      <c r="F46">
        <f t="shared" si="2"/>
        <v>0.45833333333333331</v>
      </c>
      <c r="G46">
        <f t="shared" si="1"/>
        <v>0.46043557723481471</v>
      </c>
      <c r="I46" s="2">
        <v>85.416666666666671</v>
      </c>
      <c r="J46" s="2">
        <v>90.5</v>
      </c>
    </row>
    <row r="47" spans="1:10" x14ac:dyDescent="0.25">
      <c r="A47" s="2">
        <v>22</v>
      </c>
      <c r="B47" s="2">
        <v>58.796952695663677</v>
      </c>
      <c r="C47" s="2">
        <v>-5.0869526956636761</v>
      </c>
      <c r="D47" s="2">
        <v>-1.0547802097711314</v>
      </c>
      <c r="E47">
        <f t="shared" si="3"/>
        <v>3</v>
      </c>
      <c r="F47">
        <f t="shared" si="2"/>
        <v>0.125</v>
      </c>
      <c r="G47">
        <f t="shared" si="1"/>
        <v>0.14576292885443801</v>
      </c>
      <c r="I47" s="2">
        <v>89.583333333333329</v>
      </c>
      <c r="J47" s="2">
        <v>93.24</v>
      </c>
    </row>
    <row r="48" spans="1:10" x14ac:dyDescent="0.25">
      <c r="A48" s="2">
        <v>23</v>
      </c>
      <c r="B48" s="2">
        <v>89.102492265060221</v>
      </c>
      <c r="C48" s="2">
        <v>9.0775077349397861</v>
      </c>
      <c r="D48" s="2">
        <v>1.8822222429984028</v>
      </c>
      <c r="E48">
        <f t="shared" si="3"/>
        <v>23</v>
      </c>
      <c r="F48">
        <f t="shared" si="2"/>
        <v>0.95833333333333337</v>
      </c>
      <c r="G48">
        <f t="shared" si="1"/>
        <v>0.97009707659059974</v>
      </c>
      <c r="I48" s="2">
        <v>93.75</v>
      </c>
      <c r="J48" s="2">
        <v>94.44</v>
      </c>
    </row>
    <row r="49" spans="1:10" ht="15.75" thickBot="1" x14ac:dyDescent="0.3">
      <c r="A49" s="3">
        <v>24</v>
      </c>
      <c r="B49" s="3">
        <v>66.278620268989158</v>
      </c>
      <c r="C49" s="3">
        <v>0.52137973101083901</v>
      </c>
      <c r="D49" s="3">
        <v>0.10810814547475954</v>
      </c>
      <c r="E49" s="15">
        <f t="shared" si="3"/>
        <v>13</v>
      </c>
      <c r="F49" s="15">
        <f t="shared" si="2"/>
        <v>0.54166666666666663</v>
      </c>
      <c r="G49" s="15">
        <f t="shared" si="1"/>
        <v>0.54304504656409081</v>
      </c>
      <c r="I49" s="3">
        <v>97.916666666666671</v>
      </c>
      <c r="J49" s="3">
        <v>98.18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50"/>
  <sheetViews>
    <sheetView topLeftCell="A13" workbookViewId="0">
      <selection activeCell="K12" sqref="K12"/>
    </sheetView>
  </sheetViews>
  <sheetFormatPr defaultRowHeight="15" x14ac:dyDescent="0.25"/>
  <cols>
    <col min="3" max="3" width="24.85546875" bestFit="1" customWidth="1"/>
    <col min="4" max="5" width="12.7109375" bestFit="1" customWidth="1"/>
    <col min="6" max="6" width="16.28515625" bestFit="1" customWidth="1"/>
    <col min="7" max="7" width="12" bestFit="1" customWidth="1"/>
    <col min="8" max="8" width="30.28515625" bestFit="1" customWidth="1"/>
    <col min="9" max="9" width="14.7109375" bestFit="1" customWidth="1"/>
    <col min="10" max="10" width="13.7109375" bestFit="1" customWidth="1"/>
    <col min="11" max="11" width="14.5703125" bestFit="1" customWidth="1"/>
  </cols>
  <sheetData>
    <row r="2" spans="3:8" x14ac:dyDescent="0.25">
      <c r="C2" t="s">
        <v>2</v>
      </c>
    </row>
    <row r="3" spans="3:8" ht="15.75" thickBot="1" x14ac:dyDescent="0.3"/>
    <row r="4" spans="3:8" x14ac:dyDescent="0.25">
      <c r="C4" s="5" t="s">
        <v>3</v>
      </c>
      <c r="D4" s="5"/>
    </row>
    <row r="5" spans="3:8" x14ac:dyDescent="0.25">
      <c r="C5" s="2" t="s">
        <v>4</v>
      </c>
      <c r="D5" s="2">
        <v>0.93486420887454835</v>
      </c>
    </row>
    <row r="6" spans="3:8" x14ac:dyDescent="0.25">
      <c r="C6" s="2" t="s">
        <v>5</v>
      </c>
      <c r="D6" s="2">
        <v>0.87397108903463527</v>
      </c>
    </row>
    <row r="7" spans="3:8" x14ac:dyDescent="0.25">
      <c r="C7" s="2" t="s">
        <v>6</v>
      </c>
      <c r="D7" s="2">
        <v>0.86196833560936237</v>
      </c>
    </row>
    <row r="8" spans="3:8" x14ac:dyDescent="0.25">
      <c r="C8" s="2" t="s">
        <v>7</v>
      </c>
      <c r="D8" s="2">
        <v>5.0471939863092699</v>
      </c>
    </row>
    <row r="9" spans="3:8" ht="15.75" thickBot="1" x14ac:dyDescent="0.3">
      <c r="C9" s="3" t="s">
        <v>8</v>
      </c>
      <c r="D9" s="3">
        <v>24</v>
      </c>
    </row>
    <row r="11" spans="3:8" ht="15.75" thickBot="1" x14ac:dyDescent="0.3">
      <c r="C11" t="s">
        <v>9</v>
      </c>
    </row>
    <row r="12" spans="3:8" x14ac:dyDescent="0.25">
      <c r="C12" s="4"/>
      <c r="D12" s="4" t="s">
        <v>14</v>
      </c>
      <c r="E12" s="4" t="s">
        <v>15</v>
      </c>
      <c r="F12" s="4" t="s">
        <v>16</v>
      </c>
      <c r="G12" s="4" t="s">
        <v>17</v>
      </c>
      <c r="H12" s="4" t="s">
        <v>18</v>
      </c>
    </row>
    <row r="13" spans="3:8" x14ac:dyDescent="0.25">
      <c r="C13" s="2" t="s">
        <v>10</v>
      </c>
      <c r="D13" s="2">
        <v>2</v>
      </c>
      <c r="E13" s="2">
        <v>3709.7630526558351</v>
      </c>
      <c r="F13" s="2">
        <v>1854.8815263279175</v>
      </c>
      <c r="G13" s="2">
        <v>72.814216710843496</v>
      </c>
      <c r="H13" s="2">
        <v>3.5886981139332753E-10</v>
      </c>
    </row>
    <row r="14" spans="3:8" x14ac:dyDescent="0.25">
      <c r="C14" s="2" t="s">
        <v>11</v>
      </c>
      <c r="D14" s="2">
        <v>21</v>
      </c>
      <c r="E14" s="2">
        <v>534.95750984416566</v>
      </c>
      <c r="F14" s="2">
        <v>25.47416713543646</v>
      </c>
      <c r="G14" s="2"/>
      <c r="H14" s="2"/>
    </row>
    <row r="15" spans="3:8" ht="15.75" thickBot="1" x14ac:dyDescent="0.3">
      <c r="C15" s="3" t="s">
        <v>12</v>
      </c>
      <c r="D15" s="3">
        <v>23</v>
      </c>
      <c r="E15" s="3">
        <v>4244.7205625000006</v>
      </c>
      <c r="F15" s="3"/>
      <c r="G15" s="3"/>
      <c r="H15" s="3"/>
    </row>
    <row r="16" spans="3:8" ht="15.75" thickBot="1" x14ac:dyDescent="0.3"/>
    <row r="17" spans="3:11" x14ac:dyDescent="0.25">
      <c r="C17" s="4"/>
      <c r="D17" s="4" t="s">
        <v>19</v>
      </c>
      <c r="E17" s="4" t="s">
        <v>7</v>
      </c>
      <c r="F17" s="4" t="s">
        <v>20</v>
      </c>
      <c r="G17" s="4" t="s">
        <v>21</v>
      </c>
      <c r="H17" s="4" t="s">
        <v>22</v>
      </c>
      <c r="I17" s="4" t="s">
        <v>23</v>
      </c>
      <c r="J17" s="4" t="s">
        <v>55</v>
      </c>
      <c r="K17" s="4" t="s">
        <v>56</v>
      </c>
    </row>
    <row r="18" spans="3:11" x14ac:dyDescent="0.25">
      <c r="C18" s="2" t="s">
        <v>13</v>
      </c>
      <c r="D18" s="2">
        <v>-9.8056789246473812</v>
      </c>
      <c r="E18" s="2">
        <v>6.9895240377455075</v>
      </c>
      <c r="F18" s="2">
        <v>-1.4029108236403223</v>
      </c>
      <c r="G18" s="2">
        <v>0.17525586520461195</v>
      </c>
      <c r="H18" s="2">
        <v>-24.341189881599853</v>
      </c>
      <c r="I18" s="2">
        <v>4.729832032305092</v>
      </c>
      <c r="J18" s="2">
        <v>-29.595534614949983</v>
      </c>
      <c r="K18" s="2">
        <v>9.9841767656552207</v>
      </c>
    </row>
    <row r="19" spans="3:11" x14ac:dyDescent="0.25">
      <c r="C19" s="2" t="s">
        <v>31</v>
      </c>
      <c r="D19" s="2">
        <v>4.1786875692090684E-2</v>
      </c>
      <c r="E19" s="2">
        <v>1.6197832252857758E-2</v>
      </c>
      <c r="F19" s="2">
        <v>2.57978197574668</v>
      </c>
      <c r="G19" s="2">
        <v>1.7471759472243439E-2</v>
      </c>
      <c r="H19" s="2">
        <v>8.1016394844711445E-3</v>
      </c>
      <c r="I19" s="2">
        <v>7.5472111899710231E-2</v>
      </c>
      <c r="J19" s="2">
        <v>-4.0750114762921619E-3</v>
      </c>
      <c r="K19" s="2">
        <v>8.7648762860473531E-2</v>
      </c>
    </row>
    <row r="20" spans="3:11" ht="15.75" thickBot="1" x14ac:dyDescent="0.3">
      <c r="C20" s="3" t="s">
        <v>32</v>
      </c>
      <c r="D20" s="3">
        <v>1.4117458731415259E-2</v>
      </c>
      <c r="E20" s="3">
        <v>1.7736605818287851E-3</v>
      </c>
      <c r="F20" s="3">
        <v>7.959504132892798</v>
      </c>
      <c r="G20" s="3">
        <v>8.932452910105467E-8</v>
      </c>
      <c r="H20" s="3">
        <v>1.0428929629596366E-2</v>
      </c>
      <c r="I20" s="3">
        <v>1.7805987833234154E-2</v>
      </c>
      <c r="J20" s="3">
        <v>9.0955878903656046E-3</v>
      </c>
      <c r="K20" s="3">
        <v>1.9139329572464912E-2</v>
      </c>
    </row>
    <row r="24" spans="3:11" x14ac:dyDescent="0.25">
      <c r="C24" t="s">
        <v>26</v>
      </c>
      <c r="H24" t="s">
        <v>48</v>
      </c>
    </row>
    <row r="25" spans="3:11" ht="15.75" thickBot="1" x14ac:dyDescent="0.3"/>
    <row r="26" spans="3:11" x14ac:dyDescent="0.25">
      <c r="C26" s="4" t="s">
        <v>27</v>
      </c>
      <c r="D26" s="4" t="s">
        <v>33</v>
      </c>
      <c r="E26" s="4" t="s">
        <v>28</v>
      </c>
      <c r="F26" s="4" t="s">
        <v>29</v>
      </c>
      <c r="H26" s="4" t="s">
        <v>49</v>
      </c>
      <c r="I26" s="4" t="s">
        <v>30</v>
      </c>
    </row>
    <row r="27" spans="3:11" x14ac:dyDescent="0.25">
      <c r="C27" s="2">
        <v>1</v>
      </c>
      <c r="D27" s="2">
        <v>63.005651899131891</v>
      </c>
      <c r="E27" s="2">
        <v>-10.055651899131888</v>
      </c>
      <c r="F27" s="2">
        <v>-2.0850405447239995</v>
      </c>
      <c r="H27" s="2">
        <v>2.0833333333333335</v>
      </c>
      <c r="I27" s="2">
        <v>52.46</v>
      </c>
    </row>
    <row r="28" spans="3:11" x14ac:dyDescent="0.25">
      <c r="C28" s="2">
        <v>2</v>
      </c>
      <c r="D28" s="2">
        <v>62.562315565791536</v>
      </c>
      <c r="E28" s="2">
        <v>9.0976844342084604</v>
      </c>
      <c r="F28" s="2">
        <v>1.8864058838459465</v>
      </c>
      <c r="H28" s="2">
        <v>6.25</v>
      </c>
      <c r="I28" s="2">
        <v>52.95</v>
      </c>
    </row>
    <row r="29" spans="3:11" x14ac:dyDescent="0.25">
      <c r="C29" s="2">
        <v>3</v>
      </c>
      <c r="D29" s="2">
        <v>86.53878983478667</v>
      </c>
      <c r="E29" s="2">
        <v>-0.97878983478666726</v>
      </c>
      <c r="F29" s="2">
        <v>-0.20295218159551559</v>
      </c>
      <c r="H29" s="2">
        <v>10.416666666666668</v>
      </c>
      <c r="I29" s="2">
        <v>53.71</v>
      </c>
    </row>
    <row r="30" spans="3:11" x14ac:dyDescent="0.25">
      <c r="C30" s="2">
        <v>4</v>
      </c>
      <c r="D30" s="2">
        <v>67.119467341172822</v>
      </c>
      <c r="E30" s="2">
        <v>-3.429467341172824</v>
      </c>
      <c r="F30" s="2">
        <v>-0.71110043633963371</v>
      </c>
      <c r="H30" s="2">
        <v>14.583333333333334</v>
      </c>
      <c r="I30" s="2">
        <v>54.08</v>
      </c>
    </row>
    <row r="31" spans="3:11" x14ac:dyDescent="0.25">
      <c r="C31" s="2">
        <v>5</v>
      </c>
      <c r="D31" s="2">
        <v>69.939525976798024</v>
      </c>
      <c r="E31" s="2">
        <v>2.8704740232019788</v>
      </c>
      <c r="F31" s="2">
        <v>0.59519310940644621</v>
      </c>
      <c r="H31" s="2">
        <v>18.75</v>
      </c>
      <c r="I31" s="2">
        <v>58.99</v>
      </c>
    </row>
    <row r="32" spans="3:11" x14ac:dyDescent="0.25">
      <c r="C32" s="2">
        <v>6</v>
      </c>
      <c r="D32" s="2">
        <v>67.171938564938472</v>
      </c>
      <c r="E32" s="2">
        <v>1.2680614350615258</v>
      </c>
      <c r="F32" s="2">
        <v>0.26293268023055127</v>
      </c>
      <c r="H32" s="2">
        <v>22.916666666666668</v>
      </c>
      <c r="I32" s="2">
        <v>59.74</v>
      </c>
    </row>
    <row r="33" spans="3:9" x14ac:dyDescent="0.25">
      <c r="C33" s="2">
        <v>7</v>
      </c>
      <c r="D33" s="2">
        <v>48.131565562709142</v>
      </c>
      <c r="E33" s="2">
        <v>4.3284344372908592</v>
      </c>
      <c r="F33" s="2">
        <v>0.89750136415424075</v>
      </c>
      <c r="H33" s="2">
        <v>27.083333333333332</v>
      </c>
      <c r="I33" s="2">
        <v>62.98</v>
      </c>
    </row>
    <row r="34" spans="3:9" x14ac:dyDescent="0.25">
      <c r="C34" s="2">
        <v>8</v>
      </c>
      <c r="D34" s="2">
        <v>78.310027949700498</v>
      </c>
      <c r="E34" s="2">
        <v>-7.5400279497005016</v>
      </c>
      <c r="F34" s="2">
        <v>-1.5634256377584972</v>
      </c>
      <c r="H34" s="2">
        <v>31.25</v>
      </c>
      <c r="I34" s="2">
        <v>63.69</v>
      </c>
    </row>
    <row r="35" spans="3:9" x14ac:dyDescent="0.25">
      <c r="C35" s="2">
        <v>9</v>
      </c>
      <c r="D35" s="2">
        <v>85.731267184585221</v>
      </c>
      <c r="E35" s="2">
        <v>-3.7012671845852196</v>
      </c>
      <c r="F35" s="2">
        <v>-0.76745816423725544</v>
      </c>
      <c r="H35" s="2">
        <v>35.416666666666671</v>
      </c>
      <c r="I35" s="2">
        <v>66.8</v>
      </c>
    </row>
    <row r="36" spans="3:9" x14ac:dyDescent="0.25">
      <c r="C36" s="2">
        <v>10</v>
      </c>
      <c r="D36" s="2">
        <v>78.016934265531233</v>
      </c>
      <c r="E36" s="2">
        <v>-3.6269342655312329</v>
      </c>
      <c r="F36" s="2">
        <v>-0.75204522516677819</v>
      </c>
      <c r="H36" s="2">
        <v>39.583333333333336</v>
      </c>
      <c r="I36" s="2">
        <v>68.44</v>
      </c>
    </row>
    <row r="37" spans="3:9" x14ac:dyDescent="0.25">
      <c r="C37" s="2">
        <v>11</v>
      </c>
      <c r="D37" s="2">
        <v>74.850644952356674</v>
      </c>
      <c r="E37" s="2">
        <v>-4.010644952356671</v>
      </c>
      <c r="F37" s="2">
        <v>-0.83160767894901388</v>
      </c>
      <c r="H37" s="2">
        <v>43.750000000000007</v>
      </c>
      <c r="I37" s="2">
        <v>69.33</v>
      </c>
    </row>
    <row r="38" spans="3:9" x14ac:dyDescent="0.25">
      <c r="C38" s="2">
        <v>12</v>
      </c>
      <c r="D38" s="2">
        <v>54.539560287542741</v>
      </c>
      <c r="E38" s="2">
        <v>-0.45956028754274314</v>
      </c>
      <c r="F38" s="2">
        <v>-9.5289876965049009E-2</v>
      </c>
      <c r="H38" s="2">
        <v>47.916666666666671</v>
      </c>
      <c r="I38" s="2">
        <v>70.77</v>
      </c>
    </row>
    <row r="39" spans="3:9" x14ac:dyDescent="0.25">
      <c r="C39" s="2">
        <v>13</v>
      </c>
      <c r="D39" s="2">
        <v>61.884172207648838</v>
      </c>
      <c r="E39" s="2">
        <v>1.0958277923511588</v>
      </c>
      <c r="F39" s="2">
        <v>0.2272200151722446</v>
      </c>
      <c r="H39" s="2">
        <v>52.083333333333336</v>
      </c>
      <c r="I39" s="2">
        <v>70.84</v>
      </c>
    </row>
    <row r="40" spans="3:9" x14ac:dyDescent="0.25">
      <c r="C40" s="2">
        <v>14</v>
      </c>
      <c r="D40" s="2">
        <v>66.412523565065129</v>
      </c>
      <c r="E40" s="2">
        <v>5.8874764349348681</v>
      </c>
      <c r="F40" s="2">
        <v>1.2207688965452426</v>
      </c>
      <c r="H40" s="2">
        <v>56.250000000000007</v>
      </c>
      <c r="I40" s="2">
        <v>71.66</v>
      </c>
    </row>
    <row r="41" spans="3:9" x14ac:dyDescent="0.25">
      <c r="C41" s="2">
        <v>15</v>
      </c>
      <c r="D41" s="2">
        <v>63.204972769055708</v>
      </c>
      <c r="E41" s="2">
        <v>-4.2149727690557057</v>
      </c>
      <c r="F41" s="2">
        <v>-0.87397507456950074</v>
      </c>
      <c r="H41" s="2">
        <v>60.416666666666671</v>
      </c>
      <c r="I41" s="2">
        <v>72.3</v>
      </c>
    </row>
    <row r="42" spans="3:9" x14ac:dyDescent="0.25">
      <c r="C42" s="2">
        <v>16</v>
      </c>
      <c r="D42" s="2">
        <v>75.397872947513875</v>
      </c>
      <c r="E42" s="2">
        <v>3.9821270524861205</v>
      </c>
      <c r="F42" s="2">
        <v>0.82569448922477429</v>
      </c>
      <c r="H42" s="2">
        <v>64.583333333333343</v>
      </c>
      <c r="I42" s="2">
        <v>72.81</v>
      </c>
    </row>
    <row r="43" spans="3:9" x14ac:dyDescent="0.25">
      <c r="C43" s="2">
        <v>17</v>
      </c>
      <c r="D43" s="2">
        <v>91.019659203844384</v>
      </c>
      <c r="E43" s="2">
        <v>3.4203407961556138</v>
      </c>
      <c r="F43" s="2">
        <v>0.7092080462106779</v>
      </c>
      <c r="H43" s="2">
        <v>68.75</v>
      </c>
      <c r="I43" s="2">
        <v>74.39</v>
      </c>
    </row>
    <row r="44" spans="3:9" x14ac:dyDescent="0.25">
      <c r="C44" s="2">
        <v>18</v>
      </c>
      <c r="D44" s="2">
        <v>57.452926506023523</v>
      </c>
      <c r="E44" s="2">
        <v>2.2870734939764787</v>
      </c>
      <c r="F44" s="2">
        <v>0.47422494449278008</v>
      </c>
      <c r="H44" s="2">
        <v>72.916666666666671</v>
      </c>
      <c r="I44" s="2">
        <v>79.38</v>
      </c>
    </row>
    <row r="45" spans="3:9" x14ac:dyDescent="0.25">
      <c r="C45" s="2">
        <v>19</v>
      </c>
      <c r="D45" s="2">
        <v>87.930117528383221</v>
      </c>
      <c r="E45" s="2">
        <v>2.5698824716167792</v>
      </c>
      <c r="F45" s="2">
        <v>0.53286541760252204</v>
      </c>
      <c r="H45" s="2">
        <v>77.083333333333329</v>
      </c>
      <c r="I45" s="2">
        <v>82.03</v>
      </c>
    </row>
    <row r="46" spans="3:9" x14ac:dyDescent="0.25">
      <c r="C46" s="2">
        <v>20</v>
      </c>
      <c r="D46" s="2">
        <v>96.062924812505173</v>
      </c>
      <c r="E46" s="2">
        <v>-2.8229248125051782</v>
      </c>
      <c r="F46" s="2">
        <v>-0.58533377525616481</v>
      </c>
      <c r="H46" s="2">
        <v>81.25</v>
      </c>
      <c r="I46" s="2">
        <v>85.56</v>
      </c>
    </row>
    <row r="47" spans="3:9" x14ac:dyDescent="0.25">
      <c r="C47" s="2">
        <v>21</v>
      </c>
      <c r="D47" s="2">
        <v>69.809075845202358</v>
      </c>
      <c r="E47" s="2">
        <v>-0.47907584520235957</v>
      </c>
      <c r="F47" s="2">
        <v>-9.9336430026090453E-2</v>
      </c>
      <c r="H47" s="2">
        <v>85.416666666666671</v>
      </c>
      <c r="I47" s="2">
        <v>90.5</v>
      </c>
    </row>
    <row r="48" spans="3:9" x14ac:dyDescent="0.25">
      <c r="C48" s="2">
        <v>22</v>
      </c>
      <c r="D48" s="2">
        <v>58.796952695663677</v>
      </c>
      <c r="E48" s="2">
        <v>-5.0869526956636761</v>
      </c>
      <c r="F48" s="2">
        <v>-1.0547802097711314</v>
      </c>
      <c r="H48" s="2">
        <v>89.583333333333329</v>
      </c>
      <c r="I48" s="2">
        <v>93.24</v>
      </c>
    </row>
    <row r="49" spans="3:9" x14ac:dyDescent="0.25">
      <c r="C49" s="2">
        <v>23</v>
      </c>
      <c r="D49" s="2">
        <v>89.102492265060221</v>
      </c>
      <c r="E49" s="2">
        <v>9.0775077349397861</v>
      </c>
      <c r="F49" s="2">
        <v>1.8822222429984028</v>
      </c>
      <c r="H49" s="2">
        <v>93.75</v>
      </c>
      <c r="I49" s="2">
        <v>94.44</v>
      </c>
    </row>
    <row r="50" spans="3:9" ht="15.75" thickBot="1" x14ac:dyDescent="0.3">
      <c r="C50" s="3">
        <v>24</v>
      </c>
      <c r="D50" s="3">
        <v>66.278620268989158</v>
      </c>
      <c r="E50" s="3">
        <v>0.52137973101083901</v>
      </c>
      <c r="F50" s="3">
        <v>0.10810814547475954</v>
      </c>
      <c r="H50" s="3">
        <v>97.916666666666671</v>
      </c>
      <c r="I50" s="3">
        <v>98.18</v>
      </c>
    </row>
  </sheetData>
  <sortState ref="I27:I50">
    <sortCondition ref="I27"/>
  </sortState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6 F A A 4 F E - 6 6 3 0 - 4 2 C D - A B 0 4 - F B 5 E 5 F B 6 B 7 D F } "   T o u r I d = " 7 1 1 a f 8 9 6 - 5 9 f c - 4 8 3 7 - a c 5 e - e b 8 4 2 3 b 8 1 6 a 1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o U A A A a F A Y W x t k k A A G y m S U R B V H h e 7 b 1 n k y R J k q a n w S M 5 5 6 y y K o t 1 k W b D d m f p 7 U H u 5 A Q i + A W 3 9 w G C O + A Y A I H g A M H h d n v / E L 4 D e 8 t n p 3 u m e X d x k p W c 8 4 w k Q R P 6 q L l F e E Z F J K n K a j L T b 5 W l e 7 h 7 e L i b q Z o S U 1 O L / L + / / v J I X g M R / f c n 7 7 8 l z 5 d L 8 n i p J K V S S R L R k n Q 0 l G S s M y / N q S P 5 q y c p 6 U j u y W j z l n R 1 d c n 0 9 I y M j o 7 I 5 5 9 / I V e v X p X m 5 q b g b g 4 H B w d 6 z b T 0 D V 2 W 5 b 2 Y z O 8 0 S i x y J J e 7 i j L a W b R r j v S p d 7 M R W d m N y e K 2 S G F / X U Y H u + R K d 8 H O g / 1 8 R A 4 P D q V w u C W l Y l H 6 B w a l U C j I 1 j 7 X r 9 k 1 L c 3 N k s t l p a j n G x o a J J l M S T y R k H w + L w n d R i I R / a 2 S Z H Z 3 p K W 1 3 b 5 z V h z q e y S S S Y n F Y u 7 z 4 Y E V f q O x 8 f g 7 v w o W 5 m Z k c H g 0 + H Q y n q 3 F r U 2 6 m k r 2 u V g s y O z s n D Q 1 N c n q 6 q o M D A x I e 3 u 7 v S 9 Y W V 7 U c 8 3 2 / L l c X k q F v D R q X c X j C T t f j a 3 N D W l t a 5 d o N B o c c Y A e d r a 3 p F H v F d V 7 U 7 c e t A X g f G d X t + 0 v L c x L / + C Q 7 Y f x 4 s W U 9 P b 2 2 P O G Q T v x x O H 7 5 n M 5 2 d 7 a k O 7 e f n 2 P J U k 3 N N q 7 / d 2 z p O R L U X v H l m R R 6 Y d 6 K M p R q W j 0 1 R R f C O 7 w 6 j j + 9 q + A 8 c E e y R w W 5 O m q E p 5 + P l J K n + h R o j 2 M S J M y 0 1 f z C a 3 U I 9 n M a I M 0 N s r C w o I 2 X r 9 9 l 8 p p a m q 0 / T B g q J 2 d X f l w M i J z 2 4 3 G P I V S R B a V e b 5 e T M j H M 0 n 5 a 2 X S X 0 8 n Z W o j J u P d R / L + W E k G m 3 Z k Y 9 0 x C m h M H E l n a 0 p 6 e n q l v a P D j k H c B 1 v z 0 t H Z K X t 7 + 7 K x u a X 7 X d K t 1 z Q 1 t x g B U e H J Y A s i k a i + 2 / m r K p V O y 8 b a i j X a 9 t a m p F J p b d j O C 2 E m 0 N s / E O y d j q F W J Z r g F S D C e / c f a E f W r I T c J T d u 3 j T C f / L k i W w r c e / s 7 O h x J V 6 t j 3 g i J Z 8 t d 0 l a 2 w 5 m g h F r I Z F I y u b G u q w s L Q Z H H K j C b P b Q O q 2 9 v U x w 1 C E e j 8 v a 6 r K 2 T a d e k 5 X F + T n p 0 0 6 P 5 6 s G t F I o u s 4 g D D o 9 a C 4 M 2 r C n b 8 A 6 0 d 6 + f m v n X 0 1 F p U X p 0 Y h J s Z v T T u 5 I x Y G 1 c U T p 6 0 g O i 7 1 2 7 n X w W g y V T i V l f K B b P n o R t 5 e i N C a P 5 P 5 i X N q 1 N + R R V z I R 7 Z m 0 p 1 K J Q I + Y z x e M W N d W 1 / R F 9 4 x 5 + B 6 V C O G B V H O X l D r f l m S 6 2 T 7 H 9 S l / d z w n P x 3 L S V 9 z U X Y O I l J U A g A Q S U d j S X v H D i N Y p M m R n l t d W T Y J w T 2 R C u l 0 g 1 1 v z K K N v 5 1 L y + D g g P 2 + B 1 W t 9 V o T 2 U M V a 2 c A x J M 9 P L R 3 4 r d o 2 H V l q r b 2 j q D x L g 4 w Q T U x 1 Q M d 3 D 1 t l 5 n N m N V J S q U k 2 k J M J Q q S g / 2 x s U t 6 P y c 5 X r x 4 I R l l L L r J n 4 9 n T a r u Z T J a t 0 f G V E g V O g k P J E J X d 4 8 x e V 6 Z h / q H g X a 2 t q S v f 1 C Z t 8 X q Y F / b f H N 9 v X y P 7 p 4 + v X b J j v N d 6 g h G y 2 q b e T x 9 + k y 2 9 D 5 N j a 4 N q w E D 0 c a b m 5 X n A T G 9 D / d b X F y U X e 2 g 1 / d c / Z f r T M 9 d 6 y 2 q V H V M l S 1 o x 3 n k t I l X R e x f / g / / 0 w f B / r k A b b w z c U k + m U k p V x Y k m z + S S 6 r i Z b V z y R Y i c l W l V D p + J I s 7 M c k r n 8 T y G y p m 8 9 Z Y r a 0 t 9 v L 9 / f 2 y v L w q G W 2 o 5 e U V 7 R 2 3 J Z r u l F / r P X N H q e C X A i L X 3 + t W d S W v k q q 7 U V W Q z L T e p 1 3 e H 8 l L W i U R o P L o C T O 7 u 8 p A a d u n t L S 0 2 n l g K l c q J e l k Q r Y 3 1 + R Q H / g o 1 S 0 v 1 m P y Z C W u 2 7 h W f F R S c Z V w 2 j k A G q B B p c p p D M F 1 M H G D 9 u Z r a 6 t K t E n Z V V W R H r h a F b o I e K Y 9 7 b l A K p J T S S 7 S o J p R Q n u o j Y 1 N q y M 6 N w 8 I m W O o v o V C U b J a d y U l f D 4 D r j 3 Q + k M a p f U Y n R R M 4 V V m m A b E Y n F T F 7 m e 4 + H f o D 5 Q 7 6 g P J D h b v g c T N q h q B n i f v K q Z i 0 t L 9 n l r a 1 u u X L l s 0 q g e k J 4 8 5 + 7 O t n 4 / a p q I r x f o C 1 U v H 2 s r H 7 O t l v 2 c y M 3 e v C z t 0 H U c K a 0 l J B m r M P N 5 8 c o M 1 d 3 e J r l I l 6 x s l 5 S J k E Z H K i m K x k C Q Y X d T U S X L k U y u O Y 5 v i u x I 8 W D D X n R / f 1 + G h o Z M 3 W t r a z X 9 t r u 7 W 4 n 9 U D 5 f b J W o N k g 1 h t p L 8 t V C Q m a 3 Y j K z p k w Q b 5 W f j G s F l A p K x P v 6 H U T 4 k a o o S b V 1 W k 1 a 0 U D 7 + 3 v W + L 4 i k Y o t L S 1 S U H G / c Z i U 5 x s N s n 7 Y r P p 0 V K U e 9 p I y n X Y I m / t R t Q G d x O S 7 9 K L Y A f 4 + 1 d j e z p g k R l / n G t T b V d X f 6 b X f B D O B x Y V F l b Y J V b X W J K c S H u k M s V e D T u S r r + 4 p E 2 2 o C r o q 8 / M L p k K h 7 i G h a o G 2 4 X r q T 6 0 O q 0 M Y + E D b j r r 1 9 Q B T 8 J n 3 h V n Y D w O J n d I O z A O p 1 V h l B w H o o o g t Q z s q 6 H g z u x l l l J h 0 q L r O / c 8 C m J l H 4 z m 9 + o 7 K N 6 K a 1 M K u e 4 5 w G 2 J K N C d V 0 v M d Z a 5 i U S V k r K A 2 l W v 7 8 0 J p 4 N X + F R O 9 M q X m i l c 7 L n f l l H m c 6 g f a 0 i V 9 W K V x 3 a e h x / q a V K K 0 m h M A 9 c L 3 N r 4 n e b a W k I e Z y x J T n b 0 W H i 7 F 5 T D v C D 6 V a p C 8 N N h n e t W c G q H z s 1 M S U e L w a q M H 9 t G G 6 v Y e J W 2 o h / M 5 + X Q m I Z O b a i M 0 q H r p H v k Y e l W 1 h C F Q R V B H W 1 v b Z G l x P j h b A e + / q b 3 9 J 2 p n / M N 0 q 9 7 L N R b v h H F 9 o M y O g e / r 5 X W Q y U V k Y T s m y 7 t R m d c t q t S + d k K 9 q l b y H o 8 2 2 m V q 8 r k 5 C L a 1 e G S z O e 2 0 2 u T W r b f U X r o u V 6 9 N y P j 4 J Z V U L 3 d c H v b 8 q k G o D J S 2 w P 7 k W D Q a q 9 l B c B y N Y b / K T q q Q r k O Y m M O g n s O d g Z O K R 9 b 5 Q T d n R W Z 3 2 6 Q V 9 h 8 2 H R 0 o P 1 n K 7 x t N g n B L 0 C z P 1 h N y q w / b k G d T B s y 2 6 N 9 X + / d K X W f 3 p T v a g z e U m Q n p 9 H Q 1 r j 2 M e 9 R E 7 E h V p i N T + X i b K z 2 q P m Q 2 5 P J l Z R h t x D B t w W x L K t W m N 8 6 v u 3 4 4 l S x X z s D Q q P V q 1 X Y F D d i g q s n 6 K s 4 B / a 1 8 v 8 x n W u R A m b E a 2 G q 2 1 U e 5 0 p V V + 6 f f e l O Y H 8 m D F 8 v f m 9 9 Z 3 c 7 J Z q Y o U / t 9 2 q E U 5 O 5 g v m z 4 e + C A g O C R v h A 6 P T Q M e h 4 G 4 8 p Z t X 2 + f L Y t R 0 o Y T T E l j l R e 7 S K t 8 2 S 3 1 l 1 c 9 v J R 6 W k u y a X L V 0 z F b N M y u 5 a V B 7 P O w d P S 0 m y M Q A c E k d Y j 7 D D o q L B 5 / b N a W 5 u 9 U R / J K g n V r O o 2 U s 6 j q G 3 E f d d V U l I f O A 6 2 V f 1 H k l G n Y Q w P D 8 t H H / 7 K 6 q 4 e w s + W y e z a u 3 v Q m f K a 2 c O s d s J J + d G o 2 i M 1 3 p s j n 8 y l p L d F f 1 8 / Q M a 7 + R 5 3 8 p y I / H 8 f f 3 X 2 l l V E o w m J N N / Q C i g a A f M i 4 Q J S s Z I 5 C u g R X m h j / 3 R 4 V x 4 8 e K Q 6 d 8 o a S C + U 4 Z E h M z T R j 5 e L w x J r H r T v n h c / G c n I 1 s q s V l 6 3 3 l Z V T 6 0 w G t E T D C 5 U H B i o J r 9 8 f C A H U t v 1 f V N 7 q K H 2 o t l 7 + y o J 2 h o q 1 c J 7 O Y b Y l J y + c 1 5 7 / L W t f S m 1 X Z f 9 I 9 d 7 J r U T + f 0 r u V r t 9 R L w a O 3 u b C l x a 4 e g z 0 z v D O P y z O F i 0 C 3 P M 7 2 U k b H h Q e l r Q 8 8 3 1 e J U 5 P R d l r c K s j B 5 T y Y u j 5 h m c B 7 w z l N T 0 6 q e D 5 r z J q E 9 / 4 5 K g J 6 e P m v L W p K K u i o / e w g 4 N J p U O 8 H m o m P y g A n o d L j X l k q U d m U C j 0 2 l D 5 x X E x N X a t 4 T B t z T 7 9 P e M C f M 2 t 3 b F 5 x 1 g E a n p q f l 6 s S E d U x / 9 a T C 8 P 6 e t A G O r P e H 9 u X X U 8 5 p o 6 w v 3 c 3 H n R x n Q e x f / u v z 2 V A j 2 t v e G c C P X 5 D F b V S w 4 8 z E 9 l p v w Y z 7 j N o l b / V l J b O 1 Y i p G Z 2 e n 9 P R i U 0 T M C Y G + e + X K h E z t v j x + c V Y c r j 2 T P W 3 k l t Y W t c f a A p U j o g S 7 Y 3 r / w v y c 6 e A l 1 c / 3 j 5 p k 9 / D 4 7 7 w 1 U J D + 1 p I + C 1 I V 6 a p 2 U J X t i 7 N k V R s W 4 z q t 9 k B P T 7 d M Z U d k q D M p m w f u f k V V 9 b q b V C o H D p K T g J Q o a K O 1 q e 2 I n Z d I O h U F Z w a G v r d L X E n J d q 5 B t r I J u T 6 o 6 r F + v w Z t H Q N t s H 9 w K J v r a 7 K 9 N i 9 N j W l Z W V k 1 r + Z 5 w H O i y m H z 0 j 4 4 K u L a Z j t q K y 0 t L d l 5 6 i T c d h A p v x / e A g g e B m 1 q b r J 2 9 8 B 7 6 K + h v X D Z 8 9 5 8 l w 6 3 T Z m v o e G 4 1 A s D O w l 7 C f s W x 1 E 1 H X G f H W 0 / a A B d i g 4 + D H 6 b X 9 f L r D M d b C v I 2 p 5 7 9 m I x L q m E G l b n w L m o u E E b / m o / g 6 x F 6 W w s S K s y F T 9 s 5 1 D v F D F 9 u l w w V H G o O 4 s v H p g u v p R J y r Y S x d 8 8 a 5 S v N w e l o b l N R k b H J a K N 0 p Q + / h g Q J W p X U M 8 n Y i P 1 l n S P 3 d E G X p E n T 5 5 q o z R Z I + 9 q T z j 1 / K m M j F 1 S 4 i 1 Y r 9 O r K l E 1 H g Q u f s 7 h R K k F v E R d X Z 3 2 H j h P 4 s m 0 F I 7 U B t N O o w z t 5 b Y P z v D A A Y q F y l g L T I S + X w 8 D L X n p b V B b I P h 8 E u i R 7 9 2 7 b 6 p S Y 2 O D D a B 3 d 3 f J 1 a t X g i v O h 8 7 O D m P E 3 t 5 e f f 8 + 6 R / o l 7 G x M e s I C 6 p t f P 3 1 P V l f r 9 h r g M 4 M I J U g 9 v X 1 d R s P 6 t K 6 g 4 H q Q 7 U L 7 V i g K b 4 z P T 0 r j T W Y C f U d N X J + d t o Y C M l 3 e L h v H Q h Y 2 o 3 Z + C S A Y b y 9 f i I 9 6 b n 1 g 5 g M t Z W s U w X Z Q k y f 5 e x t C s 4 l o W 4 M 9 y j x O 1 c o q l R z Z F v W s 4 1 G i N d V K h 2 o a o I e 7 3 u B Z C I q P 7 r m D N q H K w k 1 p m P m V U n q A x f i 7 f J 4 N W H 6 P y 7 2 K 2 q D 8 M L X e 4 s m 4 S 5 1 F m V c S 7 u q X k R D n N T v K y v I 7 c t t x k h P H j + x H q 5 J b Q Z U P Z w J G K a 4 c T + a Z h D w 5 Q o a 6 S i W K 7 E a q B U P H z w 0 + 8 / 3 p K h c 8 1 u x s g N i u D U r i Z 3 7 M t r b Y N L m L D A 1 L x j g 5 b 7 U p x 8 r q w b O l u a m R j n c 3 5 W 1 l W X r l e t F L B i B 6 b V L S 4 t y / f p 1 k 3 A Y + G F P 2 0 U A Z x K e w p 6 e H h v n Q Z L h c g e b m + u m h p n H T t 8 N m + 0 s Q B W e m 5 2 T y c k X J s 1 u 3 L x R v m c Y B b V B k e L Y S P Z Z O 6 d 0 u t H a C m b M l p L y S O l t r E N t a m 2 j p d 2 k t D Z p n S m d F k p R 0 5 y O 0 x O y K 6 I 2 f 0 k G W v O S 0 O v W M n g G V E r p 9 e n E y w P N 9 a A M 9 W + V o S C M k 0 u T v s C N k V 5 j J j P I V 1 e l t b 3 T x m 9 w P o x 1 F m z Q c H 2 / I m 1 4 I c J d c g U V t e s J 1 e k j Z r T / e C w n l 5 S I + 1 q U Y d J H a g w W b X y k W 5 k x r D J B v 4 w F H e j 3 q 1 W 1 M F r 0 H o N q W 1 D 5 E B o S Z X V 1 X X v I f W W y u O n s E O 3 z t e P i 3 g N j t K G O q o a 6 A 1 B X P b B f h v X 5 u 5 u P Z L y r K A N t j O 1 E V F e f C Q g X d / 5 x 5 w j w D A m o R 3 R + m A P s 6 z O j s t Q D 9 U b v n l P j P W y D 1 A K q G O N 7 h O q w / y Y B A + O F w 9 a C c Z 3 X N m r v f 6 g M s r A w r + 9 a U i b b M r U 5 k Y j b N d W q G f V 8 / / 5 D 0 w T G x k Y t m o Y h g V r g u y X V C H g 3 H D w M m / B 7 d J o M U s 9 v q p q X S x h 9 r e / F 5 M V 2 k y z s x L W T L k h X k 2 p X i Y w s 7 m q 9 R C q 9 K M x D Z z / a n p e W V M m G Z 4 j w K S j t N a g m 5 m x W x w s n l d i f K k P V P n W 8 v H t 1 1 L x g R g h a I N 6 P Z 9 M q F r W h l a E 2 9 q I 2 l h P G m B I d D L G x H z M x D O B + Q k C I 8 U N S s T 3 N w I b R G C y u v j 8 4 O M j I e O u 2 x F U N R b Q T F 8 i 4 V p c y A P F f g 8 N D Z v c g V b D r a g E J 2 K h t B 1 N X P w v S j f t W x 5 B x H c z v J R v E x J g J 6 s 6 G q k C L i 0 s y P z + v a s u M 9 e A 8 l 3 M F O 0 A M F Y Y 6 U k b J m g 1 x G l I q x e i h 8 Z Y S i f P F X E K J R Z 9 f b + M 7 I x g X I x u P X P g 3 3 x Q g 8 D Z l q o c P H y l j z d j 4 F Q P 3 u a x K X f 1 9 z u N l g / G o z 2 m 9 B r s U u 4 7 r r L N 7 P q m M N G K q J X U T 7 n y q A U P u 6 v e p O x g I m 2 x 7 e 9 P u j W S c V 4 m 0 n 4 v K o j I R s o e Y T t o f t R 5 a 3 c v s y K W + t M x t e 3 p w v 0 U H G I 8 c S a s y V D a n T I l z U Y 8 d K n M 2 p 3 P H + K F e M Y b S 7 a m 4 3 K f d s I K e A M + c x J v k W T B o i + T h o c N o 1 o f C l Z z V 4 7 z E z K Z 7 + G a V J t d V x T s P u D O q Z E e j M 3 J j y p S o b i k l o I n 2 X W l O 5 m V 2 Z k 6 Z P B X 0 k O 5 Z 0 g 0 p u a c 6 f p f a E I R J z W 8 U y s G R Y S B I N t X + G W j a s / f z 5 9 k + e / b c A k d p Z C o c Q s B w p k M J 9 7 J c y + B j e 4 c b p M b W Y P A a G w a D + P H j p 7 p t U + Z 0 E m l P D X s / U F x U Y z 9 n a k t t 4 z u r 6 i D e L j x t q L U F Z U S C Q f F O F b c m 5 d q w M m v Q m V e e P W r 2 D R 6 6 a m n w J g C D N z S m z S P n 7 K 5 B c 0 A x c E / M I H W D 9 G b f B b k 2 l t 3 3 O D v 6 + l y 8 5 f G W q Q 3 c 7 E 3 6 X W w 0 v K N 0 R n Q c d H y 0 f 0 7 b m E 6 c 7 i W i D J J X + u S + R E X 0 t x Z l Z W 1 T e r t a Z a h V t a o t R 5 d W b / q F j F 4 z o l J q d j t m 1 3 M Q h 1 Z L w 9 n U v s h f f v K 1 6 9 Z O w D u j 3 d L R 3 m Y N u a q 9 S o d W G P F 6 8 9 u u o a p V G z D S X p C r 3 X n 5 x x c p Z w d l o m r w F U z a d D W + 7 B x 4 X U D o 9 + 8 / 0 E Z q N S l B x f Y P 9 G m v t W + E m l T b Z n F t X z a S N 6 1 H C 4 M K 6 8 1 / Z d I G q R F R e 6 B d C a F P j f A H q o a 8 / c 5 d k 8 p r a + v y 5 R d f y c B g v 6 k X P T 1 d R i B n I V i M 7 O W l F b V r r p q X D N W n u b k y Y I l E O V R 1 D o a j h 0 f a e R t r Y W H R i D G f z 9 k 9 G h q S S r z N s q 7 P g x Q i O g T J l V Q V A k l g d o 1 + R 6 l E b b 9 x R y z f A H A W d P W 4 A F P c 2 X g u L x r Q G p E f e E d R 9 7 A 9 z d O o 7 U 3 9 7 B e T 8 u l c / a i K 3 s a s r O w n 5 W d j q t p p 5 4 6 Z 8 k R t e U A H N d q e k 8 H m r O w c l O S z W W X K k t p h 2 v Z R Z c z + z t P j O U + V U I y m v z U + Z G r G / j 4 v k p b H q y k b q Q e 1 m I l j N / o K y k S M 6 s d k L 4 e B h 7 p I M O L 5 p N N Z g U F L N A A S A Y O f 3 p H n I C B z f W 3 N 1 E D O z e 9 U R u M 9 9 v c z M t G j x D c + J r 3 0 l H q f p 0 + f 2 5 Z 7 Q K R / + a s p 6 + X e f f u G 9 a Z I s s n J S d P 5 v R f p J B A M C p H T e + M o C X u 7 k D x R N Z L Y P l e J S G Q D 4 3 V 0 E p O q C k E 4 4 8 o Y 2 H E 8 X w J X c 6 p F D h u u S K F h T L Y j A 6 r q t E l / e 0 y Z K 6 7 3 m J T J F y / k z p 3 b R m x v G n Q 2 h G Z h 2 3 m b L a o S 8 u D w 8 M J / n + j 0 t N I g t j K d J g 6 Q F q 1 P J + n y s p P J y t p h f V t 0 L 8 / z q T a h p g Y d f a s y F S o z 6 n N C + 8 V b f T l h K o c b 9 n G 0 D K N h s 7 U 2 n k 6 7 p z L U u x N j k l Q V C w L C 2 I 8 l 0 h Z T V 4 u R w u h U K Y R n L 4 w W f Y E B F b m 1 w O 2 w s y z E / p z g W R 4 9 e m y q F t J o T a U B v b v F C 6 q q A Q N g w 8 S 0 N 0 f E u z j 4 C i D u 3 o 5 m a V V z g 4 a h o f Y y e 2 a D I X 0 I J O 3 u H 5 P L Y 3 3 S p L o V 5 + l Y l p a W l T l a T N 0 4 D d g L x K q h 1 l Q T W U Z 1 + p 3 t H b l 3 7 6 H M z S 0 o 4 w + X x + 0 G V W X D X U / H 5 p / N 1 C V V r 7 p V A H D s Z n 9 J h j q x l 9 L 6 Z k w 9 0 f Z R A h l Q C e 0 J / E 2 B u n d R 4 8 7 2 8 U B i 8 K x E p N P B 5 Z S 5 U J V x c b 8 K I G o C X / E m + i B c Q C B 0 c + B F h M l a m 1 L S n d i S z p a 4 r G q H j k b 0 9 q B K H a W 7 + b L N h I o f N Z u K s U c c U k T r Q H l 4 m 4 n A G e v I B X G p + g 8 D T K k m r + Z L Y x C + V A 8 n 6 i p N a p N 0 N K t B r 8 x E o c K W d i p f q c V U / h j z l q p P d z X U Z i a P n u a T z 9 c D R D U + P i 6 / + t W v r d H o M V M h 9 z X n 3 V b k v W H t g b S D s A + h 0 t 1 S q S i u J 9 7 t 7 b f v y K V L Y z K u 5 f p w o z Q F 0 e e A a 4 g 8 w L v 1 / P k L 8 3 p S R / W A 1 4 q B Z 6 S O r 0 + Q U W J b X 8 c D 5 q Y 0 / P 7 v / 6 7 Z H / u q q v I b E C W l G j w 2 T h 0 C e B v 0 u Z z L e V 4 e P n h k D H v r 9 k 2 V r P U H R C 8 C t D U e t n p e R 5 4 b W 4 8 A Y S I g z m r L w T z M a w v T F / W F F x T H R v h 4 p K p u i H x P J e P S p + 0 J o 7 Q q A + A Y Q 0 s K g + r / b M 5 1 b M x i o D 4 5 t p f D N C l K 8 S j 0 r H o S 5 8 a h 3 s N 4 6 w S o h P p 3 d d 3 m E 4 O 9 q m f G j U C 9 Q T y z u C 6 Z 4 v l 7 G b x i O C / o K X j 4 a n C M a 1 4 F q E S M X W R U q m w r Q 2 1 v b Z u D A q O X 2 D m I D R t k b i s m X y 4 Q 7 n P 8 h 6 h Q K j E M G p / v + O K Z 0 o P P G N y d n e 1 2 H j s H T 2 A 9 F e e g E J O N v S N Z X F y V v d 1 N 2 d R n z O x l Z X 5 u x i Q o 0 h U 1 D 6 8 X E n F d C a p V 7 8 / v 1 C P E v N p 7 9 N C 8 I 7 Y V 6 h 7 T H L D r z q K G v i 4 g e u y k W g z v Q d 0 A 1 D E G e R s a i f w / / j 4 M 0 q 6 p / e W n 2 d C e e A d x N v j 3 Q M q h f c B M t I R v D 2 z Z n e 1 N s y E B U g x P H 2 B 8 k S E d q u / h S t K G b 8 K A O e i Q C O r e P i Q K x Q 3 h 7 G U j N n + M G b 3 6 g / q f I R A 3 D M L w R c o e y Z 7 i p W I 0 X K v E 9 S n 6 O 9 u M m e g d m A a N U y K S q G 9 o h n s O P H x h 4 O n L K P f v a g G r m d p E c h 4 w P v V w O S G H e d d D 3 7 7 9 l j S q s Y p 3 D 0 / k Q 1 U D m a q A + 5 p n 8 8 Z n N b L K S 9 4 L e R 5 A 6 A z G w l g d a q M x z h K u g z C Q b t 2 d r V L o u C W N n W M m k R Z m X 9 i Y C 8 + I 2 5 i g U e y 8 i Y n L a g P 2 m h q L K x q p 5 g F h 4 h 5 m 4 H N 7 a 8 s m b W 5 s b C m h O t X 2 m 2 A k j 3 g d 6 V k L q G M 9 f f 3 m S i d m D 8 B I h A V B c U R S E C A L Y k q 1 0 B w R L h 5 I b 0 C d 4 9 0 L A w c N T A g s V j Q E p F R B 2 5 e A 7 W r Q V A + X E j Z V x 6 C M T q A B N L p z y K Q V 5 Q Q Y 1 5 j X l e 2 M 8 x j W K 3 y r 5 p n G B n z 8 j p k g k j U 1 7 B l P e W v Y E V 4 9 w v F g 3 I g w J A / l S 3 u B e 4 t J e b Y a N 0 n B 9 I v X w f Z e 1 A a P Y 1 K w s J j u n h 6 T G I c H W R u H u n b 1 i v 6 u 6 s k N T f J 4 N V l X X J 8 0 a H x W E J e H j e l V u V r o b I r I 7 0 8 c S V 9 n W t 5 9 9 4 6 5 1 p G q O H s I 7 2 H w E 0 / i l m 4 h N p i V 4 8 y u 5 b 6 E + H z 6 6 R f y y S e f W Z g V 6 u a l S 6 N y 9 e q E u c d r z Y X 6 N k F n j J Q B n g m Q P K h / d A h I u O Y W 5 1 K 3 + U v B 8 + O F t X l U + t 7 T k 8 9 M 6 u C J h e a Q T E w Q D d c z T O 0 Z z p H 7 c f C d r V D A Q R h M h W H + m w c 2 F w O 8 F g U T S M E y U y g Y 7 L X Q O n + o q s T + 9 N / U d k q 8 c 2 X U B r m s p 1 D J R C 9 J b w p m N g i 7 s d 2 6 I L z j e l / B Z r 8 C H 6 b D H K m t g I A R n z g v u N e 8 G o D E 7 9 E z F A 6 3 y 5 V 3 k t 7 N m B b h J H N z c 0 b Q k U S T d H e 0 m t 3 D e B B v u L y 8 L D u R X l n L o q a 6 Z 6 g F k p e 0 N d R n h t P A c x L M C d E z V e I k Z 0 B E X E d 1 7 + s H p i r y V E Z 8 K q F g p I 6 O T l O V k D j Y X a L t 8 O j R E 2 M 0 b L s x l W I E A x O k G z b Q v 0 n Q P k h K m N 6 r X 9 V g w i H O I e a D E S a E g w K C Z I g A p i D w 1 a t / z A 4 O j 8 M d 7 h O d 3 m L T M b i m S e / j a Q E p j R f R f + b 3 U Q m p S J w h D P b a h N M A m B q z w X h T L X j a 9 E L i S m d O Z t Q 8 4 L M r K l R E a Y N 9 f f 5 9 V Q f b m m s z Q F 2 G u k 6 Y k T I S D U 9 v C J F 6 T K p Y D H 6 7 D P 8 w Y a w F z F Q P G d V V 8 c Q 8 X U v Y l p d O H O 3 L / O R 9 V Q V 2 Z Z 0 Z p l q w S 2 w O j R I r U d o H 2 q M z x w c i B K h M e P T m t l I q B Y 4 P z I K n i 6 q L N 3 R y w D 7 X A v r 1 c P t x O + o 8 o H F x s / N s K 6 u r 0 q z 2 V C 3 1 C 9 U U l z x O D K b L v / P u X X N A E M U N I W B 0 o / K 4 S P Q G U 2 U g X B g P J w m 9 O Y Y + D H d y o O m b g 1 P V t u y d c S c f q A 1 H + + D F 9 F I G e s D u x j H i b S O Y j + 8 c 6 P e R X E g h p A v E T x u T l w I y I s i 1 X T U M r u U + a 8 t L 0 k L H E g D 1 k V k F M K U H d Y 0 H k C 0 T Q b 0 r H a j 8 k v k t 7 c b q 5 I s I k w U R 5 0 z F g T Y L R W j a M R U P 5 m 0 p X K j t d f q x y H / 9 9 N 5 L n H B 9 Z E A G O 9 z A G U R L 4 + P R c t w q 8 l + f v N y Q t R j q N L h g x c r b 7 G 0 t y U T T g t o Q E 1 p p D N T l z R Z i w I 7 R d C q I 3 m l m Z s 6 k J Q 2 2 v b 1 j h H f 1 x m 1 Z y K Q t S D c M J j 3 + 4 k X a R s t P A o l I 0 L f d O 7 o K p K b 5 T d 8 w Z w E d E P U 1 M z N r w Z 3 M U A 4 D h 8 n X X 9 / X c 9 e s 1 4 3 p e 3 o 7 F c a C K B m H Q s X m G I R G V H d b e 6 t c u V J 7 X t A 3 B V K p w Q S k U 6 v l f K G D w E E Q V e n c k G 6 0 A N a T J D X E y c A s S V t 6 B w b t 3 d C G q A + Y D u k E 4 y L l G A y P 6 X k m T g J m Q s O s X k r R Z q h 9 M B u q J H k r G D u l 8 z E G j j S p 1 H E B 2 r X A b y M 5 t f W l I V 6 S s f a c m i f a Y e i z c F 9 y a 6 B 2 I m T k q C A t j R H V h l 6 m e W W o + y 8 d / a O 3 r y t l Q M R O 1 c N 7 5 Q k N l e 1 v n l Y Y i g h d Y v Y Y Q 9 o 6 x / S F G 7 1 5 k w i 4 4 e 8 t u c a 5 3 a U 9 U 3 P C Y u 9 q A S J D G m E z 0 F N D c E R H L C 0 u y e / / 4 R 9 a 5 f l Z t 2 H g 3 X u 8 k t C q q o 9 / e u 3 Q 3 p c 0 Z 5 m M E r Z W J N K E 8 a v L V y 7 X D d S s B 5 4 V S f T W W 9 d V 6 q D a u O P 8 B q r b 3 P y 8 3 L 5 9 q y b B 8 Z x 4 7 r A H 6 C y 2 V F W a n 1 + 0 q I f q m M J v E s u L c 9 L V 3 W f 1 f J G A U F E H m S T q Q a Q F s 3 / J e U E n 6 m c C M 2 V j a M R p S 0 g p w r c A D I b E R u K t L C 1 Y N q X d 3 V 2 1 v 7 Z M l S R H H 8 B + n z r B A e X o v K R M V Z D M o S p 6 Z Y a i 0 2 M / L 0 f 6 O R o p y a W h l 5 n z J f J L a I 8 Z j b p x E t d T u x / x Y B Q Z k Q j I e / d 7 l 3 P K G A U Z 7 z w u G U 4 D A 2 t P l M g 9 M + G y 7 O 5 o r s t M S K O 1 1 X U l 0 J v G T I D e i c + 4 l 4 u F X F 0 p B O P + 4 Y Q z j q v B u + X 3 V k 2 q k M g E J w b z h y 5 f v i Q 3 b l w z 6 U D 0 A q F D 3 p N 0 F i D R + f 7 k 5 J R F L T A + B j P B Q I 1 N j c a w v J M H 5 / B G m v u f w U o l F J i H d 0 R V g r C + 1 u d j F u u 3 h b 6 B Y c k o E V 8 0 3 N S P B p U k l d A e y w m h k s Z s I b W X k G Q A C e R B P Q G Y k V A k 7 3 H s 7 R 8 0 7 Y I 5 Z 0 g 3 m N E k i 4 K c k Q R k g 1 r z 3 z w F E V x b g R 4 t k 5 b b U f a o i Z c Y i r G n I + P G k j V 6 K u 0 I P M x U o x 3 u 4 c g M 6 4 / j m j w P E L 0 Y f m V k p m 1 S Y D 1 g M 3 V 2 d b x k l y C q U T 9 4 1 n p T M A C V h 1 S s B r 1 R I X c g G 1 s Z i 7 P D V v Q Z S h n P w Q m A c 2 B l e U U + + + x L U z H P A p 6 L c K e b q v Y 1 N z b I 4 0 d P T L p S X z w r a b K w O w B 1 D U P j / i b M i Q g N G M y D D u S m d h z X Y d A g F O n b A v Y Q e Q Z 5 h 4 s E g 7 b E 6 G k F B U f E 1 D t m + p K j j + D b b P b A p I Q H U h 8 X v E 8 / F o a 3 v 7 g I e w o J 5 k H k B N / F 3 C j z i Q c n w u C j H d I / 5 V M u l G 5 l / e U 6 w A 6 2 e / j S 1 d Z U l k 4 4 B M L j D J 5 5 G C z D Q 9 f f U m H T v t a i 3 O p / t Y Y m j d N E D 6 E d j s C q w f P w L A x + 1 g I S 5 a O P P j a i P A l I q j + 4 c m j S d L C t K N d 7 8 v L u c E n e u z E g V y e c O g U j h I H x T w j Q 1 W t X L S R o Q a U I t s 5 p o K 5 w o y O F I A Z s J a b + 8 5 n x q k v j o + b B 4 x r C k q Z e T N v 9 e Q a O e Y Z i 5 B + n B P O F k G 6 o o Z R v C 0 Y P e N i q 6 u k i U K D 9 Q / e l 7 o n F h N l Q + x i z I r O s B 2 o c d l r Y O R E G d Y g t Z Z 2 u d l T k S s Q m o + O F q c D J w Q S c d B e 4 v Y A B 9 Q + s s H / g I i z C J f a v / g 2 R E g 4 k f x z v 7 b S H 9 0 x F I 3 p G 8 k D l G 1 H i r J 7 l O j / 9 X H a O l O i 5 8 z k w H J + S 7 Y 0 1 G 0 u p t i n 4 b d Q l e h w G U K t B Z a E y E G E + q t K l l k 0 S h n f V M x 2 E R C w M u B I g e d o j 8 / t I j 4 O D Q 5 v S o U 9 m d Y R + X s 2 E g F h A w o A 4 g x 0 E 8 z D O R L p j 8 j H Q 0 z 9 + / E S e P n k m r S 0 t a q e N 6 7 E W m 5 S 3 r z Z c Z 1 e n R X 0 8 e E B 8 3 7 z M T M / K v X s P z B t I / C D S s 9 b v f h P A y P f 5 B y 8 K t D M d R 3 W s n 2 v f q H V i L o t R R a n i H J K S 9 q / 1 L D g n Y E j A 2 B a S D E c G 1 x K O F D l Y l v V 8 N U 1 V n F J s 3 b 7 j B S u 4 / W 3 f m U V d 7 c e Z I P J X n 1 W c E g O d 7 X J j u M t U E e t Z t T f i x + 2 m C r / 1 C H + m 1 7 Q 4 u n S / 3 F s 8 m 9 F a U L t H d q e l K 7 o i 7 7 / / r l U c 4 L 4 8 A 2 o e 3 h 0 G a q + p 6 o W 6 h 1 M k 7 H i g F 8 K t T / K P s d G z J c 5 / H f B s j D c x I x Y 1 A s d C t R p K I 6 O 2 0 c M O D w + V G x t 1 J a + 6 8 d z s r G U Q g m k 4 B 5 N 4 1 Z p B 3 i + / / F I 7 C L U P 9 B x M R j v A z H Q W M C q R 6 a T Y Q j K f 1 o G 8 C q h T y w a r W y v 6 3 L j D K c T u M b G P 9 A K M I 1 0 U 6 M R R g 4 n 4 q A X G s n A 0 e B o J A w d G r S S k S D S G I M L T S G g z r y I u r O 3 L g 4 3 K T O w K n S s D 6 f v B M L S Z O S S 8 l 8 9 7 / L S w y E B f V 0 z a W i t M p Q z 1 o M w V 7 0 w M S 1 v a T S v G S 2 W Z Y v R H K j 9 U n 6 G w D 7 A 9 I C 7 C N 5 7 W m W 4 e x s G e M s z D / 0 f + 6 A / / Q K X T g N 0 P 1 Y Z 7 4 a H B B m E G J 1 H U n n A + n U 3 K + y M V 1 Z D e G 4 8 Y q 3 j U q u w 3 B b y f z M b F K e K f j U 6 A 5 1 5 Y W K J y z P 4 K D 1 Z 6 W I N p 1 d V 6 X t Q 9 X O 7 Y h U R / c A 0 F p q J Q R 6 R D J l T J J v H V U Y N f F f T q / D Y S K M y s / O 7 s z J Q M j 4 y 9 k X q G e P F m d q o U 4 r e q m Q M m h 7 D D 6 p 3 R i 7 Y 9 u e S j q l K z E I M H 9 + M 5 2 S J R P V O R t g x 3 O p 3 B 6 s q K T G b H b M z J w U s f L d U M F c y L q j C U O 9 a o z T s y U H m m c s 2 g 3 7 c 3 u e S V F F Q K f 3 P g t 7 X A u A k 9 q O + p R 9 V G a Q + F u Z P 0 s h a 6 j y b l u h I d e R 9 g J D x i 5 s l S 1 e j u 3 T s W 6 F k d d T C g t o 9 K X Q P P R C w b v f W b a O S T w L j Y 4 a F b U Y L 6 Q k J / 9 d X X N g A 7 q J 0 D G V p r M R N A b a n 3 v K i B j a o i o v 7 S B j g k u A 9 1 6 x k L D + D g w I A R E i E 8 1 c A m m 5 2 b M 5 X x r E C q M r f I 7 q / q a L X k g 8 C J t 4 M Y L x o k v W T V D z y Z O C F g a v P q h W h u f V 3 t 4 y q t j m e i E 2 t Q u 7 O t r U O W l x b M 8 8 d E R + 4 B f V B n Y Z u T y B L U Q L y V T K X Z q / T N 5 r V + 6 U f K q H 3 8 4 O C 4 Y 6 J s Q z W i n n S 3 W M V C 3 L U G 7 u o B o q L x a Q z A T x P B 3 d 9 S t A S S j F O R 9 N L n l e B F U 9 G s D D T s W K w a M W n k 6 R s e H r R p D h A J n r X q X g o w X 8 o f Z o b r 5 s a G X v v m 5 / 1 U A w O X 9 o Z 4 G e z E C 0 i U w 7 V r V 2 0 O l q + L 8 8 B 1 W k z M O z B p X + v 9 P W D i F y + m T Z q h n h N i 9 f T Z p K W F p v 2 Y Q z U 5 p b b p 1 r b 2 + m g a d J R u 7 h I q E j 0 7 E x V J + k L K a X r + l p Y 2 c 1 / X A 1 K C c h 7 a O A v S a t c Q O m Q J K 9 W W 7 h s Y s u M w h c + D D o P V C r N C J c U 1 T l 1 x n v f g O x T e k 6 h 9 a I M o d 8 8 U j h G Z N t 9 k c 6 I 2 D 1 j Q I m I L U X C F i h F j Z t q j f k H L c K W t N a G d g b t 3 7 F / 9 j 8 p Q u j / a 1 6 X G O e v / O P 2 f R j g J 3 N S D X p l x l z A B Y P w z e c u D B C J 7 e d y N E d m Y f y j D 6 V U V m 3 k Z V b u H l + f 3 + G 0 X a p Q S J t G d R p Q W g q L i H H y T A 5 5 7 S N P n L 8 z N 3 t 3 T b U S G C o F N U 2 1 P n Q f U H y o G a Q a 6 9 L 4 n v T / 2 m Q U E 6 2 / C X B A L 8 6 F + / v O f 2 X E 0 h m 5 t E x Y S Y B U Q 8 l a g x t C b o / 5 g c 9 B 7 Y w / h V j 7 L c 1 P f O 1 s b 9 t 1 X A U x D 5 8 u 4 E c 4 H T y + k S Y M G L M + e H m N + F c / G M a Q N E p r 3 o J 5 R 3 + h w i e W j 7 X l + q C o c u + f h O o l W 8 w R i 3 4 c 1 B p s 3 p e d V O V J a j l S y d e k j G W 0 f Y 5 6 g 8 E / r 0 B h J g q 1 + 5 q c b G / W P f r c 8 f W O g J W 0 N w x c 7 L L C 0 A o 6 d B M 6 H m a k W + K G 7 A 3 n 5 0 d C e X G 7 f k / a W R h k Z G b b f f P r k q U U 7 7 O 5 m t C J j 2 v u v m 6 O B C j w J / C K V h O p 1 2 j N e F P g d p r I T m I r 3 D m k 0 p L Y M h E 0 D v Q 5 Q X 2 D U n t 6 X V 8 X w 7 x c e g 4 L o q C s k D 8 l R / v i P / + C Y e o M 6 n E w 1 G I G S 1 I R F 0 8 J M e l q b 1 Q L t A y G 9 C o g 0 h w B Z B 4 r 8 g r w T n S i g r c l H M T R 6 y T 5 7 8 N z U y + D w i L n A O 7 t 7 n L d P C Q r m 4 n 7 M I f M D v 7 V A P f E 7 Y R o J x 0 G S U K h c E y e R U Z 1 z G 5 u V j E j W a l R s U g 1 / f t C / Z P j H T w J G N P r + W c H o N f b a 3 P y C 2 Q f 8 N p P E y J n A t G 8 G V t 9 9 9 2 1 7 Y d S Y 0 5 4 D x 8 m q 6 e C V O U N v E r h 2 c U b Q 6 b w K Q d Y D 7 z k z M y M t b S 2 q w v Y f I 3 z O f f b 5 F 1 b X 9 + 4 / t K n 3 2 F q o e 3 R K F I C U J q T J e 1 w p 4 a D m i w A r c b D M 5 q u A + o o j U X R L D v L l x Q V Z n J + V 2 e k X Z j v V 6 p B Q Q W H E 6 k m J L s w I V a 5 J O 6 A + i z M 8 C T g 7 F v S 3 + D 0 m d Y b H 0 R h G i U a 9 F D o r 3 P c h T 6 J r P O w p r T d U V c M T L 7 F s o B 4 x h 4 9 j + 9 Q z v j 1 I M c Z 0 D k B P t L q 8 q s w z Z k R D 5 Z J 0 I x y G w 3 E m 2 u G a x k F x E i C i S 2 N j q q a + + E Y i C H j + q y o N L m r a B B I a P Z / Q J u 4 d U w l Q y y F w e X x c C S 4 t 7 7 5 z 1 1 S 6 6 9 e v W Y C w r 0 M P k u K z 4 t 8 X X 3 5 t 9 l z 4 3 E U A I u a e R I u b d K l D I 7 X A 9 7 D h e G f 2 W e 5 n W C X S y N i 4 q p x x U y n P A x 9 O x H N g N 5 4 E k r s M D Y / K w N C I b Q 8 O K i u C g E o 1 u f c 5 + 1 t p G + r F B c Z z F E r l E e n r c P m k K b z s a f a T B 9 e i n 5 + G c F g S R I + + j s 1 F T 4 q 4 J o b L i 3 4 P p r B f u T J u 9 l x Y j a k F Z s s y e o / 0 e N P g + X F Z W 5 j M B Y D 7 P X r 0 1 J g A z 2 F b e 2 W a Q h i 0 D e N f p 4 E 2 e f L 0 u V x R i Y 9 K + i b A 8 j w Q H I 4 N O g M W c Y N R / F K o g G 0 t j y B M w I R B o t L D a A u 5 v M 8 C 6 o 3 h F K J r W A v L R 1 D g L c T G g p 5 Y 7 5 d s T H 7 V y j C I m P c 0 x + o m Z O Q y 8 P h l b g r e p X L g G C q X H c l u B u a O O A n V H 9 h P / A A E H H b F + g q q B Q Y f S S J 5 G r a Z N B h I x c x B T n u k E d O L U V u w R 3 B 7 w 2 D V w G u G a r W 2 z j y Z + s + B U U t W o J O u u S g w R M C A 7 E U R K 9 o B H Q f S i W h y 6 x x q w L n O T / d k e u l O p D v 3 f F N A P c O Z Q Q I W 7 B r L 4 6 D d P A 4 H s r r S C T J X i s h v D 7 x 2 X I / b m k U d d p S x X g X G r G o 6 N L W 0 W f B y h 9 p W S P U D 7 V A 5 x 7 P B z G R i 4 r d Y 5 5 e I / z C Q k H u 7 u 3 Z 9 I u r y 6 r s T w b Z M S 2 5 b T V v 2 S f / g Z G N / Y 9 N 1 + s Z Q q F s w E z k M c F s z O H k W V H t O 6 o H s P O X o h n i z V u y 6 f P r p 5 6 a y E P R J S F E t 1 Y R j P M + s 2 i y 1 x l s 8 Y E 5 U Q x j w T Y N x M V C t 0 7 8 K I L p p t Y O e P X 9 h A 8 T 0 o r X q A b h R + q J 5 y T z c Y s 8 Z m Z m a L P e 2 4 N Z b N 7 R e r x t z f V P A 8 I e Q m c P E Z E D o A j u H y G 8 8 d X j w w l E L 3 v V O R 3 4 e Y A P N z U y Z l O P 9 q L P V 5 U V z c t C x t i s D U Y d 4 9 t z E R W V 8 f Z 5 q h o C 5 W 7 X z I v K D 3 B x y F E 4 e 5 G Z U 2 F d 8 M b g d + 1 s + p t B 9 1 g 0 D W g 8 R V f H a z c B l I J W K o K E t j 1 y o k T z 8 g 1 E R J x F A G E 3 J k i 3 + t b A T l d G + Z k v A + K M f v a e M V J l V W Q 8 8 T 2 9 f n x n i 1 Z X i w b M g M b 4 J l Y / n x T n w q p 6 u M K h n V L 3 3 3 r 1 r E p q k J / U A A T 5 9 O m n z o l D 9 m J T X 2 d V j L u z R S 5 d N 9 S E 8 5 / m z J 5 b Y h Q y 3 D G d 8 F 2 D e u 5 G x l 9 Q 6 H A 5 E H p w H 2 F n Y X K i d A K a C a X l / m K g W c L F X M y 5 j X 8 C i 3 O O 9 U p K Q E 0 i L D x 4 I g 0 M V 9 a + y Z a 9 Q Y H s k U Y g U l z U D q b 7 X w C W M h + 0 k q Y A R y F j R W Q D P r G V i s n P g H p r f O a v K B A E T l o T z o x b D w P T 0 j l y H t 4 W c F D X q 4 s J A f b W p q v M 6 4 J n J / o N k v X P n l t b F 6 f W I 3 X n 7 9 g 2 r g 1 / + 4 0 f K L P P l B C g A 4 n S 2 T U z t i F 3 z / D E 4 / F 0 G d O D X d D o r w u s o 0 x Z I a a a T 9 P D u d T p c m K 1 a W o e n c 7 D a h s 2 N 4 u t B c T P J K + x T x k s H H B i 6 K B a V o b r b m r U x X O 4 5 j 2 Q y b S 5 s I q v r A Y Y 6 K 1 P g V W T u 0 9 x 2 r J K y 6 R z g 2 R h n o e c N 2 w U Q 5 I v J S Y v q T j W 1 y 8 b O g T x Z Z X V A p 9 e + K W y r u v H g w Y M T O 5 x a o M 7 I H P X w 4 U N 5 o A W t A A l 8 m p Q G X E O j M e 5 E a B N T W W p l O S I 1 N M S C O v 0 6 g 8 z f F M K z d M 8 C 7 K I l 7 U x Q 0 5 Y X 5 y 1 g t r 2 j y 9 z m R H 3 U A h 0 W t B J G q 2 p H H k z n g E Y r N K O M d I w 5 2 d d S P h Q + 5 8 C R z F 5 e o h 3 N z e U g W A 9 C a W C W k z x Z h 8 p s Z 9 X R G Y 3 2 8 B m P z g v s L H 7 v q y + / M m n F c j H 3 v r 6 v z J + S g b F r M n P Q K / f W O m X r I C p / 9 z x l 2 4 s C e d y 9 x o C a + u 4 7 b 5 v q c Z q r 1 o M I c S J A p q e n b Q o G Q b / 0 z j 1 q o J 8 n w g O i m F C 1 H H s L r 9 b q 6 s t q M C F g z D b + 8 K N f n 9 g h f l d A p A P 2 0 F n g 3 7 W 3 t 0 + 2 N t d N 3 a W j g S 4 Y v C Y m s B a Y j 0 Y C m D D I y O Q R V 3 v J I h y U L W 4 P 5 C r 2 v v 1 c I K U q f 4 5 t e C R 7 L v 2 f y e R U 5 S t k y z 0 k J y j 0 v K h R 9 I i 1 j E Z E L h O 2 z o p w 3 r O N V 5 B Q g N 7 2 x o 0 b c k U l F U 9 P 6 r A N 7 a X I n s p S o 8 m m L v P 6 e D x e P t 0 j d h a w W j z J N K e D N F T U D 8 v L u M X D T p c A R F B / + t n n t i Y S i w T 8 9 K c / U R V 2 y M a I h o Y H T U K d B U h m B p S 1 s Y w Z w c D g k K k 8 n t B w U D C D N Z 1 K 6 G + 1 y E c f / c o m X Y Y H H r + L Y F D 3 N H A N D g l A r G N X d 6 8 x k Q f 0 i r e v H r r 1 + j A t E 0 z g c Z j H C + 2 Y g s m z M B g w V m I 3 2 J y G b K 4 g 0 a 7 W y g x d D z + w S G O H H R P + G o x y p N p Z E Q n d e 6 / G o m l n B W v G I i E I h n 3 3 3 X f k Z z / 9 s d o L O 9 I W 2 5 S i d g x h k K P 6 L J V w G r y k S y d c Y x D + / + j x E 7 N 9 z i J d 8 v m i D c L e u X v b I k o g d D o w 6 h g i O A u o d y J B 5 u f m r U 3 C m j 1 M 6 i O r l 5 c W 1 Z b o k 0 v j V + T u n d v a A V 0 3 9 / n H H 3 8 i u 9 p m S F T a j g 4 z 3 N 7 f B I h / J I M V M w q q w b M g p e g Q a o H z Z i e r G E E q x 1 Q 7 8 F H + Y T D u R A d W C 9 h e e B o 9 w n S N w 0 y v M I 9 5 Y 7 J k i w L 6 + n F 1 7 f f d s / i t / r H j w N 5 h N y v R c F J 9 D 7 9 O L E 6 H W m o N W X v C N t d p C N O N H 4 9 6 X U C Q q D c 4 U I g F 3 N 8 5 b t z y q i y 6 9 b q g c + 9 s L E p / s 5 u i w Q z a H u 0 J e f + z 2 D 6 o z 6 R E q 4 5 + O A 9 o A 2 I b Y U r e N 5 w J A d U T 5 w S S y k l M d 4 7 n I 6 L i r b d u 2 H P + z V / / r X z 4 y 1 / J Z 5 9 + L p 9 / / q V 5 c d 8 0 Y 3 H v j z / 5 1 L Z M 8 c d W d y 3 j B m Y J l u U c 4 1 l b q p I x N F D v e T j e 1 z + k 7 9 9 n t l J f / 8 B L H d K Y d i Q + p I h B Z r 9 4 t g d j Z d 6 R E 2 b G y f U K D / D z x 1 U + D / 1 Q / h w + U e n e c P z G / v P / 9 X / Y 9 A 3 / A 3 A u D 0 X j 8 M C o N k i F M M g + x O D m W Z E t a O 8 Q r C d F e 1 f n P X 8 d M C 5 k X s l 9 1 a d j V W q o v i n r 5 7 4 O m B 4 / 0 O p z B 0 R M I u K U w I 1 P B L f L o 5 c 1 A q H u I F I Y g F A i 1 C 0 m G + J B P a t q V w 3 u h 9 1 F o p L R s R H n 7 t V W p 8 e 1 6 Q l r K 9 I / O G w D q g x 2 Y q B 7 8 L y O y V h V f U P e e / 8 d G R 5 x M 3 2 f P Z s 0 7 y 7 x l E Q c n K V z O A + o A 4 K d G Y r h 3 n g c s X U Y d 6 P e Z m d n b c g g s 7 e r z x j T Z + o z m 4 i o C 5 4 5 b J 8 T h Q E z r K 4 s u w F d m y r 0 c g f F 7 + z p / b A d Y U 7 G m P y 4 F z Z U L s 8 S r O 7 e S E T S Q + M 2 Z 1 o R q j 1 V w D q 8 e 7 k j 2 V I 5 Y s y t B d O H r U W X U / Q z 5 9 g 3 7 c 5 3 B P o 5 9 h d / 8 e c f e J W P g l s W h w Q P R 9 l Q a R Q e v c c w Z r r 2 e S R U X m l 6 L p Q K d 7 i t a N M 7 L g I 8 Y 1 Q Z a f 0 w b S l 3 w 6 C C X i c b b D X o Y O h l U V 0 m r k 6 o + r R n D h J 6 e w r j P s x H Y p y I p P U M / j L H C 4 9 S d f T 4 W Q F j M m j 9 9 t t 3 p Z j P S U J t 1 0 2 1 k + i B Q U 8 f 8 8 f c i n 4 8 H 8 f p h S E a C o P 2 q H 2 k G E B N p 9 1 g b j o h V O i n T 5 8 a Q + H G P 6 v U 9 Y B e 6 l 3 P s E u L q r f e 3 g O o e x A h X s j n k y 9 k Z G T E Q s + G h k d M f e Z e r G 2 F j a o X m j M B M D u W O E b c 3 0 z H w J F R D 2 g C / C Z M B 4 P y e 0 g q O j 0 m S O Z z W a X h r D S r V G x p b R V W O l n Y b z X N i f f p b i r I g f 7 8 5 n 6 Q + g E G K h f l k Y B X y j x j W y 3 B 5 9 g H f / Z f P m B w z U 5 q o Q c O j y 8 R w s G L e g M c w s F D Q l R C t c g N Q 2 + l 3 3 P 7 5 I 4 O r 2 5 B H v G T U n 6 d F 8 x n i U S O Z G 3 v u I p X 1 O M p N T B Z r c 5 5 c S 4 C U Z V O i 9 K t E r q v v 1 / 6 1 W Z h D V 4 K k y V R s w Y H + m 3 q P o O 1 N v H y F Z i J t q B z Y 0 l S 0 o e h J d C b M g G P z K w d n Y Q / u X a y a d r a a 1 q G o G D q + r p K R 3 p 1 C J b 7 E I 4 U b i + u Q T p B f K z w y F Q P w r d Y E g d G P I 2 x k M b z C w t G S O z T 0 f L M 3 J e 1 f Z F M 4 T h P G K g x n T Q m I o I B e 5 D V U l i + l O E D 6 g m G 9 m m Z C U v y C V V 4 b m z X f Z U + E B W / F 2 Z U D + Z H I a l 9 Y h a A X a W U b Y P g 3 A d m J C C B f Z 5 3 b S 8 u y 3 s V V d Q W A t D 9 b R z c e t 7 4 I i y R X m K u 8 D G V U H / + Z / + 3 M p Q T W R R U l 7 D 0 Y X 9 Z 1 R s f t E l m V b x G u K 2 p h F o v x s o b D 5 a T t q w 9 0 N v a y o E e H C f r z E U B Z m n S x y B z 7 a G q l x 7 8 7 q o y G Z P H k I o X A c J n s F u e a a + P J I / F I t b j Q 4 Q Q E w W i o M F O I 8 p 6 o B 1 w s 2 P r c A f G l K h n 7 k e v C 6 H S y z N k A F B t I C b v u W L O E u s l I c l m Z 2 f 0 W j y 5 T s L 6 + w C 2 t C H q e 6 u 2 L x H 7 z M e C 6 C A O J i n 6 a + m R 6 e U J S 2 N r i W q U L v C 2 s m D 4 1 P S U q r j r N g 6 G 5 I Z R w P 0 H j y x L 1 O 1 b N 7 V D a J R H D + / r 7 8 z K l q p x 5 C x k Y i b v i 6 0 Z D h 2 j Y 2 A m M Z 0 I T p e k M j p Z a 2 E y O v m w l K K D z 2 o d o B 4 z l S P 8 f q h 8 S G w m K 1 Y D T e 7 Z e o P S j H 6 A H L W w a D U 5 z W E s n k u 5 p s w w + s e 2 N V U + 3 X J t 7 M / + y 3 8 u q 3 w w F s V L I 0 A j L C w y I 9 d l 6 N n c 3 N D e 5 4 p e o z 3 R V / e 0 g V z i e g j K f l + / Q 3 o x d N J 2 v 5 q F v t / c J i t 2 u B d l n d 2 L U v k 8 Y C r s p V l b N c H 9 j g c L A e w c q h 6 v 5 4 O 6 f m V Q B y l z S 7 e a i s c s W d a 9 5 f 1 f B 7 S B J w T s j y + + + M q C Z h n Q 9 i q 4 B 2 1 i C R 6 V 2 D h O b 4 6 W Y Q G q A X g e i I g x G 9 b 2 I s 3 A 1 I s p t b H c G B j f 8 / f k f g 3 a K c B Y t D O 2 1 e L S k n 0 P r y A e x l l b H f G h M Q 8 q G W o U i X H w X O L + J 0 j 6 y a M n R g s E + T p 6 U M n Q 2 W E d A r 8 0 O f l c l l b W r L 5 Y + A A a 4 n p o b m 2 N v I v H Z 3 0 T S k S y I A Z z / Y J q A A Y J R 4 9 j S 7 J E D u 8 b / j 7 g M 5 M P a 4 U l E Q 3 x d N U t f A H d K o s Y 0 5 i U M i b i i G c e i m c m t g E z 2 X W V Y h K K E x S k E w 9 Q T R w c K x Q K d g 3 n 6 N V Q F 9 D D M c 4 Z H 6 H X Z G x q 8 y B p L u s 2 N e Z Z Z A 0 g s c L 5 p P n 8 u s 6 C W o C p U P u 4 f z X 2 8 2 4 d I H I I h E E u A X O x 6 6 P G z 8 g T 1 A F E T m d C T w 1 R Q Z S v A h o K m 4 w 0 z B A Y E o B M T k j C s U u X L G F L N Z E A J B V B o k g j H B b Y a U i t a s L h u W B + 0 p n h s m e h A p i B p U h 9 5 8 k z 2 L 5 W A F K O a f 3 N z Y 0 q N V h h P W F t j f M H d Z + l R n E m X L t + z R g A 5 k Q q U y d 9 / W 6 R O O x u v o d K C P H z + 2 R M m p m e s + 8 R h e O 0 G 8 c U 2 H k E T C P V w v X I u 3 F d + P 3 Z t 4 A D P Y Q q j Y q H X V V r C r w H k i v s F I K O 1 z I R + W Q 2 V e 7 k H U u x C R g G g v D 7 Z c Z R 2 8 k + h x g s K B x n T m G k k N s / g p H s R 9 b W V Q Q 7 2 8 h u G I D K / u K L L + 0 a B l d J o O / B M X R 0 V M G d n T 3 p G x p T M d s q a W W u p i C H 9 K N n s z J X u m r 7 H j 8 a y d o q 3 B c J R P j f P 1 e V Q N + N B J Z 7 V e u q 8 o m 8 1 o N t B X O N r u 5 G Z f 3 A r Q D O Y N 7 v X c q V B / X O A p i J D g X 7 p F q K n B X k j v v F L z 7 U O n c d W V a l A n Y Y 0 u m 0 s T 6 m R h C 6 Q 7 Y i O r y + / k G 7 R z 2 w F B D M h M M E B s a h 0 q m / k d P 2 x 7 X P m B Y L u M F A j m D c + A 9 A z W M 8 q 6 W 5 Q V Z V m t y 8 e d M c C T D D 4 o J K M 2 h I 7 w + t 4 E k k l p D v U r B j U l o / j x 8 / t f H D s A Y E o D s k E Y P d Y Y a q B 8 K M 8 N D R i Z B o B o Y + C W G 7 K q / E c e / h c 5 k + H J T m N p e y T P 8 E 7 + s E i 7 n v A y b i s 6 U O 4 7 M e x 0 M Z T i l m 5 8 p F B Z J n K B o E b x D L U Y I w Q w G 8 Q R j a 9 B i 1 X p o f 3 F L i Q K 9 e 1 w q y p V y 0 V 2 P p m X i q S S a z l 3 j u M q 5 0 n 3 + B g d P A / f / 6 W d o G 5 t 4 e y s n H M x W 1 o B 6 o N L x x 8 M I / m T i 0 7 V m B w f 9 3 f / c L 6 4 R + 9 3 d / Z u r L e U D P + U B t D I i V R J 4 A Y o M 5 q 4 n u N D D Q m S Q Z Z c i 2 O A k M t L L 8 T G Y 3 Y 7 1 r I Z e V b J 6 V / n f l u h I 2 F U E H g Q S C S S F a 1 E a u R z J h B l B v Z J 0 a U y b E A c M z U 6 i H C i M 6 b y S T J z E R f v T j 9 4 8 x A M 6 M z z / 7 U i X X x J m D B S B m 7 C p c 5 0 z J P 4 0 J m X T o k 3 L O r O z J P / z 9 h 5 L o u y W d f e N G 5 5 6 Z b A t D 6 f 2 d J I J 5 g s / B f p m B + B w w V a m Q 1 0 6 5 Y K t y x P 7 T / / 6 / f c A D 0 d v C A F R g L e C 6 Z W 5 S v V 6 Y 4 x A C O j h q x 1 / + 5 V / Z e F V D U 1 q G B n p l v 5 h Q u 6 r S e x L i U a 1 + v S 7 g V 5 i J D E u s n s D E x p N A J R Y z r C C o o j r W I D 0 t x W O Z m u o B I m B y J S 5 t 6 o 5 I C B 8 B c V b Q e I z x s Y j A j 3 / y v h E T k s H b o + c F 7 b Y w q 6 q 3 1 j 2 q 0 m n P w v I 8 / B 7 e Q w q / z x I t E B 6 r h f C O e P 6 Y L o I L H G m G Z P v V r z 4 2 W u D 3 W l u h l 7 i p p t w D K b u 5 s W p Z c Q n c t X f U 7 z F w u 6 w 2 G X Y P N l W Y A V B x G a / y E u 0 s Y A w O l Z f 7 k a i F T q T e + + I i Z / o G j I 4 m 8 m J V m b x h R J r a w u p l 0 N M H z E U 9 4 D X l H 8 d M n b N z T m o 5 B g w + w 3 D B 9 u i o K L H / + B / + 3 Q f o l 4 j d W r N m P T B O q w d 4 a 4 E X Q 4 q h J w + P D E n u M G s 2 w U F m S z K l J o k n X C 8 e 1 / c n Y f 9 F g j r d 2 d d e o r g n K b V H 1 v Z P 5 o 6 G R E k 6 Z N H i C + P p V p s I y T L 8 2 G L 1 g I q D N w w C w x P F e 7 Y x h H B O L w s N s r O 9 Y 4 4 N G p u A 2 V d h J A / u F 9 N 3 3 l K J g b a B p M E b e Z o 6 R H t R 6 G n J y 4 c a 1 9 X d a R l p y e 2 H + g k T c J y e G V v l x y p l 6 D w 3 t 3 b k 0 c N H 1 s 6 H K v F Y v Z H k K 3 7 C K h I M g k Y D g j k H B l X N C p k L A H M B w o a h T + s E w u B 9 c d 7 M q G 2 W i C f t n W H y 6 n s g h X 0 e 9 i 8 X E r J 5 q B p M E n d 8 i J n g J x g k 2 D 9 u I + n W O y K M c f j s 9 k 1 6 2 X m 8 5 J w r S e w / / H v H U H A x T g V u U A 2 O M f B 3 l t g 1 D 1 y u 9 L Z U l K X Y 0 n Z d 3 N W e K + m 8 N S 3 p I 0 u E e d H I H e z J 0 w d f y n x G 3 y n p p m V X g z W u + l p K c n f g U G 2 p k s x v q 6 q U b r K 4 v a U d t W N I e l h Q m 0 b r v H p B B B q R a S T v v v u u O W W s 7 s 7 Y s 4 Z B A 5 O P 3 R n y T 8 y x U U 8 7 O A s Y 0 M X b R x Q 6 3 i 6 k B A O h 3 v A / D T A z 0 y K a W 9 x g r F f z 2 G e u l d l L h 8 x u 3 V F 6 E G W 0 X u n o 5 t m f S X t b s 6 q Q h + b 9 W 1 l Z U S b K W 5 p t v o e b m 0 F W X O l I 8 b B z A M B 4 c 3 O z Z g / B e G e p A + i R 2 e J M 2 1 F 5 I k s q Q V d X 3 G I T 1 Q y F z Y g 0 + 3 Q u K Z s W i s a A L W c c n b O v L G H 3 N G b S r c q k g I m 4 x k k g P W D H z J b i m o C x 3 G d s L j 4 X J Y q K R l L + 6 l U P w k D H Z 7 X u V w E v C G M N D f Z L Y 0 s l X G m g 9 e K Z C b S 2 p G T 0 6 i 2 r c H r H W u h W V f O t / r w a 0 6 r S q P R U f S 8 4 o z 2 a M h K 5 2 e 8 t J e Q f X 6 T k F 1 p Y e B v 3 K t h R F Y X k n B D G 6 0 g U Y N / X + i F x C S o W O v m r g C Q l L P r c r 8 z k m Z v E N + G I 6 t M A k T C o i 8 e w F i B T Z h S T Y p o V R G w g N 5 K Q t + 6 + q x L M u d t p a + q F M K f m t g 6 7 F 2 N P 3 B t 7 0 R H o c Z g U y + b l 6 y / v q S 3 1 R d n m q g c W n C P v C S v h Y 3 c S p G z T a f T Z Y E 5 w m F e a 1 X b c 1 V u 1 6 n N 8 N J V 6 e R V 4 Y x 6 / Y 0 e C 5 w u Y R f 9 d 6 8 n J d S 1 c y C m O 2 c V 8 D v 4 F J 9 x x L b G / + O D P P p i e d i t F 4 O q s 9 d I Q J y L + V X r i M I i W 0 G c 1 d D W W T E p d N K j Y 1 o a 4 Z L b W J X v U I B M D r B S h k k u l D p 6 9 D v 3 d 6 z 0 F 7 X j y 5 v 5 l x f X t S K + q M r V V I 8 Y q i P X a z U Z l L S O y v J 6 R Q q J D C t E W W 2 w b d Z H F 4 7 5 e V B t m O y a L O 3 H 7 z P H n 6 3 F b j P u k z o P p J x j 6 j P 0 Q q o N d c x 7 g Q l a l z d Q a G J T 2 I 2 W W T 4 g C k F S + X a t 7 c E B c G / O L S L a C R K m G 3 X N l y e r o 0 c M n 5 g Y f G R 2 R f K T J p s 2 M 9 L W q u t h i a i v e 3 Z n p G a U l x 5 y 5 P F E U W R v H I k d g t Q q K q k a Q L G o j z 4 a d h i 1 W r b 5 h t 1 n 8 3 5 N n t n / 3 7 m 2 L F u F + F I Y B N j e 3 Z W Z 2 S a a 3 G 2 S 7 0 K T t k 5 R O V a q Y 2 E o y l Z c R 0 J + + n 2 c m / q P G K V f J t e 6 c k P t 8 N a P f R U J p M d v K p F V Q O F b + r D Y U A 7 u I 8 1 w p q n a H a 5 B q s D Z R z 2 t O p 8 7 k j o c f t T Y e S Y c f + L 1 g w P i p h G 7 3 Z u X a a K e M d B w F a 0 I V z b O I K o f b F X f v + O U x S a a b T 3 d g a M k W o 1 K I N U t W V D 0 8 d O N d j G F R A M w H 4 y L l M n q M M S 6 u G T 8 h G J i O r K e 3 2 0 K + s M O w U 2 s R f T 3 g g I B h C D X y 8 4 N w U 1 M H X g 0 8 V N s G B i N A F L c v 1 / u w H s A 0 d A J s u Z c H 0 Q h 4 x 0 r a G + 3 v Z 8 y x A G 1 g m / W p X Q U D w T T L m Y T l s c f u d G r Y Y 5 t R T B 1 3 q k r 4 y c e f q o r 8 2 J g J G q o O w 8 J + h D G 4 X y P R E W t r N h R h O T Y C 5 m N g m d R t S E G G K F i Y z i / z A 3 g P N C g W b N s p N M r O U Y c c l p y q 2 6 Y 0 R m d Y 1 L a p B d 7 J M 5 P t 8 y 9 g l I 6 G g n b 8 R V n Y c i v C O 4 Z y 5 8 r M p A x W d r O j 8 n F T e p E M 6 x H V A I N 7 G K z n a e R a 0 N 8 7 h o 3 M y Q T 8 u m h t a V K D d 1 9 7 P 5 f z j 6 g N Y g h 5 D S b I o 4 J c G h 8 z F W V C C Z 5 E M m c B v f R 5 J D U S + R e T K f l M d f h 6 a w D j / o X Y v v j i a 3 P + n A Q k 0 v S L Z 2 Z s A 5 4 F V b E z W N a G q A C W 0 m R d W e y p w a E R 2 5 L Y h E Q p P q K A T E F k U I V A S G 3 M d P I l V Y F J 9 E I h n K d N J Q 5 z k F C b s M X y q v p f v X 5 N n y E r z 5 4 / N 9 q I R f G C 0 b 5 q i 8 4 v 6 L U t N r 1 n f z 9 r U g Y H 1 T / 5 k z / S j u u S x Q r W A g P a 0 B c 2 J Q P Q w N M b R M 6 U G R w s z 5 + / s G B W 7 l k t 6 V i b e X B w S H Y T 4 x J L V m x 9 N A Q k + E s 1 H z p g T B T I E c 9 U Y F t t a v a j a n P b B X b 4 + N a u t X N 2 0 D F U U 2 N a j o o v 6 6 7 c / N G j R 2 c e 2 z g J 4 V m 7 g E W r U c X e F O i B S e 7 y 8 S e f W O + G i x u H g v O A Z W z M D U M Y C Q F / / M 6 l n P z x x K F N L S n P h 7 k g 4 O R w q q 5 b R X 9 6 c V v m F t b M U 2 g T B + f n z V v m V s L A w C b x y K q p Y e F k I g D 1 a H D 4 k q l p f t F m H 5 U N c C U j g T D E P V G y p T f H l e 2 3 Z A r q 7 e 2 3 3 y S c j M 9 I K R K 9 U G A y J B Y r W 8 C 0 M B i h T X g 2 e e Y G H A 5 x H E s l e b S c l B f r a D e O w V G / Y C 5 W Y 6 Q H g / j P q s r S 4 9 s q k a q O 4 y 3 E r U 7 4 F Q P P M B u p F 5 A G q M o 4 M Z x 0 c f j F i 7 R o l x l 8 c s D R R B C B j 9 o p g 4 9 W 9 I + d g q n Y d 4 X 9 I o 2 m W 4 t E d 1 f Y c b f l V H B t 6 J y p f P T g B G O i A 9 t F A R D h V D 5 u U w j v d Y B h v 1 4 1 4 Q 8 1 a / A N O S c g I u y + b r U L 6 N X n 5 h b s H V G B 8 E J 5 7 6 M n O o D a g o 1 F 8 G 5 4 u s n r g l 9 I x I 5 k R W 2 r w 3 x E J h f 3 Z W X q C 8 s R z n y p A + 3 x m V 2 L w W + B q q q 6 Q c j Y R c s q N Z o I r Q m k I o + L i o H 7 O q v E l c m w w u O + R Q L 4 a 3 B G + F X 9 a o H 6 w N H E I t A w K J K I O U c w W 7 j n J 2 w I V X F n Z 8 u c C x T m y i E h H q g a 1 6 b S q K e j S X q 1 v h Z 2 E t L T F r X o + H a 1 B Q m m R i K h J X h v 6 F l A e 7 S 1 t x o d E n 3 z X C U h D A a N 9 g / 0 W 1 A 2 4 1 A E / T L Q D M 1 C m 9 A + E w U r 1 O t w d z B v i w E 8 D 0 0 i B M Y A 9 k / 3 U d f C z G G 9 H 0 w r 0 t N U U F P F J c g x V S + k 7 j m V L / h s R W 0 o Y v k Y g 0 I 3 x l s T Z i g C J J m e c F 5 D u R a Y S r G 4 c 5 y h I C 4 Y 6 q w x d O c F B E J D U u k E Z B L R w P s h r V B H 0 M l r A V c 5 A Z I 7 r z F d v x r e t i J J z e X e m N y 8 M i h j Y y M 2 o D m g N o k Z 9 P q s 1 a p M o x L v 5 v p q W e L Y E i 6 q / u A N c 8 u K d p t 9 4 5 k J c F 0 9 Z g L b m 5 u m E h K J j Z s 8 r n Y M t g x S D 0 b 2 w M 5 E H S N X g 3 e / c 2 8 k A w P b 1 G G 7 M o 7 v l O L x l G x E h u X t i W 4 l t I J F n 2 P H n W e C J Z K I + E V o j v Z j Y H l o k C x P X a 6 O G t I 2 f o d j Z F 4 7 S T r N 5 q Z G m d p K m d Y T B o u S s 0 A f g d H z W x U i c 8 x j O 4 6 J j D k C 9 i p / L s m l T l V p I y W Z 2 y Q U z x 0 r M x C f d V v N U P Y E D K 5 5 F 6 u v H C 7 E I K W i L w L 0 0 M G t j 6 G 6 E t 4 E I D a C d 1 2 Q 6 L A V w q R Q / + q B i H j L 1 f Y G k E 7 F T M 2 G G C A c i q / 3 a m A 7 M B l u Y 2 P d P t N W R E O g k p H 5 t G a l n g K 8 e a h w 4 d 9 E E 3 G h N B W N g Y y r M W 1 / p o G E A R M S N U P o V Y 7 Z o 4 q 9 f F Q + X 2 y Q Y r x N p j N t 5 j R Y W l x U 6 U s 4 1 / m f k Y 6 F o G G 8 e S z o z S A z t N j b 0 y N X r 0 7 Y / D M i T B g Y L y o T 4 F m t B g u T g w q N O Y Z h G 7 C P f o S B g n b m N P / 4 r P + d 0 8 y u K h 9 3 p / x + c C 7 Y 5 5 / 9 k k 0 i Z C c E L s D 7 9 y q V U Q u s P H i p Q 3 V e Z d Q w U I O + S f A + q E y M / b g K q Q 3 U v x + P 5 o J P F 4 u H S 0 m Z 2 o g r I V D P I r v a g + I F r Q f s F p g P J w L z g i 4 C R D 1 U w 5 k M Q a + r D 0 Z d I Z k g 5 H A C l Y L y H K v / z e 8 k 5 W + f J e X j W Y Y M K h 0 j m k i u 6 K L c 3 3 3 v H V M R z w N s J 4 Y R p q Y Y z k k e k 7 6 A z z w f K j z q J J 2 O a W l V + O V U U j 6 d T c j z N Y Q C R G 9 / + e M q n m I f 2 H V M 4 Y / z b 2 o 9 q n x B W u a S M s q R r c L p z 9 s 1 Q d E P r u i + P W l M x S w 6 d R j 0 3 t X q x + u A H 2 6 N b M j 2 x v H 0 w K e 5 q y 8 a v B e 5 H g g Z O u 3 9 t o N M t x c N X M r P 1 u L y 9 8 / d w P G k M h f R 8 S c B O w E V q K u n L z j y a i B y Y G l x w S L T w 2 B w m L W 7 i O R m 3 S b y N 7 B q I J 9 h s j W t M x i N B Z 6 / W E j K / Q 2 1 P z u u m d c T b 9 i B S i g P r r s / t W 1 E j s 1 V z R A n g e 9 u r G / K z O y s v P P O X X k x O W W O C c a n w m A q y f T 0 r D H c + s a W S t a X 6 4 + p G S z 3 W Q F E z 3 / + O Z q E H 8 q M x H G O B d v l 3 a i 8 W I 8 b I + F C z + Y r 5 / j H 9 f a f z 0 G J I u K Z h 1 K 9 i g b 6 M b r y R Y B I D O Z M P X / 6 W H X p 4 9 l m 8 a D U 6 l 3 e F F C Z m M G K S n K S 9 N 1 T i f F s 7 c 0 w F G 2 P 4 2 O 8 s y h v D + b k z s D L G s L 8 t h r 0 I a n F K h O 1 J s m d B y Q 4 K R b V r h h 0 g 6 h h 7 C j j D A 6 P W p K X g a F h G x T G X U 7 y f 3 K S D 4 2 M y t z i i n w 6 l z I G y g s r x d e u Q x g o F 2 2 X s e v v S L K x k o / k J E C M t A 2 O M G b 4 M k 2 I N i I y 5 e O P P z U b P w x i A l m S F d p i w b a + 1 I b V I Z 1 V 7 W b l Y H B C f 4 v i m M B J 4 + q i f 8 w L r f q M R V y g N u L V 7 G x A J d Z r z E l B 4 f u + K E P h N a H n q 3 Y 8 0 F P Q i K 8 L x D e p h 3 m 0 G z e u y W D v 8 Q q G m S r L 2 r 9 Z 0 H m g c / e f Y i R / v Z S Q X 0 2 n X k r 6 c l G g v U h x B l O R V Q n 1 M g z G q 5 6 r B J v a q D A 0 D g O W a 6 k X T n U W 4 L H D g V E L R I y E A U 1 Q P J Y y S X m 6 f 0 m f L T h w C t K t f b K W 6 7 D v n e U 7 j G m x v N G j h 4 / l x s 1 r 0 t j k V r 9 H S t 2 9 e 8 c k E j Q J 0 D I o q J L k r m B q y N 7 K Y 3 l v M O O G Y r R + 4 4 w d 1 Q F n j G k C C U O D 2 L / y s W B f C 1 L K p s U X j p R O R U b a t P M L r n M M d f z 6 K G M y q B N 4 + s K g 5 2 F Q 7 3 X B / U l 9 h U f L v D Q 1 k r M 8 X n n 9 c a 5 q 8 I I 0 A F K W s R z i y 5 a W l u w 9 2 + s s K I c d s 7 Y X l R W 1 A d 6 0 1 I T I P l H b o x a x 4 Q w h 4 S J j K K Q S g H h w I u C 5 I 0 Z v b W 3 F 7 F 5 P Y L j N Z 1 4 8 l 7 n Z K W O a p c V 5 I e n l 7 M w L C 3 g l F I n P d G r V 6 b e 4 B 5 E V Y e 9 e L b A K J T R z V j A e t J 2 N m U p P 5 t 1 6 g 9 o e N n a m n f p 7 7 7 9 r i U y Z X g J D 4 3 k m F I n g A n P j q 9 3 E + B v j d k R g M H X + 7 b u 3 7 b t L s 8 + l S d a N R w q q 7 r 0 M J X z P M P x j N / j n P n D M H f d n c J u 3 p V T 6 6 D / U v u f r M Z u E 6 p n J F 7 7 E v 8 j 6 6 t I R 4 p M p C X i / / A W z M 7 M W P U x + A C / W 7 Y v n B P F y M B L G I 5 j d j M n j 1 e O e Q + 7 + s 0 v K / v m M B V 3 S M 6 F y h n v I M G A S r m M L Q b i Q G W d E Y w t i R D P + w a S 7 3 R 3 t t V Q y 0 T m g b v b 0 d G n p V f v p + L 2 3 D i P y y Q x p t K x u v j G Q / e l W f 7 6 c f 4 N Q J T x W k 6 q 7 j 3 f l Z a y j a G N E q E P 9 / Q M 2 B g O D w U R I K 7 Q I 3 p t p E z h 8 O F 9 L D T O n g h 4 P M w 4 E y r 1 R 6 3 C d n w S e h / K q Q B r f 7 M v X H T R n P h 7 j S q R L q 3 5 + v I k L 8 w s W Y L C h H S P t S 4 5 C H D V P n j y T / o E + m 3 n M c M j U 1 I w 0 X / o 9 7 R i P j 0 m Z W 9 t o 2 z t d 3 G f b L z F 5 0 J 3 j O j e Z 0 E 0 o j B 4 V J R U r q J r r v n e p 7 V C e r m q H o T S F Y w d G x / Z k / 6 i k b b G 6 m T l C 7 Y D w i b d i K j L e m S c q f u H 6 U R J s B C 9 4 X o Z C j H / 2 2 W f y o x + 9 b 5 U A d l S 9 + 7 W q U 9 W 4 1 p O X o 5 1 J Y w B c r Q 3 p l A w O D V q l h Z k L F Z I g S c Y 4 y J G H t 4 5 e 9 z C L e 9 Y R E x E R M H G b H 2 B M M A W B 3 A f a 6 0 F w N Y z k F x t x U 7 O + D a D 3 E 0 C L z Y T H j 5 h A q h x j + E c j L r C V s C D W h 3 1 V 0 A G R 2 I U V 2 D 2 I y G D 1 i l o M G A Z S + 4 v 5 1 9 M i s D 8 u a w f R 0 1 T J N e J B G N h n n 3 1 u N M I U + W p n E Y z i U p N d U d X U m Q z Q J r Y a z E Z U x q 1 b b x k z s L j 3 2 N i Y F K O N c m + d R T D s 8 o B Z X m a o C g M F x 0 K f 7 V j A X J c 7 Y K S o d K R y q s E c S U E Z y B h K 6 Q + 7 1 L y m e l 3 s f / 5 P f / 5 B s 6 o X L 1 5 M 2 w 3 x / S N K 8 f X z Y h D z e b w 0 Y d C D 8 u J + Q J W G o 4 f C Z V y N H V U N S 7 t z l t O A L K M M 4 K G m E a q f 1 x 4 g p h I G 0 c 9 n x s e u X b t i Y x E 2 C W 6 A i X A D M q w M y P w i p B S z j y c m J s z 1 7 w Z M X S b c e s Q z o / Y K i V y + D d D o r G v F Q H c l a Y g b u x t s z c v C 7 L Q t W s Y 7 v C o g C r j U R 5 O j M h I l g Z Q i e 1 I t 8 F x f L S S O p S p + V Z Q I H N a C p K q W U k b Y W o h g C Q f F e h D K B L O R P c l r L 7 4 d 6 S i Q W r 2 q A R G C x f G 5 2 T l p b E j I e F + D Z S y G p + w 3 + M d L c S T 4 T V e c d l B m s m C r f 2 w f x p r o z i s T l W R z / 0 i 1 C D 1 u z O b O U b f s M / M 7 9 q / / 4 / / 6 Q U c j j J M w 4 4 6 R c R 7 c e 8 F w V 6 I y 8 Z L 1 i L E e I G y c H m Q o x a g k g S b Z f O Z C 0 z g 8 D j P b M t Y V t d + F C W B E w o P o k Z g i z e o V V O T 2 z q 4 y + x U b i O a Z K E i v 8 j Y I X u V d 2 p l h f M o z + w g G o i L 8 S v X f B R B 0 2 q y C P J 5 1 i V j S K q n P A 0 c 4 D r 7 d i J B g U B Y Q v 4 f 0 R 5 W s 5 a h 4 o R 0 M U o m o + Y s C H l 0 m m p I R K w z a D b p j 3 K l L 7 d v q T h w b n 6 U + q x n N g 4 g e U m K j W U E / 3 J 3 g 4 b 7 u N j M n b E 2 y g E G A M Y z b M S Z T b n D 1 Z Z 8 d o 9 i + l e C z M k t O G Y l x q b 7 G v N 6 T T q I i x b i m v a 1 J Y n / 6 b / / P D / p b Y 6 Y G M a M S Y g 7 H 7 R G t P T n 5 w l 6 a c + c B D g A Y C p E N U z L a D 2 H 0 6 u + t 7 h 1 n q o 7 W t N w Y 5 r c r q g W E w L P A V D A 8 C e d Z + 4 i K q w v 9 D i 9 J N l L s N q 8 q 1 g L e x Y 9 U / W R a y X e J m U B M K a F f 1 c C h b t I G n F 1 C Q A R E j h O a R L 4 F b C 2 b 6 N f Q K O u r y x Z t D u j p m Y f V p 1 I e m J N D v 0 u d 7 + 0 f y I P V J g s X u 0 j 4 f I k D r U 4 i h M E Z 4 h P v 3 3 9 o D g n m h v m O A O a i I 6 4 F m I y p G 4 Q h s e W 9 0 G R I Y c Z w U K O S 0 8 w W O T Z g g B C T B A y j f y p b Y y 7 9 G 6 i G i W j J A m S Z 7 0 S u 8 2 S 0 q F t y 3 e d l a c f R W Z i h u r u a J c r y M n Z z P c A L h H s G J M x u Z t c e j J 6 s H s g k y 3 l 7 s A D s E 5 W M k Y l t R s Q w W Z O + + P x L 2 V 6 d k n c G 9 u w l P V r S e K B q V x r P 1 K s q D x 6 g j l C a 3 X q A K a k Q i 3 a u A T x O e N A Y o D Q 3 6 3 c Q z N 8 5 P i h 5 N r B 4 c 6 e q T d h G F N Z R o l l w M A 2 O j A Z X U a d 4 M t 3 L 4 + Q g S y s e w r X V F X m 2 R r 2 E G u c C s V d j i I R E p F u 5 t M U 1 k o N 9 f m H R b O W z g p w e O C a w x Q D 0 A l O Y 5 F N J n 4 p h B 8 E k j l G o k D B T u X 0 Y I 9 g G 5 9 I J P 7 X 9 S J q S B Z s T x T Q f I i d e v p 4 E N 0 0 S j c u 6 c V m 1 2 x x Y L 5 b Z U 5 W j w 3 R Y R q x R p a p B H g E m k m H z A B 4 G r w 2 e N m w Z 3 K C o F z A m C T 7 2 t Q d c W 5 y S 4 Z Y K w a + q 4 a t f q w s m 3 y G t z p I M J R Z L 2 B g F 9 k E 1 8 F S x w i E u a 2 y W 7 y q o C o I 6 c V e f B 3 S K y d R x 9 Z D 0 Y n N q h 4 V t M P O Q q t Z A W 2 W 2 t 6 R / i K k b / R J r 7 p e 1 7 P l C h c 4 D 3 N l K n 2 U 8 X 4 v J 1 G Z M H q 0 k Z P 3 A x V u i q p P l l m c 7 K 6 A v C J 8 o m E 8 / / U x S Q T A v 8 o G w N 3 c v L f x n 3 / 5 7 h q q c D 3 9 u x V 1 u + w z u q l l w E J H 2 l K u z 6 q J / z L R R 4 a i 9 x n 7 2 m K r l g T h l a h Z p e s l + w 5 K W k 5 O T s q G 6 O N L H b q R A / 2 W C H K I W M H p N v j m i j K v B i + P w 4 K s N u Z n g q F N x L g p I O l a O t 6 k R 2 Z L M q c j / 8 E X K s t 5 U R 7 x / l w H h B V V 6 K m g L 1 L z w 3 C i P Z i X S K 1 e u 2 s x c V G / G s p i 9 y 9 w p k k C m 1 F 6 F E R n E / H z u Z Q / s R a K z 4 X h W q Q b l c V R u h g t W M m 5 B a p Y L G h p + O Z q j G l y L R 5 d 1 i 2 3 J H 5 X C Z N g i r R s 2 F R 0 6 d F a R T l r 8 P 0 6 E i j / m r y G V 2 A x R 5 v 6 f H r / a k 5 O 2 h o J s B 0 v d l K W T C i T 9 o 3 a e q n w o r y u s 1 B C s o + P h X 2 Z k d N g e G u a 6 d u 2 a S R e S a e B t Y 2 Y m 0 o 1 j M B X G J G D C H A t 9 E Z F c C 0 i 7 8 f E x G 6 S 7 3 u 1 E O w b r R Q G m + W q l T R 5 t d s o v p 1 L W + + 1 p T 8 / s T Q Z K v 0 8 4 a 2 T C 0 u K c Z F V N Y o m W W s B G Z l Y v 6 0 k x 9 g Q x M o T A G B T 2 1 Y Z q C O T F U P J 6 Y 4 C k W L w O 8 F 5 0 d A + W K 1 J z P Z j F j R c X 7 a g e I G a 0 J X I a f v r J Z 0 p H m z I 4 O G g u b B x q L O j N 9 2 1 s S A l 9 s I 2 J i I G 0 Q U 0 z B g u Y w R i D 4 8 E 2 2 G 8 s q 3 v u e k K Q i B f E p l r c Q a U M v h 9 s 0 Z w Q K P Y G W R X / v C z M w W Q u b u q B 1 4 R s s A C G I Z z + p z / 9 s d l F z P + H K X A 8 I K p x u a O P c x 8 + w 4 T Y K f Q + 1 e A c E i y e X b Z c e C 7 / w u n q 3 F l A h q J S r E n a + y 7 J U S i j 0 f c N S G 1 y V 5 w I b S u i I F i u B Z v x J C c M 4 3 Q 4 H 5 i 4 2 N P b L 6 1 q j x J X + H A 5 L p + / 5 j j T W Q B Z z W 4 m 5 M F S X E t C H m t H F 0 Y e u 3 F z 2 4 Z M w v k t q o G r n N R r H Z 3 t 8 u O f / M h W 8 W C 4 h T F T x h + h X + y p u K q 6 7 F v G I x N E y i D W Z Q S M E y r 6 J 7 T 1 d l a l E H L 0 d D U m U T 1 n Q b J V 5 1 N J 1 e Y 8 Q 8 X b x 8 2 G Y q o 4 y 5 M g N j 2 Q V I x Q 8 y V A g 2 G f 8 O C s h 4 S k Q h o R I o I q w T 1 o O O / c u N 2 f s 4 q q B X o S 7 K / 2 h J v m 7 d Y 6 P T t 4 p G y B q P C o L W U z o 7 r 4 h 9 O p c p h L 2 M H y f Q Q u / Y 1 M 7 Z A f 7 J + F u V m Z m S Z 5 C U u U p k 3 i k I S l F l x n e W D q D w O R 1 A 1 a w T 9 O p i w Q t 8 Z P v B G g K S z s x G 2 Z o V q / u X a Q M J o L F K S a 2 N a O u 7 u r y 8 Y g C R h 2 1 7 s C n S J 9 k R y 8 M 5 8 T O B H 4 N S p S i 6 N l t v b X P p e 3 y j A 4 H r a V n t x n L i r J i q r D + s H G o J B S T r q 5 w v m O T m d 3 6 l U R 2 d 5 b t x M Y / f l c 3 u w c H s a D B y c O r h o w 1 u 3 b t 0 y K o c b h 3 i W K A X u L l w M M 4 j F w X A t 8 h + S E R 7 t q S x U y y v k n c 5 S + h x n q 6 N r E h 6 H O / c N k 2 u b j s J L C k 1 V V 7 b K M F P z m g A F f s v a E Q S I W x p F Y Z 3 b 0 0 p W y W 3 1 j Y + 0 l F z t q E M t s Y j / h N h 8 c H j F p B u h 4 3 l Q A 8 K t i M 9 d q j i + 0 n v B s B 0 + O E D g 2 f H e P S 1 / w t d r F x h 4 B 8 c N M R E 6 Q Z 9 K l x d P 3 Z C C W n T L T B J + N I c K f 3 d a u t 3 + e a V h 4 A s / r k d x f x N 5 z 1 4 X V x F u 3 y U 0 f S C h A t D F i E o 8 e 0 4 2 R W F w I s I 9 4 S c 9 k n l k A z O c B Y / X 3 9 d e d W l 4 N 7 o / E I + F k f O 1 j e b 5 4 Y I N w / C o e u I + m k x b 1 / c V 8 Q i V P U p k n J b + e S c l X q k Y y A v 5 9 s 4 d e B S R 4 g a m A u b d X l m 2 I g r w T 1 Q 4 I M 4 h D o H 7 X 1 1 e l R a 8 l 0 o I M S E g m h g o I t a J e v 2 s 4 l E Y Z G Z 8 w + s O k A I R k L Y Y m o k K H h L U B 4 h 0 X t p 0 U 5 z g p y J j q Y R 2 1 H j t Q 9 Q z n A s x z b B z K 7 + t 3 3 G c 9 H z A P W o 8 d D 6 7 h O P d m a 9 K p 5 M K R 3 P d U C O j W O + T K D I V n j G Q s A I Y h T g 5 p 4 9 N a 4 f 4 O 9 x i 1 Q C Q E 6 Z z P C h i Y 1 c 2 R c r f u v C 2 7 p T Z L m f s 3 T 9 P y S 2 U k B l t 3 V e K w 5 h P j Z a d F L P 8 m g q h z P 7 2 F Y Q A W H 2 v v c M M Y 1 Y g G A b 8 0 N s l o l p c W 1 J Z t L 1 / L w C n q 8 d 8 + T 1 v c o s 8 n + F 0 C W n o s 1 W G 5 9 w g p A g y + u 4 X 0 s L M c n e K I g M i b k y 6 t 9 o G S J n F 9 l P H x y o J v X 8 6 r M N A O x D F S q P B P t / q n / N n v c 1 9 3 H V u / 7 0 v o c 3 A d g d b e v D C + o q C 7 o v I h J o F 3 M p B u C 3 W P c 7 x E P T A G x d i T D 1 4 8 C 3 j w V p V q u X i X 3 F 9 J W w 9 s x 6 2 3 s d 3 f e r C K C J H w B 9 p t E j E e 1 g 7 C Y G C W c S Z m 2 6 J N s N Z T / 8 B Q O W Q J q f S r G V W N t c N S G v j O g n Z / s J K w M B + I d f 8 g a 8 9 L 5 / p X 2 t E y y 3 k l 1 y X b u 2 5 B A q 7 B e Y P 0 w f N H 7 n X P E B 9 N J 6 w z M u L n J t V M R A k x k i v V D O T P 6 / H g v u z j 9 W O L d B r t b z I e o j g t Q c v 2 v l u I i 9 6 M L 9 F w b 7 1 1 0 x Y W x g V J K A / S i o c F 1 Q 3 L T M v n z y b N e 3 c e r C k j H q w / l / b c M 8 n u b w V H f 0 A Y 5 O q e W c 0 e y + t Q D d q F Z J Y k t f T D F 2 G g I u + q 6 g h 9 f N e B J l K I t 1 k H u 7 n 9 c o T O d i 4 p G 9 m 0 j T s B 3 n 1 l a d 7 W J S s d F W V f O 5 + v F + K 6 1 Z N l h n C M 4 P c r x 4 6 X q D E K + 2 6 r f 8 r 7 V m A q Z d 5 U 1 D E z 4 1 W j V 6 8 4 b t J S l v m 5 I m l 2 M 8 o 8 D c b 5 A O a i E K T K v C h 0 d x / e U Q 3 z + q n e e p Y l b z w I g H 3 v v X f M V Z o 7 2 J Z r Q 6 + f r u w 3 E Q V V c z Y L 7 U o s t b m B 1 G J 1 B F c Z 5 F r / t n D e Q X s m W J J S G S / w t n b U 1 T g s J q X Y d E n 2 i g 1 G 1 H g v t z Z W 5 f r N G / L O O 2 / L f q l R V n a d Z G J 1 l Q o z h J m D L c w R 2 m o Z a C k E Y 1 D u M 8 x q E g + b K b C b w v Z T e 7 o k D Q 2 V w X C t Z c d a N B V O N i 4 m K y c / C r w k o t f D 1 t m s o / a h 6 q G 3 M k Z w V n B v A m 5 x v 6 N i 3 h z 8 7 h n J 3 x X s a 7 W m u y 4 F n 4 6 D y O r u 3 t q D 6 B 6 D b U 6 z + D Z A 5 P x 5 w H w w m L A o C Z n c q B 2 5 k U g 1 y a O V p K m A f 3 9 v 0 7 L e k i o O 0 4 Q J m s o y R s N e d b Q S H K t X k r G i D Q J 3 N h b k z g C q p j K N l c o 1 M B f L I T E W 1 Z w s S l t L 0 s a 7 P B 8 d 6 7 a y s Z Q N 7 O I 6 5 8 v V Q J 3 D L Y s o 9 l I s D A Z q f T z f e U B P R J g I S U R + 7 3 L W R t O b E k f y z m D O j H I q l 7 V x h 9 o L N j n N h 6 7 4 X p l Z r 7 V m g m K j s 2 z N e R v 0 u w i t B X m w 2 q z t E h w I A T t p f X V F X j x / E h x 5 G X O b 9 Q d K 3 z R Y q O G 8 Y K 3 h t Z U F i T Y e X 6 T C 0 a U S t / 5 D F Y Z h S u k B 2 S x 1 2 z n C p 9 Z t 7 K 7 C B C + X 4 0 z i S 2 + z E y T d y l D m j v f n k F B l 5 i p J O g 7 t l 5 R G i 9 I z M m b P 5 R H 7 7 / / 9 / / J B s K 8 9 Q l y 6 G q M W a o Q 6 h g T h h m H g / W P 2 J A 4 L v y a Q B x K K 4 x y j p z g r + B 4 e R E p 7 a 5 O F 9 w + 3 K 1 M p E 4 3 o l u y f I 8 p M L C E 6 3 K 4 6 q x 5 j f 0 i P M 8 V h o r t g g 8 L e v e y B c 4 N w I z 9 t 4 P s O m q K j S V W M q r w c z E h m 9 i 1 T N e h B 2 Z I 2 O d w 2 d K D U x b c B x r r O O x U k n l v T 3 j 4 n u d R I + T 2 M F i H w Q N L Y v h a i K q C X V V X z H q 8 w S H 3 8 O n d t m I k c Y 7 h j M L t u t d 6 u d J J 9 q i S b a r a x d J G 5 0 f W 4 U / l w R C B I n M q X z b E t y N V r l 1 R a V s K k j l O g i r J 8 K W 5 M 4 3 X H a i C l m G 5 M B H N 1 L j 9 e f G h o y C I t 7 C X O A Q a D W f w M T w 3 f D d M C 6 / H 6 I H P E L T N Z W a a E k C W y e y K x w n n h f l P B e 6 4 x Y l 8 D D N h e u X r D I s Y Z o 2 K x A Y A m s b m + L k d 7 x / M h f p M 4 9 + D x U V G K e 0 t y k B i u y 0 x G 6 G y D w m A s k y J N m m h P 6 p b q h G E 4 H 1 x r n 4 P C N W Z T K a 3 p 5 1 T 0 U D k o J 4 v L a / J 0 W R m H + w f X w 0 C U J P a Y b h s T b t H q d D I m D S 3 H f Q b k I T T i 9 W V 1 Y 8 M k B j d 0 D x O 8 j M K / H P Y U y 5 P U c q M z n o W 3 0 H / n r E C i T V y d k G d P n w t r J Z 0 X 4 R x 2 v 6 l A 4 t b L t 0 6 G V 6 L H C f t i n 5 z i L J K 2 t b l h q 4 y 0 d p 5 s Y 3 1 X A I k R b 5 g / R M o G 6 c H t r 9 J i w E x G l H b I f a Y 8 W Y 0 5 B g h f Y + c c H S s n 2 L Z S + B y U 7 I 6 0 H K 1 Y 2 F y W G e p H e E P d d Y 6 p 3 P 5 B z g X J b m T c 9 9 N t L i N T m H 9 e a p 1 s q t n C P j b 3 9 K t 6 M 3 0 S v d C 9 U h g w H R E U q H j h A V 9 6 R F Z l I A L 9 v M A x c e 3 6 V Z n U F y M k v 5 a d V g s Y s Q R 5 / j b g M E s O B T c N o x Y W 5 m Y s j R g p x 8 g y S 8 J K I i p w m 3 8 f o H R r M 4 x t c b Z g C M Z J I k 6 6 Y p u A y P 2 J Y 1 M 0 r D h G 0 D 8 v H f N F / 8 j + 7 o b k t m Y k k t + z 2 R H 5 R K / + H q a O X h s w U y x S l O H W n A k Z 8 k r A n J S 3 b l / V 3 z 6 O m t 0 d U c u N S R L H e 7 H H Q z u E m Y t 5 / q z j 8 / n n X 9 g I N b Y X i 2 P h Y P j y y y 8 D h j w f 8 P r d v n P L 7 k H i Q + 4 Z / v 1 a g J m Y 9 f n b g M N S W g 6 i 3 Z Z r r x q 4 z 1 l R g w F d F h M o q 0 t a i H / 8 v o D l e 8 Z G h y 0 C 4 v 1 h N S s C 4 j d G 4 J / f 1 + L t H K / q l d U 6 V D r d e l W v L G n K 1 3 J O V b 3 S j n Q 3 O z c 5 U e 7 Q v W c m / S O D L T n p a i j I 9 I Y K G O 3 E U P n w 7 i G Z i A y q h t Y y l X 6 8 l B o G R Z U + u 3 E 1 Q 4 V B V A U 5 / e 7 c u W 0 M d e / e f Z t c i G 1 l k / s O a o 9 Z n Q Z U S s a 9 c H o w c S w 8 m b E W v k 0 P 1 r e B 5 b 2 k N m a z z M 9 O l z s t g m D R F F C X q s G a t N W 5 w b / L 6 F J N r z E V l f 6 W g r S l i 9 K D 9 y 3 4 p 4 R Q Z q 7 w v v 3 z + 1 Z g C L f 1 1 / p 9 X 1 i q 5 u 6 V L r l 0 6 Z J + W 6 W S M i G e O x i J e o 1 H i 6 r 9 l G T R Y g V d d E R U p V U m W 5 K + 7 t a g w z p e a n Z b 0 c Z 4 Y J Q 5 U c r N f c O F w Q 2 Z 2 k E k x e X L l 2 2 c i o F d 8 l L / s 3 / + z + W L e 0 / r D g S f B m K j m D r P 1 B B S n C H 5 y B l Y r e o Q i T 0 d W r v 3 t w E M 0 k 5 l u i w X + d T k M 8 v t T W 7 y t i A I t h r Z W J e U I t + f M T 6 1 9 V V 6 B B 8 U Y x 2 B T V 5 m h u P M U i n u O M U f C + / 7 a 3 x p T K h U S r p o n e 7 u T p N m O C h g N M 6 3 J A u y u B W R t l R e E n o M n l B L T f K F k v z k 5 + 8 F T 3 c c d f W A n Z 2 M i U R u 7 B g q e E C F V y X M d o r F Z Z M 5 w Q p c 7 S x 1 z x y n d E O T d I 7 c E R Y J e F W m A k w R u X X r p u X g + / D D X 5 s K G A Z u 0 n D l / 7 a A l e m X d u M y O j Z u n U + L q k n 1 k J J 9 6 1 2 / L 2 C J o 3 u h a R K W p 7 z M E E G p k k j 6 R 7 / p P x 9 n N C R O + L M d 0 2 u v d W d t d j D D D B Z y Z 0 L D C Z C E S i f m Q D W o x N o 8 I O h B J Z Z K J x w T K b 2 2 X o h d X Y b K R B s l p w Y w E s E x l N + 6 h w O o e Q s r 5 E a P W 1 4 A j D n U N V S + e E w f I J G 0 Z W P I S l v t Y j 8 P c H z w / X / x L / 6 Z z X P x 2 L C J h d 8 f 2 + A 8 I P z G d V v 1 c X 8 p I d F 4 w t I w s + x M P a R J h v e 9 g G O M g v a Q S z t R W 9 t p R 4 m Z C I b h t q w M t e Y k G V X V N u v W 2 X X M c b z T L 9 t N H A / o 1 Y 5 x f V D 0 j 4 x 3 5 G x L Z A 8 a F v d C A i 1 u q 0 T P O 3 U w H i m o C u j G n v K F o k o v Z 0 N d n q i f w f c l t 7 k v x Y g j V B 6 u 8 r D s e w 7 X c 3 r 8 3 b f G p L k x b Z l l 6 F U 4 h W M B X Z 5 2 R C V k h Y Q H D x / Z G B O A S f 0 9 T g P r r D J 1 p D v I s W c P H O B R K B / B b x r M 0 x T s n w S m t T B b l / A j v z J 8 G P N b c f l k r l H v 9 V 3 u e L z k M J Z y t K G F 1 S 7 u L U b l / q N n E t t 9 L u 2 y J N 2 l Z 9 I V X w m u 9 0 z l r o d B 2 F a O V 8 6 7 f e y g o t z u y 0 l X Y 8 H o e X V 1 z b Q g o 2 1 l H P L t c d 1 I W 0 7 a G 1 T l U / v J M + N + 4 D a / c Z N 8 / 7 X 5 p m 4 t 8 2 K b a n x Z U n R j K H f T 8 E M y d u T V v 8 6 m k n Q 2 u h W z S b 2 M 2 j e i u i / z m V A F b 9 6 4 b g O + T A U h w f v 9 e w 9 M F e Q + H m H 7 i O O c 3 9 s 7 s N + p X p K f i Y j f 5 T R g r 4 u z q r E z g T u 8 f 3 D I v H x h 0 B Y P V S V m W G G 0 / b v m l P C E T g k O 2 T H P F F q 0 E t a 3 D 2 V l 2 y 1 f Q 4 T O 9 s a q B V G P s R p m + f v u e 3 6 r f 4 L 9 4 H g g B C g D r Q V J q 9 Q h N / m q 0 i i e O u a J Q d s E i B e 0 0 o g k R + U 7 8 l 5 u T / e 6 v X p 1 R I V E / Y 5 c G Q q i r F 2 O 4 m l V t X J 6 U / d g d v P Q w 3 K c 1 F W A O u l S p k I N W V n b s P P c J R G w L G L 1 2 r W r 5 v l r a E h b Z D q q I I s S H B 5 m Z X l 5 R Z 5 N v j D 1 D i c E 0 5 y f 6 H n S L v v J W x 5 6 a 3 m 6 9 t t p O 1 V j L V O Z e L m 7 r f p K C G Q y A t Q T + f 2 I j S R p / 7 e F M O 3 Q h s c R P h c Q s O 4 n G L D u v m E 5 z 5 l 0 i J M K W h p t z 0 t 7 2 m k 6 / t p y g V 4 D W t U / + j + 4 n x 7 v a 8 5 b v O n M 9 K z d h 8 6 e a 6 H t h S 0 u L 0 l 3 E z k L j 1 R C s Y S t U / M w e Y j g G B 4 d 0 m c 9 z i f h U l d C A R V Q s r t / K J t b m y Y 9 K v a U e 1 i W 5 y d c i I m F 8 5 s u E 2 t D v C g z c 2 u W 1 B K E 4 8 5 Q 2 b C p h k e G b d Y l A 2 m L y k g 4 G p B 0 1 y a u C K u K E 4 b U o m L 4 7 p 3 b w T e P Y z 9 X m R b + 2 w 6 Y a U 2 l N W s m d Q d 5 E K m f r x Y T W t y 8 K E K W W N 2 j u 7 k k t / t d h q t v F 9 B E U M p E X 6 s o A S q S q p w w v s a q G t j o Z Y l R Z h S l S d 1 6 2 j z u T C v J 3 u 6 G 2 l 1 Z k z q k p 9 7 L 7 N k M B x i K 8 9 h O l N W M U + 8 I f n 2 + p h o Q 8 X p G 8 4 6 p W l u b p K f 3 + E q f 1 T i V K n O N H b K m e i Y e P b O j 9 A d 9 Q T z 2 6 4 M 9 V R X u 0 c M H s q V K 7 / R m T B r S M V P T 6 i G u j O U T c b x 1 8 7 p N / W D F D a 8 + I s G o u F o g L u x z Z d w f U M E T t S W z R + n y 1 B n y E F Y v B t 7 V 5 D o 2 V m t H k / j W 4 X n J d i t M x M H j T H V k G Y i Y L O g / e 3 v e E v I g j X Q f M e w Y 7 P g W Z m g v z k t / b F p 6 j l 7 Y O l O e 1 r x / A I Y k + Q p R E I l o Q Y p K 1 w 3 x v D I U v + N o n W t + p 4 6 r P I x T G Q r j m I E v 4 v b C E o r C 4 m W k d G p V m + n W t R H Z m L m n a s e q r B 8 0 a s 9 5 8 q 0 Z a b b o 8 v b 2 M i O d B i r / v v a 8 v 8 m 2 0 6 s g r / z x e L E g k V S H r G R i L 9 V P W E s Y b i u Y 6 u d V 8 W 8 N + o i 2 u n r E M Q S p e Z A M j h H C T O G K U q J t Y Q I 7 Z k z F s c p 1 + q e 8 b 0 y g W 6 b 9 X L / c L 7 m D j L S o h B m / 7 I Y Z P J N w j 5 w y E N K I z x 2 q R h 5 o h W 4 f H G m n p L c M V D 3 S B L Z 3 n L B I R Y A z V e u B x I 3 w S W p Z Y a g j m x t F r g M Y I x a L S O / l 9 y Q R S 6 i Y P F R u P z 4 A W w 2 Y i O Q W Z 2 U m / T m z z 9 a / x Z m n 3 2 X s R z r M m 8 d 6 T t X 5 0 F v S j P p X m A q 8 P / L q w x g X A Z 7 n p 6 M 5 + f m l A 3 l v 8 N C 2 P x v N y u W u n I 3 3 e M a A Y c g 0 N K 0 m h T F T W R K 5 y I X w d e W t X e P 2 + 9 Q e Q l s i / X d T Y 5 N j I m M k x 3 T Q c S X E r i Q 7 B 0 z f Q P o x 3 4 p 7 8 S x F e f v u t e D J T 0 Z d t 3 m 4 7 B S d + s C P O l u K l 1 R p p f u x V I u M j I x I 4 W B b R j u K 0 t T W J d d u 3 J a 5 6 W f 2 U v U A I 1 k m 0 8 L p 3 i e Y i d R h S 9 + j v O T f J e C 4 w O M X B j 3 3 N w q j B U / o b i b t E z K x K l O 0 q l Q g N w M E P d y W l 6 Y k Y z 4 Q c 8 A c u m V K e x Y V L G A C y o 0 e V n d 0 R B 9 W z W A A 9 1 0 X K u R / 0 + g 3 K N C u 7 e t 2 d k v r x + g a 7 1 5 J M o f K Z G q S 8 J l 7 M 4 B x 4 9 a 1 Y z x R r 5 y 5 u 9 8 + S l r e P f T 0 8 C D v Y G + b L C 8 v 2 7 x + l v U c b i t K I Z K W 0 d F R G 0 M 6 C T g g T m M o p u V / N J W y Z S l / w M W B 7 K 1 v H A E h W w m Y y R 9 j y x j P Z 3 M J k 0 B G 8 M G 5 u w M 5 + b 3 x Q 3 l n 6 N A c C a i D M N Z j Z c C N P T p Y m I b Q o a K N J 9 n 9 7 R 4 c D + + X b P a u p 1 U K T B b + j H D Y U o n E t X p A m p N 5 U w G 9 I 4 L f / + n P 3 j Z m O Q u U S r n y 9 K K C W L c q r X Z 3 3 c O Y l F I j T l W 9 q e V 9 c 2 v y M p c 6 8 n J 7 w G W f Z Q E C x q P q g e k a 9 A L V y O q h x e 2 Y / P J F S v 5 + M n 3 u J V 1 + w H E w W 3 Z y L W 4 R + U p r p j q T X / x N w A j a F / 2 H V N I P x 4 6 F r 9 n c j 2 g 7 k + c 8 p l J C j w X M p d Q t L a m S 3 O j N S V J t q 5 h K D p j j w V J M P p 2 J y / J O R G Y 2 o i p 9 G Y j l O w E z B Y z E P l I M y Y b 6 Z h K M o j R r T G X n G c h 1 Y U V e o j 1 f d Q y I O k n I F k 9 y a Z x 1 t V 7 m i V r l X N 3 + Q c Q F w h p D U f R B q L B u p s L H 4 n a M C F 2 2 v B A S i J d i N L o W i I e q j s 0 j 5 O T z 2 a T c X 3 a 2 g N 7 m B 7 w m q M P l T E x V L L c 2 1 h t b 0 s c a S 4 t u H X E H J W A i f 9 x v f c n m m T E Q l f u L p C u A d h z 9 w F x E m 4 9 3 5 u X t g a z N l E V a k W v v i U o r M s J C X 8 e Y K W B I f x 9 o c f t A f 1 K P c y 3 S c F d V u t k N k d X d I 5 l X d c 9 o W Q t m j G M s 1 Z o K e 7 J f S M i d 2 x N n W p P M 4 1 w M t S 9 J W 8 O W N L n O l n J l q L d F N r b 2 b d 8 e L N h S G F P C a e H D j s K A o V h 7 1 4 O o i v t L F 7 u u 6 w 9 w Y A U U A m r f 1 M q E R s S 2 1 c K e E X V Q y k T O v q M L T / B G 9 H q c w o J m 8 1 t q K + W d 9 P C l I 1 0 w 1 e v t w a z 0 t + R l s D W n h F t S u 5 D v V q 5 z B d r T o p 2 9 P 4 a T A 5 r c O V C 1 c V m l 3 G L U Y v a m 1 v U u t p o 7 1 x O z x 3 X 6 W x E X v 9 f c 3 C D X 7 9 x y L 3 h G n J t y N 2 O t F q v n 7 S j U v n Q i I m s b b q 0 o K 1 S Q b q l A t g z g M v h b L Y 3 w v p B g A 7 s M X Z o 8 5 j T K D / h + g X Y O 9 s o b Z Z 0 K U 4 X 3 w 8 V o x B X 9 I I c F J f i V u H w 4 l T S m K j M b 0 k W 3 u y p p i K 9 j z t L t / q x E q u 7 h 9 j n m v u s L K h + B t g + X o i a t P J 1 6 5 i 5 / P i o a 8 9 l Y 1 F F c / u S / + b n a T u f r g M q Z Y 8 9 T m J p M 3 g e 4 2 f c E f V 2 t s q I W Y + V B K 0 x F G R 4 e l q X F Z d s P g 3 V 9 P n 2 w I B v 7 P 3 j w v o 8 4 1 p 6 2 W / n s P u r f g A Y 8 g V c + V w p j U i 4 b q 7 u G q R s w U V m 6 6 R b v H 4 l S W l J F t X V 8 3 h P o L T y G p b Q X F M 9 s z o v n 6 N T R p C v m e D C P o J N q A y 0 5 / d 2 i q Y S p V E x a 2 p p r 0 v 9 J 5 Z V 0 q 5 1 E q z Q 0 N g R M V T S X Y y o h s r 7 p 1 u A 1 0 R l I s H A h a p y U z R 4 s y j y 3 3 y V r x V 4 T u T / g + w U I O N h z T M K e E b U v E G 7 Q s f r C 5 4 D Y y 0 S v B Y K f 6 H J u c N S t j b 2 I b c P 0 A w P h L E C K D L f n 5 E Z v 1 o 4 3 J v J q Z + l 3 A 8 b o D G L w n O o X K v b Z q X b m N g 9 K T A p W s K v 0 h D 3 P f / v f / V N 7 s / O C n C 3 n / g c f 5 u K N k i / k Z Z 9 c c P p Q D 6 f W J H + w I W u b y m R U Q F A Z 4 Q r u 7 O q 0 w E S / Y j w e m A U 1 k B t a O t X w + w b c u D / g w k D 7 B T u u f f m n z O A + 0 + 6 + 7 Y / T g G M q V / R P + X h O + 9 O v F 3 F s u c 8 s Z v 3 J d E L t J M e A j v k 4 B 1 0 d S a N K p N Z U w c a r + C 5 j V D g w 9 C J Z t w R D / J b X k v z 3 K 8 W O K / O k Y 6 r m q W R s T c G E j t n u 3 r 1 q 8 + 7 C N H / W f 6 9 s / e e V o Q r 5 g u z u 7 F r q 5 r 7 2 l E R S X R b F u 7 j l X i R c f M W x B u r M z J z Z T W T 5 1 I P B H X / A 9 w G + H W k 3 v 2 9 F i b f 6 W O U z 7 V + h g e P F n 4 P o 3 T E j f i 3 7 a k c 9 W Y 3 a v Y 0 5 u M Z v u U b 3 c a v f U X t q a i N q Y 1 S 2 D q 5 2 5 s Y 0 w X 0 c 8 w R b + + y k F e o j D M R C f y u q O C E Y m l M l u f X 2 W 8 H b n h + v 5 U 5 r 6 h u 1 6 R 0 r y y v S 0 t w g D Z G M 3 H 5 r Q j a X p 2 V u S 0 V 2 8 B L V T D U x c V m e P p + 2 F 4 G d O P Y D v u t w b a d / 9 L 9 v y 0 q b V h e l Z s c I N c 6 V j 4 d o o v x Z i 3 M 2 u G M r O x F n / / B b e s x v b V + v b U o W b C D W P I P 2 P O 4 e 7 r q A 7 m x b l D a V a F E y p q t U a t b v 5 V X 9 2 8 + 6 O D 6 y w B K t 8 T u / 8 7 a w L N C r Q e T / B 7 h i r / C G X O Y A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1 3 d 7 5 e 8 - b 3 e 6 - 4 6 6 a - 8 3 f 4 - c 8 d 0 4 1 1 1 e 7 e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 2 5 . 9 4 2 7 6 7 2 5 0 8 5 5 3 6 8 < / L a t i t u d e > < L o n g i t u d e > 7 3 . 7 1 4 4 9 3 9 1 5 2 2 7 1 0 9 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G y m S U R B V H h e 7 b 1 n k y R J k q a n w S M 5 5 6 y y K o t 1 k W b D d m f p 7 U H u 5 A Q i + A W 3 9 w G C O + A Y A I H g A M H h d n v / E L 4 D e 8 t n p 3 u m e X d x k p W c 8 4 w k Q R P 6 q L l F e E Z F J K n K a j L T b 5 W l e 7 h 7 e L i b q Z o S U 1 O L / L + / / v J I X g M R / f c n 7 7 8 l z 5 d L 8 n i p J K V S S R L R k n Q 0 l G S s M y / N q S P 5 q y c p 6 U j u y W j z l n R 1 d c n 0 9 I y M j o 7 I 5 5 9 / I V e v X p X m 5 q b g b g 4 H B w d 6 z b T 0 D V 2 W 5 b 2 Y z O 8 0 S i x y J J e 7 i j L a W b R r j v S p d 7 M R W d m N y e K 2 S G F / X U Y H u + R K d 8 H O g / 1 8 R A 4 P D q V w u C W l Y l H 6 B w a l U C j I 1 j 7 X r 9 k 1 L c 3 N k s t l p a j n G x o a J J l M S T y R k H w + L w n d R i I R / a 2 S Z H Z 3 p K W 1 3 b 5 z V h z q e y S S S Y n F Y u 7 z 4 Y E V f q O x 8 f g 7 v w o W 5 m Z k c H g 0 + H Q y n q 3 F r U 2 6 m k r 2 u V g s y O z s n D Q 1 N c n q 6 q o M D A x I e 3 u 7 v S 9 Y W V 7 U c 8 3 2 / L l c X k q F v D R q X c X j C T t f j a 3 N D W l t a 5 d o N B o c c Y A e d r a 3 p F H v F d V 7 U 7 c e t A X g f G d X t + 0 v L c x L / + C Q 7 Y f x 4 s W U 9 P b 2 2 P O G Q T v x x O H 7 5 n M 5 2 d 7 a k O 7 e f n 2 P J U k 3 N N q 7 / d 2 z p O R L U X v H l m R R 6 Y d 6 K M p R q W j 0 1 R R f C O 7 w 6 j j + 9 q + A 8 c E e y R w W 5 O m q E p 5 + P l J K n + h R o j 2 M S J M y 0 1 f z C a 3 U I 9 n M a I M 0 N s r C w o I 2 X r 9 9 l 8 p p a m q 0 / T B g q J 2 d X f l w M i J z 2 4 3 G P I V S R B a V e b 5 e T M j H M 0 n 5 a 2 X S X 0 8 n Z W o j J u P d R / L + W E k G m 3 Z k Y 9 0 x C m h M H E l n a 0 p 6 e n q l v a P D j k H c B 1 v z 0 t H Z K X t 7 + 7 K x u a X 7 X d K t 1 z Q 1 t x g B U e H J Y A s i k a i + 2 / m r K p V O y 8 b a i j X a 9 t a m p F J p b d j O C 2 E m 0 N s / E O y d j q F W J Z r g F S D C e / c f a E f W r I T c J T d u 3 j T C f / L k i W w r c e / s 7 O h x J V 6 t j 3 g i J Z 8 t d 0 l a 2 w 5 m g h F r I Z F I y u b G u q w s L Q Z H H K j C b P b Q O q 2 9 v U x w 1 C E e j 8 v a 6 r K 2 T a d e k 5 X F + T n p 0 0 6 P 5 6 s G t F I o u s 4 g D D o 9 a C 4 M 2 r C n b 8 A 6 0 d 6 + f m v n X 0 1 F p U X p 0 Y h J s Z v T T u 5 I x Y G 1 c U T p 6 0 g O i 7 1 2 7 n X w W g y V T i V l f K B b P n o R t 5 e i N C a P 5 P 5 i X N q 1 N + R R V z I R 7 Z m 0 p 1 K J Q I + Y z x e M W N d W 1 / R F 9 4 x 5 + B 6 V C O G B V H O X l D r f l m S 6 2 T 7 H 9 S l / d z w n P x 3 L S V 9 z U X Y O I l J U A g A Q S U d j S X v H D i N Y p M m R n l t d W T Y J w T 2 R C u l 0 g 1 1 v z K K N v 5 1 L y + D g g P 2 + B 1 W t 9 V o T 2 U M V a 2 c A x J M 9 P L R 3 4 r d o 2 H V l q r b 2 j q D x L g 4 w Q T U x 1 Q M d 3 D 1 t l 5 n N m N V J S q U k 2 k J M J Q q S g / 2 x s U t 6 P y c 5 X r x 4 I R l l L L r J n 4 9 n T a r u Z T J a t 0 f G V E g V O g k P J E J X d 4 8 x e V 6 Z h / q H g X a 2 t q S v f 1 C Z t 8 X q Y F / b f H N 9 v X y P 7 p 4 + v X b J j v N d 6 g h G y 2 q b e T x 9 + k y 2 9 D 5 N j a 4 N q w E D 0 c a b m 5 X n A T G 9 D / d b X F y U X e 2 g 1 / d c / Z f r T M 9 d 6 y 2 q V H V M l S 1 o x 3 n k t I l X R e x f / g / / 0 w f B / r k A b b w z c U k + m U k p V x Y k m z + S S 6 r i Z b V z y R Y i c l W l V D p + J I s 7 M c k r n 8 T y G y p m 8 9 Z Y r a 0 t 9 v L 9 / f 2 y v L w q G W 2 o 5 e U V 7 R 2 3 J Z r u l F / r P X N H q e C X A i L X 3 + t W d S W v k q q 7 U V W Q z L T e p 1 3 e H 8 l L W i U R o P L o C T O 7 u 8 p A a d u n t L S 0 2 n l g K l c q J e l k Q r Y 3 1 + R Q H / g o 1 S 0 v 1 m P y Z C W u 2 7 h W f F R S c Z V w 2 j k A G q B B p c p p D M F 1 M H G D 9 u Z r a 6 t K t E n Z V V W R H r h a F b o I e K Y 9 7 b l A K p J T S S 7 S o J p R Q n u o j Y 1 N q y M 6 N w 8 I m W O o v o V C U b J a d y U l f D 4 D r j 3 Q + k M a p f U Y n R R M 4 V V m m A b E Y n F T F 7 m e 4 + H f o D 5 Q 7 6 g P J D h b v g c T N q h q B n i f v K q Z i 0 t L 9 n l r a 1 u u X L l s 0 q g e k J 4 8 5 + 7 O t n 4 / a p q I r x f o C 1 U v H 2 s r H 7 O t l v 2 c y M 3 e v C z t 0 H U c K a 0 l J B m r M P N 5 8 c o M 1 d 3 e J r l I l 6 x s l 5 S J k E Z H K i m K x k C Q Y X d T U S X L k U y u O Y 5 v i u x I 8 W D D X n R / f 1 + G h o Z M 3 W t r a z X 9 t r u 7 W 4 n 9 U D 5 f b J W o N k g 1 h t p L 8 t V C Q m a 3 Y j K z p k w Q b 5 W f j G s F l A p K x P v 6 H U T 4 k a o o S b V 1 W k 1 a 0 U D 7 + 3 v W + L 4 i k Y o t L S 1 S U H G / c Z i U 5 x s N s n 7 Y r P p 0 V K U e 9 p I y n X Y I m / t R t Q G d x O S 7 9 K L Y A f 4 + 1 d j e z p g k R l / n G t T b V d X f 6 b X f B D O B x Y V F l b Y J V b X W J K c S H u k M s V e D T u S r r + 4 p E 2 2 o C r o q 8 / M L p k K h 7 i G h a o G 2 4 X r q T 6 0 O q 0 M Y + E D b j r r 1 9 Q B T 8 J n 3 h V n Y D w O J n d I O z A O p 1 V h l B w H o o o g t Q z s q 6 H g z u x l l l J h 0 q L r O / c 8 C m J l H 4 z m 9 + o 7 K N 6 K a 1 M K u e 4 5 w G 2 J K N C d V 0 v M d Z a 5 i U S V k r K A 2 l W v 7 8 0 J p 4 N X + F R O 9 M q X m i l c 7 L n f l l H m c 6 g f a 0 i V 9 W K V x 3 a e h x / q a V K K 0 m h M A 9 c L 3 N r 4 n e b a W k I e Z y x J T n b 0 W H i 7 F 5 T D v C D 6 V a p C 8 N N h n e t W c G q H z s 1 M S U e L w a q M H 9 t G G 6 v Y e J W 2 o h / M 5 + X Q m I Z O b a i M 0 q H r p H v k Y e l W 1 h C F Q R V B H W 1 v b Z G l x P j h b A e + / q b 3 9 J 2 p n / M N 0 q 9 7 L N R b v h H F 9 o M y O g e / r 5 X W Q y U V k Y T s m y 7 t R m d c t q t S + d k K 9 q l b y H o 8 2 2 m V q 8 r k 5 C L a 1 e G S z O e 2 0 2 u T W r b f U X r o u V 6 9 N y P j 4 J Z V U L 3 d c H v b 8 q k G o D J S 2 w P 7 k W D Q a q 9 l B c B y N Y b / K T q q Q r k O Y m M O g n s O d g Z O K R 9 b 5 Q T d n R W Z 3 2 6 Q V 9 h 8 2 H R 0 o P 1 n K 7 x t N g n B L 0 C z P 1 h N y q w / b k G d T B s y 2 6 N 9 X + / d K X W f 3 p T v a g z e U m Q n p 9 H Q 1 r j 2 M e 9 R E 7 E h V p i N T + X i b K z 2 q P m Q 2 5 P J l Z R h t x D B t w W x L K t W m N 8 6 v u 3 4 4 l S x X z s D Q q P V q 1 X Y F D d i g q s n 6 K s 4 B / a 1 8 v 8 x n W u R A m b E a 2 G q 2 1 U e 5 0 p V V + 6 f f e l O Y H 8 m D F 8 v f m 9 9 Z 3 c 7 J Z q Y o U / t 9 2 q E U 5 O 5 g v m z 4 e + C A g O C R v h A 6 P T Q M e h 4 G 4 8 p Z t X 2 + f L Y t R 0 o Y T T E l j l R e 7 S K t 8 2 S 3 1 l 1 c 9 v J R 6 W k u y a X L V 0 z F b N M y u 5 a V B 7 P O w d P S 0 m y M Q A c E k d Y j 7 D D o q L B 5 / b N a W 5 u 9 U R / J K g n V r O o 2 U s 6 j q G 3 E f d d V U l I f O A 6 2 V f 1 H k l G n Y Q w P D 8 t H H / 7 K 6 q 4 e w s + W y e z a u 3 v Q m f K a 2 c O s d s J J + d G o 2 i M 1 3 p s j n 8 y l p L d F f 1 8 / Q M a 7 + R 5 3 8 p y I / H 8 f f 3 X 2 l l V E o w m J N N / Q C i g a A f M i 4 Q J S s Z I 5 C u g R X m h j / 3 R 4 V x 4 8 e K Q 6 d 8 o a S C + U 4 Z E h M z T R j 5 e L w x J r H r T v n h c / G c n I 1 s q s V l 6 3 3 l Z V T 6 0 w G t E T D C 5 U H B i o J r 9 8 f C A H U t v 1 f V N 7 q K H 2 o t l 7 + y o J 2 h o q 1 c J 7 O Y b Y l J y + c 1 5 7 / L W t f S m 1 X Z f 9 I 9 d 7 J r U T + f 0 r u V r t 9 R L w a O 3 u b C l x a 4 e g z 0 z v D O P y z O F i 0 C 3 P M 7 2 U k b H h Q e l r Q 8 8 3 1 e J U 5 P R d l r c K s j B 5 T y Y u j 5 h m c B 7 w z l N T 0 6 q e D 5 r z J q E 9 / 4 5 K g J 6 e P m v L W p K K u i o / e w g 4 N J p U O 8 H m o m P y g A n o d L j X l k q U d m U C j 0 2 l D 5 x X E x N X a t 4 T B t z T 7 9 P e M C f M 2 t 3 b F 5 x 1 g E a n p q f l 6 s S E d U x / 9 a T C 8 P 6 e t A G O r P e H 9 u X X U 8 5 p o 6 w v 3 c 3 H n R x n Q e x f / u v z 2 V A j 2 t v e G c C P X 5 D F b V S w 4 8 z E 9 l p v w Y z 7 j N o l b / V l J b O 1 Y i p G Z 2 e n 9 P R i U 0 T M C Y G + e + X K h E z t v j x + c V Y c r j 2 T P W 3 k l t Y W t c f a A p U j o g S 7 Y 3 r / w v y c 6 e A l 1 c / 3 j 5 p k 9 / D 4 7 7 w 1 U J D + 1 p I + C 1 I V 6 a p 2 U J X t i 7 N k V R s W 4 z q t 9 k B P T 7 d M Z U d k q D M p m w f u f k V V 9 b q b V C o H D p K T g J Q o a K O 1 q e 2 I n Z d I O h U F Z w a G v r d L X E n J d q 5 B t r I J u T 6 o 6 r F + v w Z t H Q N t s H 9 w K J v r a 7 K 9 N i 9 N j W l Z W V k 1 r + Z 5 w H O i y m H z 0 j 4 4 K u L a Z j t q K y 0 t L d l 5 6 i T c d h A p v x / e A g g e B m 1 q b r J 2 9 8 B 7 6 K + h v X D Z 8 9 5 8 l w 6 3 T Z m v o e G 4 1 A s D O w l 7 C f s W x 1 E 1 H X G f H W 0 / a A B d i g 4 + D H 6 b X 9 f L r D M d b C v I 2 p 5 7 9 m I x L q m E G l b n w L m o u E E b / m o / g 6 x F 6 W w s S K s y F T 9 s 5 1 D v F D F 9 u l w w V H G o O 4 s v H p g u v p R J y r Y S x d 8 8 a 5 S v N w e l o b l N R k b H J a K N 0 p Q + / h g Q J W p X U M 8 n Y i P 1 l n S P 3 d E G X p E n T 5 5 q o z R Z I + 9 q T z j 1 / K m M j F 1 S 4 i 1 Y r 9 O r K l E 1 H g Q u f s 7 h R K k F v E R d X Z 3 2 H j h P 4 s m 0 F I 7 U B t N O o w z t 5 b Y P z v D A A Y q F y l g L T I S + X w 8 D L X n p b V B b I P h 8 E u i R 7 9 2 7 b 6 p S Y 2 O D D a B 3 d 3 f J 1 a t X g i v O h 8 7 O D m P E 3 t 5 e f f 8 + 6 R / o l 7 G x M e s I C 6 p t f P 3 1 P V l f r 9 h r g M 4 M I J U g 9 v X 1 d R s P 6 t K 6 g 4 H q Q 7 U L 7 V i g K b 4 z P T 0 r j T W Y C f U d N X J + d t o Y C M l 3 e L h v H Q h Y 2 o 3 Z + C S A Y b y 9 f i I 9 6 b n 1 g 5 g M t Z W s U w X Z Q k y f 5 e x t C s 4 l o W 4 M 9 y j x O 1 c o q l R z Z F v W s 4 1 G i N d V K h 2 o a o I e 7 3 u B Z C I q P 7 r m D N q H K w k 1 p m P m V U n q A x f i 7 f J 4 N W H 6 P y 7 2 K 2 q D 8 M L X e 4 s m 4 S 5 1 F m V c S 7 u q X k R D n N T v K y v I 7 c t t x k h P H j + x H q 5 J b Q Z U P Z w J G K a 4 c T + a Z h D w 5 Q o a 6 S i W K 7 E a q B U P H z w 0 + 8 / 3 p K h c 8 1 u x s g N i u D U r i Z 3 7 M t r b Y N L m L D A 1 L x j g 5 b 7 U p x 8 r q w b O l u a m R j n c 3 5 W 1 l W X r l e t F L B i B 6 b V L S 4 t y / f p 1 k 3 A Y + G F P 2 0 U A Z x K e w p 6 e H h v n Q Z L h c g e b m + u m h p n H T t 8 N m + 0 s Q B W e m 5 2 T y c k X J s 1 u 3 L x R v m c Y B b V B k e L Y S P Z Z O 6 d 0 u t H a C m b M l p L y S O l t r E N t a m 2 j p d 2 k t D Z p n S m d F k p R 0 5 y O 0 x O y K 6 I 2 f 0 k G W v O S 0 O v W M n g G V E r p 9 e n E y w P N 9 a A M 9 W + V o S C M k 0 u T v s C N k V 5 j J j P I V 1 e l t b 3 T x m 9 w P o x 1 F m z Q c H 2 / I m 1 4 I c J d c g U V t e s J 1 e k j Z r T / e C w n l 5 S I + 1 q U Y d J H a g w W b X y k W 5 k x r D J B v 4 w F H e j 3 q 1 W 1 M F r 0 H o N q W 1 D 5 E B o S Z X V 1 X X v I f W W y u O n s E O 3 z t e P i 3 g N j t K G O q o a 6 A 1 B X P b B f h v X 5 u 5 u P Z L y r K A N t j O 1 E V F e f C Q g X d / 5 x 5 w j w D A m o R 3 R + m A P s 6 z O j s t Q D 9 U b v n l P j P W y D 1 A K q G O N 7 h O q w / y Y B A + O F w 9 a C c Z 3 X N m r v f 6 g M s r A w r + 9 a U i b b M r U 5 k Y j b N d W q G f V 8 / / 5 D 0 w T G x k Y t m o Y h g V r g u y X V C H g 3 H D w M m / B 7 d J o M U s 9 v q p q X S x h 9 r e / F 5 M V 2 k y z s x L W T L k h X k 2 p X i Y w s 7 m q 9 R C q 9 K M x D Z z / a n p e W V M m G Z 4 j w K S j t N a g m 5 m x W x w s n l d i f K k P V P n W 8 v H t 1 1 L x g R g h a I N 6 P Z 9 M q F r W h l a E 2 9 q I 2 l h P G m B I d D L G x H z M x D O B + Q k C I 8 U N S s T 3 N w I b R G C y u v j 8 4 O M j I e O u 2 x F U N R b Q T F 8 i 4 V p c y A P F f g 8 N D Z v c g V b D r a g E J 2 K h t B 1 N X P w v S j f t W x 5 B x H c z v J R v E x J g J 6 s 6 G q k C L i 0 s y P z + v a s u M 9 e A 8 l 3 M F O 0 A M F Y Y 6 U k b J m g 1 x G l I q x e i h 8 Z Y S i f P F X E K J R Z 9 f b + M 7 I x g X I x u P X P g 3 3 x Q g 8 D Z l q o c P H y l j z d j 4 F Q P 3 u a x K X f 1 9 z u N l g / G o z 2 m 9 B r s U u 4 7 r r L N 7 P q m M N G K q J X U T 7 n y q A U P u 6 v e p O x g I m 2 x 7 e 9 P u j W S c V 4 m 0 n 4 v K o j I R s o e Y T t o f t R 5 a 3 c v s y K W + t M x t e 3 p w v 0 U H G I 8 c S a s y V D a n T I l z U Y 8 d K n M 2 p 3 P H + K F e M Y b S 7 a m 4 3 K f d s I K e A M + c x J v k W T B o i + T h o c N o 1 o f C l Z z V 4 7 z E z K Z 7 + G a V J t d V x T s P u D O q Z E e j M 3 J j y p S o b i k l o I n 2 X W l O 5 m V 2 Z k 6 Z P B X 0 k O 5 Z 0 g 0 p u a c 6 f p f a E I R J z W 8 U y s G R Y S B I N t X + G W j a s / f z 5 9 k + e / b c A k d p Z C o c Q s B w p k M J 9 7 J c y + B j e 4 c b p M b W Y P A a G w a D + P H j p 7 p t U + Z 0 E m l P D X s / U F x U Y z 9 n a k t t 4 z u r 6 i D e L j x t q L U F Z U S C Q f F O F b c m 5 d q w M m v Q m V e e P W r 2 D R 6 6 a m n w J g C D N z S m z S P n 7 K 5 B c 0 A x c E / M I H W D 9 G b f B b k 2 l t 3 3 O D v 6 + l y 8 5 f G W q Q 3 c 7 E 3 6 X W w 0 v K N 0 R n Q c d H y 0 f 0 7 b m E 6 c 7 i W i D J J X + u S + R E X 0 t x Z l Z W 1 T e r t a Z a h V t a o t R 5 d W b / q F j F 4 z o l J q d j t m 1 3 M Q h 1 Z L w 9 n U v s h f f v K 1 6 9 Z O w D u j 3 d L R 3 m Y N u a q 9 S o d W G P F 6 8 9 u u o a p V G z D S X p C r 3 X n 5 x x c p Z w d l o m r w F U z a d D W + 7 B x 4 X U D o 9 + 8 / 0 E Z q N S l B x f Y P 9 G m v t W + E m l T b Z n F t X z a S N 6 1 H C 4 M K 6 8 1 / Z d I G q R F R e 6 B d C a F P j f A H q o a 8 / c 5 d k 8 p r a + v y 5 R d f y c B g v 6 k X P T 1 d R i B n I V i M 7 O W l F b V r r p q X D N W n u b k y Y I l E O V R 1 D o a j h 0 f a e R t r Y W H R i D G f z 9 k 9 G h q S S r z N s q 7 P g x Q i O g T J l V Q V A k l g d o 1 + R 6 l E b b 9 x R y z f A H A W d P W 4 A F P c 2 X g u L x r Q G p E f e E d R 9 7 A 9 z d O o 7 U 3 9 7 B e T 8 u l c / a i K 3 s a s r O w n 5 W d j q t p p 5 4 6 Z 8 k R t e U A H N d q e k 8 H m r O w c l O S z W W X K k t p h 2 v Z R Z c z + z t P j O U + V U I y m v z U + Z G r G / j 4 v k p b H q y k b q Q e 1 m I l j N / o K y k S M 6 s d k L 4 e B h 7 p I M O L 5 p N N Z g U F L N A A S A Y O f 3 p H n I C B z f W 3 N 1 E D O z e 9 U R u M 9 9 v c z M t G j x D c + J r 3 0 l H q f p 0 + f 2 5 Z 7 Q K R / + a s p 6 + X e f f u G 9 a Z I s s n J S d P 5 v R f p J B A M C p H T e + M o C X u 7 k D x R N Z L Y P l e J S G Q D 4 3 V 0 E p O q C k E 4 4 8 o Y 2 H E 8 X w J X c 6 p F D h u u S K F h T L Y j A 6 r q t E l / e 0 y Z K 6 7 3 m J T J F y / k z p 3 b R m x v G n Q 2 h G Z h 2 3 m b L a o S 8 u D w 8 M J / n + j 0 t N I g t j K d J g 6 Q F q 1 P J + n y s p P J y t p h f V t 0 L 8 / z q T a h p g Y d f a s y F S o z 6 n N C + 8 V b f T l h K o c b 9 n G 0 D K N h s 7 U 2 n k 6 7 p z L U u x N j k l Q V C w L C 2 I 8 l 0 h Z T V 4 u R w u h U K Y R n L 4 w W f Y E B F b m 1 w O 2 w s y z E / p z g W R 4 9 e m y q F t J o T a U B v b v F C 6 q q A Q N g w 8 S 0 N 0 f E u z j 4 C i D u 3 o 5 m a V V z g 4 a h o f Y y e 2 a D I X 0 I J O 3 u H 5 P L Y 3 3 S p L o V 5 + l Y l p a W l T l a T N 0 4 D d g L x K q h 1 l Q T W U Z 1 + p 3 t H b l 3 7 6 H M z S 0 o 4 w + X x + 0 G V W X D X U / H 5 p / N 1 C V V r 7 p V A H D s Z n 9 J h j q x l 9 L 6 Z k w 9 0 f Z R A h l Q C e 0 J / E 2 B u n d R 4 8 7 2 8 U B i 8 K x E p N P B 5 Z S 5 U J V x c b 8 K I G o C X / E m + i B c Q C B 0 c + B F h M l a m 1 L S n d i S z p a 4 r G q H j k b 0 9 q B K H a W 7 + b L N h I o f N Z u K s U c c U k T r Q H l 4 m 4 n A G e v I B X G p + g 8 D T K k m r + Z L Y x C + V A 8 n 6 i p N a p N 0 N K t B r 8 x E o c K W d i p f q c V U / h j z l q p P d z X U Z i a P n u a T z 9 c D R D U + P i 6 / + t W v r d H o M V M h 9 z X n 3 V b k v W H t g b S D s A + h 0 t 1 S q S i u J 9 7 t 7 b f v y K V L Y z K u 5 f p w o z Q F 0 e e A a 4 g 8 w L v 1 / P k L 8 3 p S R / W A 1 4 q B Z 6 S O r 0 + Q U W J b X 8 c D 5 q Y 0 / P 7 v / 6 7 Z H / u q q v I b E C W l G j w 2 T h 0 C e B v 0 u Z z L e V 4 e P n h k D H v r 9 k 2 V r P U H R C 8 C t D U e t n p e R 5 4 b W 4 8 A Y S I g z m r L w T z M a w v T F / W F F x T H R v h 4 p K p u i H x P J e P S p + 0 J o 7 Q q A + A Y Q 0 s K g + r / b M 5 1 b M x i o D 4 5 t p f D N C l K 8 S j 0 r H o S 5 8 a h 3 s N 4 6 w S o h P p 3 d d 3 m E 4 O 9 q m f G j U C 9 Q T y z u C 6 Z 4 v l 7 G b x i O C / o K X j 4 a n C M a 1 4 F q E S M X W R U q m w r Q 2 1 v b Z u D A q O X 2 D m I D R t k b i s m X y 4 Q 7 n P 8 h 6 h Q K j E M G p / v + O K Z 0 o P P G N y d n e 1 2 H j s H T 2 A 9 F e e g E J O N v S N Z X F y V v d 1 N 2 d R n z O x l Z X 5 u x i Q o 0 h U 1 D 6 8 X E n F d C a p V 7 8 / v 1 C P E v N p 7 9 N C 8 I 7 Y V 6 h 7 T H L D r z q K G v i 4 g e u y k W g z v Q d 0 A 1 D E G e R s a i f w / / j 4 M 0 q 6 p / e W n 2 d C e e A d x N v j 3 Q M q h f c B M t I R v D 2 z Z n e 1 N s y E B U g x P H 2 B 8 k S E d q u / h S t K G b 8 K A O e i Q C O r e P i Q K x Q 3 h 7 G U j N n + M G b 3 6 g / q f I R A 3 D M L w R c o e y Z 7 i p W I 0 X K v E 9 S n 6 O 9 u M m e g d m A a N U y K S q G 9 o h n s O P H x h 4 O n L K P f v a g G r m d p E c h 4 w P v V w O S G H e d d D 3 7 7 9 l j S q s Y p 3 D 0 / k Q 1 U D m a q A + 5 p n 8 8 Z n N b L K S 9 4 L e R 5 A 6 A z G w l g d a q M x z h K u g z C Q b t 2 d r V L o u C W N n W M m k R Z m X 9 i Y C 8 + I 2 5 i g U e y 8 i Y n L a g P 2 m h q L K x q p 5 g F h 4 h 5 m 4 H N 7 a 8 s m b W 5 s b C m h O t X 2 m 2 A k j 3 g d 6 V k L q G M 9 f f 3 m S i d m D 8 B I h A V B c U R S E C A L Y k q 1 0 B w R L h 5 I b 0 C d 4 9 0 L A w c N T A g s V j Q E p F R B 2 5 e A 7 W r Q V A + X E j Z V x 6 C M T q A B N L p z y K Q V 5 Q Q Y 1 5 j X l e 2 M 8 x j W K 3 y r 5 p n G B n z 8 j p k g k j U 1 7 B l P e W v Y E V 4 9 w v F g 3 I g w J A / l S 3 u B e 4 t J e b Y a N 0 n B 9 I v X w f Z e 1 A a P Y 1 K w s J j u n h 6 T G I c H W R u H u n b 1 i v 6 u 6 s k N T f J 4 N V l X X J 8 0 a H x W E J e H j e l V u V r o b I r I 7 0 8 c S V 9 n W t 5 9 9 4 6 5 1 p G q O H s I 7 2 H w E 0 / i l m 4 h N p i V 4 8 y u 5 b 6 E + H z 6 6 R f y y S e f W Z g V 6 u a l S 6 N y 9 e q E u c d r z Y X 6 N k F n j J Q B n g m Q P K h / d A h I u O Y W 5 1 K 3 + U v B 8 + O F t X l U + t 7 T k 8 9 M 6 u C J h e a Q T E w Q D d c z T O 0 Z z p H 7 c f C d r V D A Q R h M h W H + m w c 2 F w O 8 F g U T S M E y U y g Y 7 L X Q O n + o q s T + 9 N / U d k q 8 c 2 X U B r m s p 1 D J R C 9 J b w p m N g i 7 s d 2 6 I L z j e l / B Z r 8 C H 6 b D H K m t g I A R n z g v u N e 8 G o D E 7 9 E z F A 6 3 y 5 V 3 k t 7 N m B b h J H N z c 0 b Q k U S T d H e 0 m t 3 D e B B v u L y 8 L D u R X l n L o q a 6 Z 6 g F k p e 0 N d R n h t P A c x L M C d E z V e I k Z 0 B E X E d 1 7 + s H p i r y V E Z 8 K q F g p I 6 O T l O V k D j Y X a L t 8 O j R E 2 M 0 b L s x l W I E A x O k G z b Q v 0 n Q P k h K m N 6 r X 9 V g w i H O I e a D E S a E g w K C Z I g A p i D w 1 a t / z A 4 O j 8 M d 7 h O d 3 m L T M b i m S e / j a Q E p j R f R f + b 3 U Q m p S J w h D P b a h N M A m B q z w X h T L X j a 9 E L i S m d O Z t Q 8 4 L M r K l R E a Y N 9 f f 5 9 V Q f b m m s z Q F 2 G u k 6 Y k T I S D U 9 v C J F 6 T K p Y D H 6 7 D P 8 w Y a w F z F Q P G d V V 8 c Q 8 X U v Y l p d O H O 3 L / O R 9 V Q V 2 Z Z 0 Z p l q w S 2 w O j R I r U d o H 2 q M z x w c i B K h M e P T m t l I q B Y 4 P z I K n i 6 q L N 3 R y w D 7 X A v r 1 c P t x O + o 8 o H F x s / N s K 6 u r 0 q z 2 V C 3 1 C 9 U U l z x O D K b L v / P u X X N A E M U N I W B 0 o / K 4 S P Q G U 2 U g X B g P J w m 9 O Y Y + D H d y o O m b g 1 P V t u y d c S c f q A 1 H + + D F 9 F I G e s D u x j H i b S O Y j + 8 c 6 P e R X E g h p A v E T x u T l w I y I s i 1 X T U M r u U + a 8 t L 0 k L H E g D 1 k V k F M K U H d Y 0 H k C 0 T Q b 0 r H a j 8 k v k t 7 c b q 5 I s I k w U R 5 0 z F g T Y L R W j a M R U P 5 m 0 p X K j t d f q x y H / 9 9 N 5 L n H B 9 Z E A G O 9 z A G U R L 4 + P R c t w q 8 l + f v N y Q t R j q N L h g x c r b 7 G 0 t y U T T g t o Q E 1 p p D N T l z R Z i w I 7 R d C q I 3 m l m Z s 6 k J Q 2 2 v b 1 j h H f 1 x m 1 Z y K Q t S D c M J j 3 + 4 k X a R s t P A o l I 0 L f d O 7 o K p K b 5 T d 8 w Z w E d E P U 1 M z N r w Z 3 M U A 4 D h 8 n X X 9 / X c 9 e s 1 4 3 p e 3 o 7 F c a C K B m H Q s X m G I R G V H d b e 6 t c u V J 7 X t A 3 B V K p w Q S k U 6 v l f K G D w E E Q V e n c k G 6 0 A N a T J D X E y c A s S V t 6 B w b t 3 d C G q A + Y D u k E 4 y L l G A y P 6 X k m T g J m Q s O s X k r R Z q h 9 M B u q J H k r G D u l 8 z E G j j S p 1 H E B 2 r X A b y M 5 t f W l I V 6 S s f a c m i f a Y e i z c F 9 y a 6 B 2 I m T k q C A t j R H V h l 6 m e W W o + y 8 d / a O 3 r y t l Q M R O 1 c N 7 5 Q k N l e 1 v n l Y Y i g h d Y v Y Y Q 9 o 6 x / S F G 7 1 5 k w i 4 4 e 8 t u c a 5 3 a U 9 U 3 P C Y u 9 q A S J D G m E z 0 F N D c E R H L C 0 u y e / / 4 R 9 a 5 f l Z t 2 H g 3 X u 8 k t C q q o 9 / e u 3 Q 3 p c 0 Z 5 m M E r Z W J N K E 8 a v L V y 7 X D d S s B 5 4 V S f T W W 9 d V 6 q D a u O P 8 B q r b 3 P y 8 3 L 5 9 q y b B 8 Z x 4 7 r A H 6 C y 2 V F W a n 1 + 0 q I f q m M J v E s u L c 9 L V 3 W f 1 f J G A U F E H m S T q Q a Q F s 3 / J e U E n 6 m c C M 2 V j a M R p S 0 g p w r c A D I b E R u K t L C 1 Y N q X d 3 V 2 1 v 7 Z M l S R H H 8 B + n z r B A e X o v K R M V Z D M o S p 6 Z Y a i 0 2 M / L 0 f 6 O R o p y a W h l 5 n z J f J L a I 8 Z j b p x E t d T u x / x Y B Q Z k Q j I e / d 7 l 3 P K G A U Z 7 z w u G U 4 D A 2 t P l M g 9 M + G y 7 O 5 o r s t M S K O 1 1 X U l 0 J v G T I D e i c + 4 l 4 u F X F 0 p B O P + 4 Y Q z j q v B u + X 3 V k 2 q k M g E J w b z h y 5 f v i Q 3 b l w z 6 U D 0 A q F D 3 p N 0 F i D R + f 7 k 5 J R F L T A + B j P B Q I 1 N j c a w v J M H 5 / B G m v u f w U o l F J i H d 0 R V g r C + 1 u d j F u u 3 h b 6 B Y c k o E V 8 0 3 N S P B p U k l d A e y w m h k s Z s I b W X k G Q A C e R B P Q G Y k V A k 7 3 H s 7 R 8 0 7 Y I 5 Z 0 g 3 m N E k i 4 K c k Q R k g 1 r z 3 z w F E V x b g R 4 t k 5 b b U f a o i Z c Y i r G n I + P G k j V 6 K u 0 I P M x U o x 3 u 4 c g M 6 4 / j m j w P E L 0 Y f m V k p m 1 S Y D 1 g M 3 V 2 d b x k l y C q U T 9 4 1 n p T M A C V h 1 S s B r 1 R I X c g G 1 s Z i 7 P D V v Q Z S h n P w Q m A c 2 B l e U U + + + x L U z H P A p 6 L c K e b q v Y 1 N z b I 4 0 d P T L p S X z w r a b K w O w B 1 D U P j / i b M i Q g N G M y D D u S m d h z X Y d A g F O n b A v Y Q e Q Z 5 h 4 s E g 7 b E 6 G k F B U f E 1 D t m + p K j j + D b b P b A p I Q H U h 8 X v E 8 / F o a 3 v 7 g I e w o J 5 k H k B N / F 3 C j z i Q c n w u C j H d I / 5 V M u l G 5 l / e U 6 w A 6 2 e / j S 1 d Z U l k 4 4 B M L j D J 5 5 G C z D Q 9 f f U m H T v t a i 3 O p / t Y Y m j d N E D 6 E d j s C q w f P w L A x + 1 g I S 5 a O P P j a i P A l I q j + 4 c m j S d L C t K N d 7 8 v L u c E n e u z E g V y e c O g U j h I H x T w j Q 1 W t X L S R o Q a U I t s 5 p o K 5 w o y O F I A Z s J a b + 8 5 n x q k v j o + b B 4 x r C k q Z e T N v 9 e Q a O e Y Z i 5 B + n B P O F k G 6 o o Z R v C 0 Y P e N i q 6 u k i U K D 9 Q / e l 7 o n F h N l Q + x i z I r O s B 2 o c d l r Y O R E G d Y g t Z Z 2 u d l T k S s Q m o + O F q c D J w Q S c d B e 4 v Y A B 9 Q + s s H / g I i z C J f a v / g 2 R E g 4 k f x z v 7 b S H 9 0 x F I 3 p G 8 k D l G 1 H i r J 7 l O j / 9 X H a O l O i 5 8 z k w H J + S 7 Y 0 1 G 0 u p t i n 4 b d Q l e h w G U K t B Z a E y E G E + q t K l l k 0 S h n f V M x 2 E R C w M u B I g e d o j 8 / t I j 4 O D Q 5 v S o U 9 m d Y R + X s 2 E g F h A w o A 4 g x 0 E 8 z D O R L p j 8 j H Q 0 z 9 + / E S e P n k m r S 0 t a q e N 6 7 E W m 5 S 3 r z Z c Z 1 e n R X 0 8 e E B 8 3 7 z M T M / K v X s P z B t I / C D S s 9 b v f h P A y P f 5 B y 8 K t D M d R 3 W s n 2 v f q H V i L o t R R a n i H J K S 9 q / 1 L D g n Y E j A 2 B a S D E c G 1 x K O F D l Y l v V 8 N U 1 V n F J s 3 b 7 j B S u 4 / W 3 f m U V d 7 c e Z I P J X n 1 W c E g O d 7 X J j u M t U E e t Z t T f i x + 2 m C r / 1 C H + m 1 7 Q 4 u n S / 3 F s 8 m 9 F a U L t H d q e l K 7 o i 7 7 / / r l U c 4 L 4 8 A 2 o e 3 h 0 G a q + p 6 o W 6 h 1 M k 7 H i g F 8 K t T / K P s d G z J c 5 / H f B s j D c x I x Y 1 A s d C t R p K I 6 O 2 0 c M O D w + V G x t 1 J a + 6 8 d z s r G U Q g m k 4 B 5 N 4 1 Z p B 3 i + / / F I 7 C L U P 9 B x M R j v A z H Q W M C q R 6 a T Y Q j K f 1 o G 8 C q h T y w a r W y v 6 3 L j D K c T u M b G P 9 A K M I 1 0 U 6 M R R g 4 n 4 q A X G s n A 0 e B o J A w d G r S S k S D S G I M L T S G g z r y I u r O 3 L g 4 3 K T O w K n S s D 6 f v B M L S Z O S S 8 l 8 9 7 / L S w y E B f V 0 z a W i t M p Q z 1 o M w V 7 0 w M S 1 v a T S v G S 2 W Z Y v R H K j 9 U n 6 G w D 7 A 9 I C 7 C N 5 7 W m W 4 e x s G e M s z D / 0 f + 6 A / / Q K X T g N 0 P 1 Y Z 7 4 a H B B m E G J 1 H U n n A + n U 3 K + y M V 1 Z D e G 4 8 Y q 3 j U q u w 3 B b y f z M b F K e K f j U 6 A 5 1 5 Y W K J y z P 4 K D 1 Z 6 W I N p 1 d V 6 X t Q 9 X O 7 Y h U R / c A 0 F p q J Q R 6 R D J l T J J v H V U Y N f F f T q / D Y S K M y s / O 7 s z J Q M j 4 y 9 k X q G e P F m d q o U 4 r e q m Q M m h 7 D D 6 p 3 R i 7 Y 9 u e S j q l K z E I M H 9 + M 5 2 S J R P V O R t g x 3 O p 3 B 6 s q K T G b H b M z J w U s f L d U M F c y L q j C U O 9 a o z T s y U H m m c s 2 g 3 7 c 3 u e S V F F Q K f 3 P g t 7 X A u A k 9 q O + p R 9 V G a Q + F u Z P 0 s h a 6 j y b l u h I d e R 9 g J D x i 5 s l S 1 e j u 3 T s W 6 F k d d T C g t o 9 K X Q P P R C w b v f W b a O S T w L j Y 4 a F b U Y L 6 Q k J / 9 d X X N g A 7 q J 0 D G V p r M R N A b a n 3 v K i B j a o i o v 7 S B j g k u A 9 1 6 x k L D + D g w I A R E i E 8 1 c A m m 5 2 b M 5 X x r E C q M r f I 7 q / q a L X k g 8 C J t 4 M Y L x o k v W T V D z y Z O C F g a v P q h W h u f V 3 t 4 y q t j m e i E 2 t Q u 7 O t r U O W l x b M 8 8 d E R + 4 B f V B n Y Z u T y B L U Q L y V T K X Z q / T N 5 r V + 6 U f K q H 3 8 4 O C 4 Y 6 J s Q z W i n n S 3 W M V C 3 L U G 7 u o B o q L x a Q z A T x P B 3 d 9 S t A S S j F O R 9 N L n l e B F U 9 G s D D T s W K w a M W n k 6 R s e H r R p D h A J n r X q X g o w X 8 o f Z o b r 5 s a G X v v m 5 / 1 U A w O X 9 o Z 4 G e z E C 0 i U w 7 V r V 2 0 O l q + L 8 8 B 1 W k z M O z B p X + v 9 P W D i F y + m T Z q h n h N i 9 f T Z p K W F p v 2 Y Q z U 5 p b b p 1 r b 2 + m g a d J R u 7 h I q E j 0 7 E x V J + k L K a X r + l p Y 2 c 1 / X A 1 K C c h 7 a O A v S a t c Q O m Q J K 9 W W 7 h s Y s u M w h c + D D o P V C r N C J c U 1 T l 1 x n v f g O x T e k 6 h 9 a I M o d 8 8 U j h G Z N t 9 k c 6 I 2 D 1 j Q I m I L U X C F i h F j Z t q j f k H L c K W t N a G d g b t 3 7 F / 9 j 8 p Q u j / a 1 6 X G O e v / O P 2 f R j g J 3 N S D X p l x l z A B Y P w z e c u D B C J 7 e d y N E d m Y f y j D 6 V U V m 3 k Z V b u H l + f 3 + G 0 X a p Q S J t G d R p Q W g q L i H H y T A 5 5 7 S N P n L 8 z N 3 t 3 T b U S G C o F N U 2 1 P n Q f U H y o G a Q a 6 9 L 4 n v T / 2 m Q U E 6 2 / C X B A L 8 6 F + / v O f 2 X E 0 h m 5 t E x Y S Y B U Q 8 l a g x t C b o / 5 g c 9 B 7 Y w / h V j 7 L c 1 P f O 1 s b 9 t 1 X A U x D 5 8 u 4 E c 4 H T y + k S Y M G L M + e H m N + F c / G M a Q N E p r 3 o J 5 R 3 + h w i e W j 7 X l + q C o c u + f h O o l W 8 w R i 3 4 c 1 B p s 3 p e d V O V J a j l S y d e k j G W 0 f Y 5 6 g 8 E / r 0 B h J g q 1 + 5 q c b G / W P f r c 8 f W O g J W 0 N w x c 7 L L C 0 A o 6 d B M 6 H m a k W + K G 7 A 3 n 5 0 d C e X G 7 f k / a W R h k Z G b b f f P r k q U U 7 7 O 5 m t C J j 2 v u v m 6 O B C j w J / C K V h O p 1 2 j N e F P g d p r I T m I r 3 D m k 0 p L Y M h E 0 D v Q 5 Q X 2 D U n t 6 X V 8 X w 7 x c e g 4 L o q C s k D 8 l R / v i P / + C Y e o M 6 n E w 1 G I G S 1 I R F 0 8 J M e l q b 1 Q L t A y G 9 C o g 0 h w B Z B 4 r 8 g r w T n S i g r c l H M T R 6 y T 5 7 8 N z U y + D w i L n A O 7 t 7 n L d P C Q r m 4 n 7 M I f M D v 7 V A P f E 7 Y R o J x 0 G S U K h c E y e R U Z 1 z G 5 u V j E j W a l R s U g 1 / f t C / Z P j H T w J G N P r + W c H o N f b a 3 P y C 2 Q f 8 N p P E y J n A t G 8 G V t 9 9 9 2 1 7 Y d S Y 0 5 4 D x 8 m q 6 e C V O U N v E r h 2 c U b Q 6 b w K Q d Y D 7 z k z M y M t b S 2 q w v Y f I 3 z O f f b 5 F 1 b X 9 + 4 / t K n 3 2 F q o e 3 R K F I C U J q T J e 1 w p 4 a D m i w A r c b D M 5 q u A + o o j U X R L D v L l x Q V Z n J + V 2 e k X Z j v V 6 p B Q Q W H E 6 k m J L s w I V a 5 J O 6 A + i z M 8 C T g 7 F v S 3 + D 0 m d Y b H 0 R h G i U a 9 F D o r 3 P c h T 6 J r P O w p r T d U V c M T L 7 F s o B 4 x h 4 9 j + 9 Q z v j 1 I M c Z 0 D k B P t L q 8 q s w z Z k R D 5 Z J 0 I x y G w 3 E m 2 u G a x k F x E i C i S 2 N j q q a + + E Y i C H j + q y o N L m r a B B I a P Z / Q J u 4 d U w l Q y y F w e X x c C S 4 t 7 7 5 z 1 1 S 6 6 9 e v W Y C w r 0 M P k u K z 4 t 8 X X 3 5 t 9 l z 4 3 E U A I u a e R I u b d K l D I 7 X A 9 7 D h e G f 2 W e 5 n W C X S y N i 4 q p x x U y n P A x 9 O x H N g N 5 4 E k r s M D Y / K w N C I b Q 8 O K i u C g E o 1 u f c 5 + 1 t p G + r F B c Z z F E r l E e n r c P m k K b z s a f a T B 9 e i n 5 + G c F g S R I + + j s 1 F T 4 q 4 J o b L i 3 4 P p r B f u T J u 9 l x Y j a k F Z s s y e o / 0 e N P g + X F Z W 5 j M B Y D 7 P X r 0 1 J g A z 2 F b e 2 W a Q h i 0 D e N f p 4 E 2 e f L 0 u V x R i Y 9 K + i b A 8 j w Q H I 4 N O g M W c Y N R / F K o g G 0 t j y B M w I R B o t L D a A u 5 v M 8 C 6 o 3 h F K J r W A v L R 1 D g L c T G g p 5 Y 7 5 d s T H 7 V y j C I m P c 0 x + o m Z O Q y 8 P h l b g r e p X L g G C q X H c l u B u a O O A n V H 9 h P / A A E H H b F + g q q B Q Y f S S J 5 G r a Z N B h I x c x B T n u k E d O L U V u w R 3 B 7 w 2 D V w G u G a r W 2 z j y Z + s + B U U t W o J O u u S g w R M C A 7 E U R K 9 o B H Q f S i W h y 6 x x q w L n O T / d k e u l O p D v 3 f F N A P c O Z Q Q I W 7 B r L 4 6 D d P A 4 H s r r S C T J X i s h v D 7 x 2 X I / b m k U d d p S x X g X G r G o 6 N L W 0 W f B y h 9 p W S P U D 7 V A 5 x 7 P B z G R i 4 r d Y 5 5 e I / z C Q k H u 7 u 3 Z 9 I u r y 6 r s T w b Z M S 2 5 b T V v 2 S f / g Z G N / Y 9 N 1 + s Z Q q F s w E z k M c F s z O H k W V H t O 6 o H s P O X o h n i z V u y 6 f P r p 5 6 a y E P R J S F E t 1 Y R j P M + s 2 i y 1 x l s 8 Y E 5 U Q x j w T Y N x M V C t 0 7 8 K I L p p t Y O e P X 9 h A 8 T 0 o r X q A b h R + q J 5 y T z c Y s 8 Z m Z m a L P e 2 4 N Z b N 7 R e r x t z f V P A 8 I e Q m c P E Z E D o A j u H y G 8 8 d X j w w l E L 3 v V O R 3 4 e Y A P N z U y Z l O P 9 q L P V 5 U V z c t C x t i s D U Y d 4 9 t z E R W V 8 f Z 5 q h o C 5 W 7 X z I v K D 3 B x y F E 4 e 5 G Z U 2 F d 8 M b g d + 1 s + p t B 9 1 g 0 D W g 8 R V f H a z c B l I J W K o K E t j 1 y o k T z 8 g 1 E R J x F A G E 3 J k i 3 + t b A T l d G + Z k v A + K M f v a e M V J l V W Q 8 8 T 2 9 f n x n i 1 Z X i w b M g M b 4 J l Y / n x T n w q p 6 u M K h n V L 3 3 3 r 1 r E p q k J / U A A T 5 9 O m n z o l D 9 m J T X 2 d V j L u z R S 5 d N 9 S E 8 5 / m z J 5 b Y h Q y 3 D G d 8 F 2 D e u 5 G x l 9 Q 6 H A 5 E H p w H 2 F n Y X K i d A K a C a X l / m K g W c L F X M y 5 j X 8 C i 3 O O 9 U p K Q E 0 i L D x 4 I g 0 M V 9 a + y Z a 9 Q Y H s k U Y g U l z U D q b 7 X w C W M h + 0 k q Y A R y F j R W Q D P r G V i s n P g H p r f O a v K B A E T l o T z o x b D w P T 0 j l y H t 4 W c F D X q 4 s J A f b W p q v M 6 4 J n J / o N k v X P n l t b F 6 f W I 3 X n 7 9 g 2 r g 1 / + 4 0 f K L P P l B C g A 4 n S 2 T U z t i F 3 z / D E 4 / F 0 G d O D X d D o r w u s o 0 x Z I a a a T 9 P D u d T p c m K 1 a W o e n c 7 D a h s 2 N 4 u t B c T P J K + x T x k s H H B i 6 K B a V o b r b m r U x X O 4 5 j 2 Q y b S 5 s I q v r A Y Y 6 K 1 P g V W T u 0 9 x 2 r J K y 6 R z g 2 R h n o e c N 2 w U Q 5 I v J S Y v q T j W 1 y 8 b O g T x Z Z X V A p 9 e + K W y r u v H g w Y M T O 5 x a o M 7 I H P X w 4 U N 5 o A W t A A l 8 m p Q G X E O j M e 5 E a B N T W W p l O S I 1 N M S C O v 0 6 g 8 z f F M K z d M 8 C 7 K I l 7 U x Q 0 5 Y X 5 y 1 g t r 2 j y 9 z m R H 3 U A h 0 W t B J G q 2 p H H k z n g E Y r N K O M d I w 5 2 d d S P h Q + 5 8 C R z F 5 e o h 3 N z e U g W A 9 C a W C W k z x Z h 8 p s Z 9 X R G Y 3 2 8 B m P z g v s L H 7 v q y + / M m n F c j H 3 v r 6 v z J + S g b F r M n P Q K / f W O m X r I C p / 9 z x l 2 4 s C e d y 9 x o C a + u 4 7 b 5 v q c Z q r 1 o M I c S J A p q e n b Q o G Q b / 0 z j 1 q o J 8 n w g O i m F C 1 H H s L r 9 b q 6 s t q M C F g z D b + 8 K N f n 9 g h f l d A p A P 2 0 F n g 3 7 W 3 t 0 + 2 N t d N 3 a W j g S 4 Y v C Y m s B a Y j 0 Y C m D D I y O Q R V 3 v J I h y U L W 4 P 5 C r 2 v v 1 c I K U q f 4 5 t e C R 7 L v 2 f y e R U 5 S t k y z 0 k J y j 0 v K h R 9 I i 1 j E Z E L h O 2 z o p w 3 r O N V 5 B Q g N 7 2 x o 0 b c k U l F U 9 P 6 r A N 7 a X I n s p S o 8 m m L v P 6 e D x e P t 0 j d h a w W j z J N K e D N F T U D 8 v L u M X D T p c A R F B / + t n n t i Y S i w T 8 9 K c / U R V 2 y M a I h o Y H T U K d B U h m B p S 1 s Y w Z w c D g k K k 8 n t B w U D C D N Z 1 K 6 G + 1 y E c f / c o m X Y Y H H r + L Y F D 3 N H A N D g l A r G N X d 6 8 x k Q f 0 i r e v H r r 1 + j A t E 0 z g c Z j H C + 2 Y g s m z M B g w V m I 3 2 J y G b K 4 g 0 a 7 W y g x d D z + w S G O H H R P + G o x y p N p Z E Q n d e 6 / G o m l n B W v G I i E I h n 3 3 3 X f k Z z / 9 s d o L O 9 I W 2 5 S i d g x h k K P 6 L J V w G r y k S y d c Y x D + / + j x E 7 N 9 z i J d 8 v m i D c L e u X v b I k o g d D o w 6 h g i O A u o d y J B 5 u f m r U 3 C m j 1 M 6 i O r l 5 c W 1 Z b o k 0 v j V + T u n d v a A V 0 3 9 / n H H 3 8 i u 9 p m S F T a j g 4 z 3 N 7 f B I h / J I M V M w q q w b M g p e g Q a o H z Z i e r G E E q x 1 Q 7 8 F H + Y T D u R A d W C 9 h e e B o 9 w n S N w 0 y v M I 9 5 Y 7 J k i w L 6 + n F 1 7 f f d s / i t / r H j w N 5 h N y v R c F J 9 D 7 9 O L E 6 H W m o N W X v C N t d p C N O N H 4 9 6 X U C Q q D c 4 U I g F 3 N 8 5 b t z y q i y 6 9 b q g c + 9 s L E p / s 5 u i w Q z a H u 0 J e f + z 2 D 6 o z 6 R E q 4 5 + O A 9 o A 2 I b Y U r e N 5 w J A d U T 5 w S S y k l M d 4 7 n I 6 L i r b d u 2 H P + z V / / r X z 4 y 1 / J Z 5 9 + L p 9 / / q V 5 c d 8 0 Y 3 H v j z / 5 1 L Z M 8 c d W d y 3 j B m Y J l u U c 4 1 l b q p I x N F D v e T j e 1 z + k 7 9 9 n t l J f / 8 B L H d K Y d i Q + p I h B Z r 9 4 t g d j Z d 6 R E 2 b G y f U K D / D z x 1 U + D / 1 Q / h w + U e n e c P z G / v P / 9 X / Y 9 A 3 / A 3 A u D 0 X j 8 M C o N k i F M M g + x O D m W Z E t a O 8 Q r C d F e 1 f n P X 8 d M C 5 k X s l 9 1 a d j V W q o v i n r 5 7 4 O m B 4 / 0 O p z B 0 R M I u K U w I 1 P B L f L o 5 c 1 A q H u I F I Y g F A i 1 C 0 m G + J B P a t q V w 3 u h 9 1 F o p L R s R H n 7 t V W p 8 e 1 6 Q l r K 9 I / O G w D q g x 2 Y q B 7 8 L y O y V h V f U P e e / 8 d G R 5 x M 3 2 f P Z s 0 7 y 7 x l E Q c n K V z O A + o A 4 K d G Y r h 3 n g c s X U Y d 6 P e Z m d n b c g g s 7 e r z x j T Z + o z m 4 i o C 5 4 5 b J 8 T h Q E z r K 4 s u w F d m y r 0 c g f F 7 + z p / b A d Y U 7 G m P y 4 F z Z U L s 8 S r O 7 e S E T S Q + M 2 Z 1 o R q j 1 V w D q 8 e 7 k j 2 V I 5 Y s y t B d O H r U W X U / Q z 5 9 g 3 7 c 5 3 B P o 5 9 h d / 8 e c f e J W P g l s W h w Q P R 9 l Q a R Q e v c c w Z r r 2 e S R U X m l 6 L p Q K d 7 i t a N M 7 L g I 8 Y 1 Q Z a f 0 w b S l 3 w 6 C C X i c b b D X o Y O h l U V 0 m r k 6 o + r R n D h J 6 e w r j P s x H Y p y I p P U M / j L H C 4 9 S d f T 4 W Q F j M m j 9 9 t t 3 p Z j P S U J t 1 0 2 1 k + i B Q U 8 f 8 8 f c i n 4 8 H 8 f p h S E a C o P 2 q H 2 k G E B N p 9 1 g b j o h V O i n T 5 8 a Q + H G P 6 v U 9 Y B e 6 l 3 P s E u L q r f e 3 g O o e x A h X s j n k y 9 k Z G T E Q s + G h k d M f e Z e r G 2 F j a o X m j M B M D u W O E b c 3 0 z H w J F R D 2 g C / C Z M B 4 P y e 0 g q O j 0 m S O Z z W a X h r D S r V G x p b R V W O l n Y b z X N i f f p b i r I g f 7 8 5 n 6 Q + g E G K h f l k Y B X y j x j W y 3 B 5 9 g H f / Z f P m B w z U 5 q o Q c O j y 8 R w s G L e g M c w s F D Q l R C t c g N Q 2 + l 3 3 P 7 5 I 4 O r 2 5 B H v G T U n 6 d F 8 x n i U S O Z G 3 v u I p X 1 O M p N T B Z r c 5 5 c S 4 C U Z V O i 9 K t E r q v v 1 / 6 1 W Z h D V 4 K k y V R s w Y H + m 3 q P o O 1 N v H y F Z i J t q B z Y 0 l S 0 o e h J d C b M g G P z K w d n Y Q / u X a y a d r a a 1 q G o G D q + r p K R 3 p 1 C J b 7 E I 4 U b i + u Q T p B f K z w y F Q P w r d Y E g d G P I 2 x k M b z C w t G S O z T 0 f L M 3 J e 1 f Z F M 4 T h P G K g x n T Q m I o I B e 5 D V U l i + l O E D 6 g m G 9 m m Z C U v y C V V 4 b m z X f Z U + E B W / F 2 Z U D + Z H I a l 9 Y h a A X a W U b Y P g 3 A d m J C C B f Z 5 3 b S 8 u y 3 s V V d Q W A t D 9 b R z c e t 7 4 I i y R X m K u 8 D G V U H / + Z / + 3 M p Q T W R R U l 7 D 0 Y X 9 Z 1 R s f t E l m V b x G u K 2 p h F o v x s o b D 5 a T t q w 9 0 N v a y o E e H C f r z E U B Z m n S x y B z 7 a G q l x 7 8 7 q o y G Z P H k I o X A c J n s F u e a a + P J I / F I t b j Q 4 Q Q E w W i o M F O I 8 p 6 o B 1 w s 2 P r c A f G l K h n 7 k e v C 6 H S y z N k A F B t I C b v u W L O E u s l I c l m Z 2 f 0 W j y 5 T s L 6 + w C 2 t C H q e 6 u 2 L x H 7 z M e C 6 C A O J i n 6 a + m R 6 e U J S 2 N r i W q U L v C 2 s m D 4 1 P S U q r j r N g 6 G 5 I Z R w P 0 H j y x L 1 O 1 b N 7 V D a J R H D + / r 7 8 z K l q p x 5 C x k Y i b v i 6 0 Z D h 2 j Y 2 A m M Z 0 I T p e k M j p Z a 2 E y O v m w l K K D z 2 o d o B 4 z l S P 8 f q h 8 S G w m K 1 Y D T e 7 Z e o P S j H 6 A H L W w a D U 5 z W E s n k u 5 p s w w + s e 2 N V U + 3 X J t 7 M / + y 3 8 u q 3 w w F s V L I 0 A j L C w y I 9 d l 6 N n c 3 N D e 5 4 p e o z 3 R V / e 0 g V z i e g j K f l + / Q 3 o x d N J 2 v 5 q F v t / c J i t 2 u B d l n d 2 L U v k 8 Y C r s p V l b N c H 9 j g c L A e w c q h 6 v 5 4 O 6 f m V Q B y l z S 7 e a i s c s W d a 9 5 f 1 f B 7 S B J w T s j y + + + M q C Z h n Q 9 i q 4 B 2 1 i C R 6 V 2 D h O b 4 6 W Y Q G q A X g e i I g x G 9 b 2 I s 3 A 1 I s p t b H c G B j f 8 / f k f g 3 a K c B Y t D O 2 1 e L S k n 0 P r y A e x l l b H f G h M Q 8 q G W o U i X H w X O L + J 0 j 6 y a M n R g s E + T p 6 U M n Q 2 W E d A r 8 0 O f l c l l b W r L 5 Y + A A a 4 n p o b m 2 N v I v H Z 3 0 T S k S y I A Z z / Y J q A A Y J R 4 9 j S 7 J E D u 8 b / j 7 g M 5 M P a 4 U l E Q 3 x d N U t f A H d K o s Y 0 5 i U M i b i i G c e i m c m t g E z 2 X W V Y h K K E x S k E w 9 Q T R w c K x Q K d g 3 n 6 N V Q F 9 D D M c 4 Z H 6 H X Z G x q 8 y B p L u s 2 N e Z Z Z A 0 g s c L 5 p P n 8 u s 6 C W o C p U P u 4 f z X 2 8 2 4 d I H I I h E E u A X O x 6 6 P G z 8 g T 1 A F E T m d C T w 1 R Q Z S v A h o K m 4 w 0 z B A Y E o B M T k j C s U u X L G F L N Z E A J B V B o k g j H B b Y a U i t a s L h u W B + 0 p n h s m e h A p i B p U h 9 5 8 k z 2 L 5 W A F K O a f 3 N z Y 0 q N V h h P W F t j f M H d Z + l R n E m X L t + z R g A 5 k Q q U y d 9 / W 6 R O O x u v o d K C P H z + 2 R M m p m e s + 8 R h e O 0 G 8 c U 2 H k E T C P V w v X I u 3 F d + P 3 Z t 4 A D P Y Q q j Y q H X V V r C r w H k i v s F I K O 1 z I R + W Q 2 V e 7 k H U u x C R g G g v D 7 Z c Z R 2 8 k + h x g s K B x n T m G k k N s / g p H s R 9 b W V Q Q 7 2 8 h u G I D K / u K L L + 0 a B l d J o O / B M X R 0 V M G d n T 3 p G x p T M d s q a W W u p i C H 9 K N n s z J X u m r 7 H j 8 a y d o q 3 B c J R P j f P 1 e V Q N + N B J Z 7 V e u q 8 o m 8 1 o N t B X O N r u 5 G Z f 3 A r Q D O Y N 7 v X c q V B / X O A p i J D g X 7 p F q K n B X k j v v F L z 7 U O n c d W V a l A n Y Y 0 u m 0 s T 6 m R h C 6 Q 7 Y i O r y + / k G 7 R z 2 w F B D M h M M E B s a h 0 q m / k d P 2 x 7 X P m B Y L u M F A j m D c + A 9 A z W M 8 q 6 W 5 Q V Z V m t y 8 e d M c C T D D 4 o J K M 2 h I 7 w + t 4 E k k l p D v U r B j U l o / j x 8 / t f H D s A Y E o D s k E Y P d Y Y a q B 8 K M 8 N D R i Z B o B o Y + C W G 7 K q / E c e / h c 5 k + H J T m N p e y T P 8 E 7 + s E i 7 n v A y b i s 6 U O 4 7 M e x 0 M Z T i l m 5 8 p F B Z J n K B o E b x D L U Y I w Q w G 8 Q R j a 9 B i 1 X p o f 3 F L i Q K 9 e 1 w q y p V y 0 V 2 P p m X i q S S a z l 3 j u M q 5 0 n 3 + B g d P A / f / 6 W d o G 5 t 4 e y s n H M x W 1 o B 6 o N L x x 8 M I / m T i 0 7 V m B w f 9 3 f / c L 6 4 R + 9 3 d / Z u r L e U D P + U B t D I i V R J 4 A Y o M 5 q 4 n u N D D Q m S Q Z Z c i 2 O A k M t L L 8 T G Y 3 Y 7 1 r I Z e V b J 6 V / n f l u h I 2 F U E H g Q S C S S F a 1 E a u R z J h B l B v Z J 0 a U y b E A c M z U 6 i H C i M 6 b y S T J z E R f v T j 9 4 8 x A M 6 M z z / 7 U i X X x J m D B S B m 7 C p c 5 0 z J P 4 0 J m X T o k 3 L O r O z J P / z 9 h 5 L o u y W d f e N G 5 5 6 Z b A t D 6 f 2 d J I J 5 g s / B f p m B + B w w V a m Q 1 0 6 5 Y K t y x P 7 T / / 6 / f c A D 0 d v C A F R g L e C 6 Z W 5 S v V 6 Y 4 x A C O j h q x 1 / + 5 V / Z e F V D U 1 q G B n p l v 5 h Q u 6 r S e x L i U a 1 + v S 7 g V 5 i J D E u s n s D E x p N A J R Y z r C C o o j r W I D 0 t x W O Z m u o B I m B y J S 5 t 6 o 5 I C B 8 B c V b Q e I z x s Y j A j 3 / y v h E T k s H b o + c F 7 b Y w q 6 q 3 1 j 2 q 0 m n P w v I 8 / B 7 e Q w q / z x I t E B 6 r h f C O e P 6 Y L o I L H G m G Z P v V r z 4 2 W u D 3 W l u h l 7 i p p t w D K b u 5 s W p Z c Q n c t X f U 7 z F w u 6 w 2 G X Y P N l W Y A V B x G a / y E u 0 s Y A w O l Z f 7 k a i F T q T e + + I i Z / o G j I 4 m 8 m J V m b x h R J r a w u p l 0 N M H z E U 9 4 D X l H 8 d M n b N z T m o 5 B g w + w 3 D B 9 u i o K L H / + B / + 3 Q f o l 4 j d W r N m P T B O q w d 4 a 4 E X Q 4 q h J w + P D E n u M G s 2 w U F m S z K l J o k n X C 8 e 1 / c n Y f 9 F g j r d 2 d d e o r g n K b V H 1 v Z P 5 o 6 G R E k 6 Z N H i C + P p V p s I y T L 8 2 G L 1 g I q D N w w C w x P F e 7 Y x h H B O L w s N s r O 9 Y 4 4 N G p u A 2 V d h J A / u F 9 N 3 3 l K J g b a B p M E b e Z o 6 R H t R 6 G n J y 4 c a 1 9 X d a R l p y e 2 H + g k T c J y e G V v l x y p l 6 D w 3 t 3 b k 0 c N H 1 s 6 H K v F Y v Z H k K 3 7 C K h I M g k Y D g j k H B l X N C p k L A H M B w o a h T + s E w u B 9 c d 7 M q G 2 W i C f t n W H y 6 n s g h X 0 e 9 i 8 X E r J 5 q B p M E n d 8 i J n g J x g k 2 D 9 u I + n W O y K M c f j s 9 k 1 6 2 X m 8 5 J w r S e w / / H v H U H A x T g V u U A 2 O M f B 3 l t g 1 D 1 y u 9 L Z U l K X Y 0 n Z d 3 N W e K + m 8 N S 3 p I 0 u E e d H I H e z J 0 w d f y n x G 3 y n p p m V X g z W u + l p K c n f g U G 2 p k s x v q 6 q U b r K 4 v a U d t W N I e l h Q m 0 b r v H p B B B q R a S T v v v u u O W W s 7 s 7 Y s 4 Z B A 5 O P 3 R n y T 8 y x U U 8 7 O A s Y 0 M X b R x Q 6 3 i 6 k B A O h 3 v A / D T A z 0 y K a W 9 x g r F f z 2 G e u l d l L h 8 x u 3 V F 6 E G W 0 X u n o 5 t m f S X t b s 6 q Q h + b 9 W 1 l Z U S b K W 5 p t v o e b m 0 F W X O l I 8 b B z A M B 4 c 3 O z Z g / B e G e p A + i R 2 e J M 2 1 F 5 I k s q Q V d X 3 G I T 1 Q y F z Y g 0 + 3 Q u K Z s W i s a A L W c c n b O v L G H 3 N G b S r c q k g I m 4 x k k g P W D H z J b i m o C x 3 G d s L j 4 X J Y q K R l L + 6 l U P w k D H Z 7 X u V w E v C G M N D f Z L Y 0 s l X G m g 9 e K Z C b S 2 p G T 0 6 i 2 r c H r H W u h W V f O t / r w a 0 6 r S q P R U f S 8 4 o z 2 a M h K 5 2 e 8 t J e Q f X 6 T k F 1 p Y e B v 3 K t h R F Y X k n B D G 6 0 g U Y N / X + i F x C S o W O v m r g C Q l L P r c r 8 z k m Z v E N + G I 6 t M A k T C o i 8 e w F i B T Z h S T Y p o V R G w g N 5 K Q t + 6 + q x L M u d t p a + q F M K f m t g 6 7 F 2 N P 3 B t 7 0 R H o c Z g U y + b l 6 y / v q S 3 1 R d n m q g c W n C P v C S v h Y 3 c S p G z T a f T Z Y E 5 w m F e a 1 X b c 1 V u 1 6 n N 8 N J V 6 e R V 4 Y x 6 / Y 0 e C 5 w u Y R f 9 d 6 8 n J d S 1 c y C m O 2 c V 8 D v 4 F J 9 x x L b G / + O D P P p i e d i t F 4 O q s 9 d I Q J y L + V X r i M I i W 0 G c 1 d D W W T E p d N K j Y 1 o a 4 Z L b W J X v U I B M D r B S h k k u l D p 6 9 D v 3 d 6 z 0 F 7 X j y 5 v 5 l x f X t S K + q M r V V I 8 Y q i P X a z U Z l L S O y v J 6 R Q q J D C t E W W 2 w b d Z H F 4 7 5 e V B t m O y a L O 3 H 7 z P H n 6 3 F b j P u k z o P p J x j 6 j P 0 Q q o N d c x 7 g Q l a l z d Q a G J T 2 I 2 W W T 4 g C k F S + X a t 7 c E B c G / O L S L a C R K m G 3 X N l y e r o 0 c M n 5 g Y f G R 2 R f K T J p s 2 M 9 L W q u t h i a i v e 3 Z n p G a U l x 5 y 5 P F E U W R v H I k d g t Q q K q k a Q L G o j z 4 a d h i 1 W r b 5 h t 1 n 8 3 5 N n t n / 3 7 m 2 L F u F + F I Y B N j e 3 Z W Z 2 S a a 3 G 2 S 7 0 K T t k 5 R O V a q Y 2 E o y l Z c R 0 J + + n 2 c m / q P G K V f J t e 6 c k P t 8 N a P f R U J p M d v K p F V Q O F b + r D Y U A 7 u I 8 1 w p q n a H a 5 B q s D Z R z 2 t O p 8 7 k j o c f t T Y e S Y c f + L 1 g w P i p h G 7 3 Z u X a a K e M d B w F a 0 I V z b O I K o f b F X f v + O U x S a a b T 3 d g a M k W o 1 K I N U t W V D 0 8 d O N d j G F R A M w H 4 y L l M n q M M S 6 u G T 8 h G J i O r K e 3 2 0 K + s M O w U 2 s R f T 3 g g I B h C D X y 8 4 N w U 1 M H X g 0 8 V N s G B i N A F L c v 1 / u w H s A 0 d A J s u Z c H 0 Q h 4 x 0 r a G + 3 v Z 8 y x A G 1 g m / W p X Q U D w T T L m Y T l s c f u d G r Y Y 5 t R T B 1 3 q k r 4 y c e f q o r 8 2 J g J G q o O w 8 J + h D G 4 X y P R E W t r N h R h O T Y C 5 m N g m d R t S E G G K F i Y z i / z A 3 g P N C g W b N s p N M r O U Y c c l p y q 2 6 Y 0 R m d Y 1 L a p B d 7 J M 5 P t 8 y 9 g l I 6 G g n b 8 R V n Y c i v C O 4 Z y 5 8 r M p A x W d r O j 8 n F T e p E M 6 x H V A I N 7 G K z n a e R a 0 N 8 7 h o 3 M y Q T 8 u m h t a V K D d 1 9 7 P 5 f z j 6 g N Y g h 5 D S b I o 4 J c G h 8 z F W V C C Z 5 E M m c B v f R 5 J D U S + R e T K f l M d f h 6 a w D j / o X Y v v j i a 3 P + n A Q k 0 v S L Z 2 Z s A 5 4 F V b E z W N a G q A C W 0 m R d W e y p w a E R 2 5 L Y h E Q p P q K A T E F k U I V A S G 3 M d P I l V Y F J 9 E I h n K d N J Q 5 z k F C b s M X y q v p f v X 5 N n y E r z 5 4 / N 9 q I R f G C 0 b 5 q i 8 4 v 6 L U t N r 1 n f z 9 r U g Y H 1 T / 5 k z / S j u u S x Q r W A g P a 0 B c 2 J Q P Q w N M b R M 6 U G R w s z 5 + / s G B W 7 l k t 6 V i b e X B w S H Y T 4 x J L V m x 9 N A Q k + E s 1 H z p g T B T I E c 9 U Y F t t a v a j a n P b B X b 4 + N a u t X N 2 0 D F U U 2 N a j o o v 6 6 7 c / N G j R 2 c e 2 z g J 4 V m 7 g E W r U c X e F O i B S e 7 y 8 S e f W O + G i x u H g v O A Z W z M D U M Y C Q F / / M 6 l n P z x x K F N L S n P h 7 k g 4 O R w q q 5 b R X 9 6 c V v m F t b M U 2 g T B + f n z V v m V s L A w C b x y K q p Y e F k I g D 1 a H D 4 k q l p f t F m H 5 U N c C U j g T D E P V G y p T f H l e 2 3 Z A r q 7 e 2 3 3 y S c j M 9 I K R K 9 U G A y J B Y r W 8 C 0 M B i h T X g 2 e e Y G H A 5 x H E s l e b S c l B f r a D e O w V G / Y C 5 W Y 6 Q H g / j P q s r S 4 9 s q k a q O 4 y 3 E r U 7 4 F Q P P M B u p F 5 A G q M o 4 M Z x 0 c f j F i 7 R o l x l 8 c s D R R B C B j 9 o p g 4 9 W 9 I + d g q n Y d 4 X 9 I o 2 m W 4 t E d 1 f Y c b f l V H B t 6 J y p f P T g B G O i A 9 t F A R D h V D 5 u U w j v d Y B h v 1 4 1 4 Q 8 1 a / A N O S c g I u y + b r U L 6 N X n 5 h b s H V G B 8 E J 5 7 6 M n O o D a g o 1 F 8 G 5 4 u s n r g l 9 I x I 5 k R W 2 r w 3 x E J h f 3 Z W X q C 8 s R z n y p A + 3 x m V 2 L w W + B q q q 6 Q c j Y R c s q N Z o I r Q m k I o + L i o H 7 O q v E l c m w w u O + R Q L 4 a 3 B G + F X 9 a o H 6 w N H E I t A w K J K I O U c w W 7 j n J 2 w I V X F n Z 8 u c C x T m y i E h H q g a 1 6 b S q K e j S X q 1 v h Z 2 E t L T F r X o + H a 1 B Q m m R i K h J X h v 6 F l A e 7 S 1 t x o d E n 3 z X C U h D A a N 9 g / 0 W 1 A 2 4 1 A E / T L Q D M 1 C m 9 A + E w U r 1 O t w d z B v i w E 8 D 0 0 i B M Y A 9 k / 3 U d f C z G G 9 H 0 w r 0 t N U U F P F J c g x V S + k 7 j m V L / h s R W 0 o Y v k Y g 0 I 3 x l s T Z i g C J J m e c F 5 D u R a Y S r G 4 c 5 y h I C 4 Y 6 q w x d O c F B E J D U u k E Z B L R w P s h r V B H 0 M l r A V c 5 A Z I 7 r z F d v x r e t i J J z e X e m N y 8 M i h j Y y M 2 o D m g N o k Z 9 P q s 1 a p M o x L v 5 v p q W e L Y E i 6 q / u A N c 8 u K d p t 9 4 5 k J c F 0 9 Z g L b m 5 u m E h K J j Z s 8 r n Y M t g x S D 0 b 2 w M 5 E H S N X g 3 e / c 2 8 k A w P b 1 G G 7 M o 7 v l O L x l G x E h u X t i W 4 l t I J F n 2 P H n W e C J Z K I + E V o j v Z j Y H l o k C x P X a 6 O G t I 2 f o d j Z F 4 7 S T r N 5 q Z G m d p K m d Y T B o u S s 0 A f g d H z W x U i c 8 x j O 4 6 J j D k C 9 i p / L s m l T l V p I y W Z 2 y Q U z x 0 r M x C f d V v N U P Y E D K 5 5 F 6 u v H C 7 E I K W i L w L 0 0 M G t j 6 G 6 E t 4 E I D a C d 1 2 Q 6 L A V w q R Q / + q B i H j L 1 f Y G k E 7 F T M 2 G G C A c i q / 3 a m A 7 M B l u Y 2 P d P t N W R E O g k p H 5 t G a l n g K 8 e a h w 4 d 9 E E 3 G h N B W N g Y y r M W 1 / p o G E A R M S N U P o V Y 7 Z o 4 q 9 f F Q + X 2 y Q Y r x N p j N t 5 j R Y W l x U 6 U s 4 1 / m f k Y 6 F o G G 8 e S z o z S A z t N j b 0 y N X r 0 7 Y / D M i T B g Y L y o T 4 F m t B g u T g w q N O Y Z h G 7 C P f o S B g n b m N P / 4 r P + d 0 8 y u K h 9 3 p / x + c C 7 Y 5 5 / 9 k k 0 i Z C c E L s D 7 9 y q V U Q u s P H i p Q 3 V e Z d Q w U I O + S f A + q E y M / b g K q Q 3 U v x + P 5 o J P F 4 u H S 0 m Z 2 o g r I V D P I r v a g + I F r Q f s F p g P J w L z g i 4 C R D 1 U w 5 k M Q a + r D 0 Z d I Z k g 5 H A C l Y L y H K v / z e 8 k 5 W + f J e X j W Y Y M K h 0 j m k i u 6 K L c 3 3 3 v H V M R z w N s J 4 Y R p q Y Y z k k e k 7 6 A z z w f K j z q J J 2 O a W l V + O V U U j 6 d T c j z N Y Q C R G 9 / + e M q n m I f 2 H V M 4 Y / z b 2 o 9 q n x B W u a S M s q R r c L p z 9 s 1 Q d E P r u i + P W l M x S w 6 d R j 0 3 t X q x + u A H 2 6 N b M j 2 x v H 0 w K e 5 q y 8 a v B e 5 H g g Z O u 3 9 t o N M t x c N X M r P 1 u L y 9 8 / d w P G k M h f R 8 S c B O w E V q K u n L z j y a i B y Y G l x w S L T w 2 B w m L W 7 i O R m 3 S b y N 7 B q I J 9 h s j W t M x i N B Z 6 / W E j K / Q 2 1 P z u u m d c T b 9 i B S i g P r r s / t W 1 E j s 1 V z R A n g e 9 u r G / K z O y s v P P O X X k x O W W O C c a n w m A q y f T 0 r D H c + s a W S t a X 6 4 + p G S z 3 W Q F E z 3 / + O Z q E H 8 q M x H G O B d v l 3 a i 8 W I 8 b I + F C z + Y r 5 / j H 9 f a f z 0 G J I u K Z h 1 K 9 i g b 6 M b r y R Y B I D O Z M P X / 6 W H X p 4 9 l m 8 a D U 6 l 3 e F F C Z m M G K S n K S 9 N 1 T i f F s 7 c 0 w F G 2 P 4 2 O 8 s y h v D + b k z s D L G s L 8 t h r 0 I a n F K h O 1 J s m d B y Q 4 K R b V r h h 0 g 6 h h 7 C j j D A 6 P W p K X g a F h G x T G X U 7 y f 3 K S D 4 2 M y t z i i n w 6 l z I G y g s r x d e u Q x g o F 2 2 X s e v v S L K x k o / k J E C M t A 2 O M G b 4 M k 2 I N i I y 5 e O P P z U b P w x i A l m S F d p i w b a + 1 I b V I Z 1 V 7 W b l Y H B C f 4 v i m M B J 4 + q i f 8 w L r f q M R V y g N u L V 7 G x A J d Z r z E l B 4 f u + K E P h N a H n q 3 Y 8 0 F P Q i K 8 L x D e p h 3 m 0 G z e u y W D v 8 Q q G m S r L 2 r 9 Z 0 H m g c / e f Y i R / v Z S Q X 0 2 n X k r 6 c l G g v U h x B l O R V Q n 1 M g z G q 5 6 r B J v a q D A 0 D g O W a 6 k X T n U W 4 L H D g V E L R I y E A U 1 Q P J Y y S X m 6 f 0 m f L T h w C t K t f b K W 6 7 D v n e U 7 j G m x v N G j h 4 / l x s 1 r 0 t j k V r 9 H S t 2 9 e 8 c k E j Q J 0 D I o q J L k r m B q y N 7 K Y 3 l v M O O G Y r R + 4 4 w d 1 Q F n j G k C C U O D 2 L / y s W B f C 1 L K p s U X j p R O R U b a t P M L r n M M d f z 6 K G M y q B N 4 + s K g 5 2 F Q 7 3 X B / U l 9 h U f L v D Q 1 k r M 8 X n n 9 c a 5 q 8 I I 0 A F K W s R z i y 5 a W l u w 9 2 + s s K I c d s 7 Y X l R W 1 A d 6 0 1 I T I P l H b o x a x 4 Q w h 4 S J j K K Q S g H h w I u C 5 I 0 Z v b W 3 F 7 F 5 P Y L j N Z 1 4 8 l 7 n Z K W O a p c V 5 I e n l 7 M w L C 3 g l F I n P d G r V 6 b e 4 B 5 E V Y e 9 e L b A K J T R z V j A e t J 2 N m U p P 5 t 1 6 g 9 o e N n a m n f p 7 7 7 9 r i U y Z X g J D 4 3 k m F I n g A n P j q 9 3 E + B v j d k R g M H X + 7 b u 3 7 b t L s 8 + l S d a N R w q q 7 r 0 M J X z P M P x j N / j n P n D M H f d n c J u 3 p V T 6 6 D / U v u f r M Z u E 6 p n J F 7 7 E v 8 j 6 6 t I R 4 p M p C X i / / A W z M 7 M W P U x + A C / W 7 Y v n B P F y M B L G I 5 j d j M n j 1 e O e Q + 7 + s 0 v K / v m M B V 3 S M 6 F y h n v I M G A S r m M L Q b i Q G W d E Y w t i R D P + w a S 7 3 R 3 t t V Q y 0 T m g b v b 0 d G n p V f v p + L 2 3 D i P y y Q x p t K x u v j G Q / e l W f 7 6 c f 4 N Q J T x W k 6 q 7 j 3 f l Z a y j a G N E q E P 9 / Q M 2 B g O D w U R I K 7 Q I 3 p t p E z h 8 O F 9 L D T O n g h 4 P M w 4 E y r 1 R 6 3 C d n w S e h / K q Q B r f 7 M v X H T R n P h 7 j S q R L q 3 5 + v I k L 8 w s W Y L C h H S P t S 4 5 C H D V P n j y T / o E + m 3 n M c M j U 1 I w 0 X / o 9 7 R i P j 0 m Z W 9 t o 2 z t d 3 G f b L z F 5 0 J 3 j O j e Z 0 E 0 o j B 4 V J R U r q J r r v n e p 7 V C e r m q H o T S F Y w d G x / Z k / 6 i k b b G 6 m T l C 7 Y D w i b d i K j L e m S c q f u H 6 U R J s B C 9 4 X o Z C j H / 2 2 W f y o x + 9 b 5 U A d l S 9 + 7 W q U 9 W 4 1 p O X o 5 1 J Y w B c r Q 3 p l A w O D V q l h Z k L F Z I g S c Y 4 y J G H t 4 5 e 9 z C L e 9 Y R E x E R M H G b H 2 B M M A W B 3 A f a 6 0 F w N Y z k F x t x U 7 O + D a D 3 E 0 C L z Y T H j 5 h A q h x j + E c j L r C V s C D W h 3 1 V 0 A G R 2 I U V 2 D 2 I y G D 1 i l o M G A Z S + 4 v 5 1 9 M i s D 8 u a w f R 0 1 T J N e J B G N h n n 3 1 u N M I U + W p n E Y z i U p N d U d X U m Q z Q J r Y a z E Z U x q 1 b b x k z s L j 3 2 N i Y F K O N c m + d R T D s 8 o B Z X m a o C g M F x 0 K f 7 V j A X J c 7 Y K S o d K R y q s E c S U E Z y B h K 6 Q + 7 1 L y m e l 3 s f / 5 P f / 5 B s 6 o X L 1 5 M 2 w 3 x / S N K 8 f X z Y h D z e b w 0 Y d C D 8 u J + Q J W G o 4 f C Z V y N H V U N S 7 t z l t O A L K M M 4 K G m E a q f 1 x 4 g p h I G 0 c 9 n x s e u X b t i Y x E 2 C W 6 A i X A D M q w M y P w i p B S z j y c m J s z 1 7 w Z M X S b c e s Q z o / Y K i V y + D d D o r G v F Q H c l a Y g b u x t s z c v C 7 L Q t W s Y 7 v C o g C r j U R 5 O j M h I l g Z Q i e 1 I t 8 F x f L S S O p S p + V Z Q I H N a C p K q W U k b Y W o h g C Q f F e h D K B L O R P c l r L 7 4 d 6 S i Q W r 2 q A R G C x f G 5 2 T l p b E j I e F + D Z S y G p + w 3 + M d L c S T 4 T V e c d l B m s m C r f 2 w f x p r o z i s T l W R z / 0 i 1 C D 1 u z O b O U b f s M / M 7 9 q / / 4 / / 6 Q U c j j J M w 4 4 6 R c R 7 c e 8 F w V 6 I y 8 Z L 1 i L E e I G y c H m Q o x a g k g S b Z f O Z C 0 z g 8 D j P b M t Y V t d + F C W B E w o P o k Z g i z e o V V O T 2 z q 4 y + x U b i O a Z K E i v 8 j Y I X u V d 2 p l h f M o z + w g G o i L 8 S v X f B R B 0 2 q y C P J 5 1 i V j S K q n P A 0 c 4 D r 7 d i J B g U B Y Q v 4 f 0 R 5 W s 5 a h 4 o R 0 M U o m o + Y s C H l 0 m m p I R K w z a D b p j 3 K l L 7 d v q T h w b n 6 U + q x n N g 4 g e U m K j W U E / 3 J 3 g 4 b 7 u N j M n b E 2 y g E G A M Y z b M S Z T b n D 1 Z Z 8 d o 9 i + l e C z M k t O G Y l x q b 7 G v N 6 T T q I i x b i m v a 1 J Y n / 6 b / / P D / p b Y 6 Y G M a M S Y g 7 H 7 R G t P T n 5 w l 6 a c + c B D g A Y C p E N U z L a D 2 H 0 6 u + t 7 h 1 n q o 7 W t N w Y 5 r c r q g W E w L P A V D A 8 C e d Z + 4 i K q w v 9 D i 9 J N l L s N q 8 q 1 g L e x Y 9 U / W R a y X e J m U B M K a F f 1 c C h b t I G n F 1 C Q A R E j h O a R L 4 F b C 2 b 6 N f Q K O u r y x Z t D u j p m Y f V p 1 I e m J N D v 0 u d 7 + 0 f y I P V J g s X u 0 j 4 f I k D r U 4 i h M E Z 4 h P v 3 3 9 o D g n m h v m O A O a i I 6 4 F m I y p G 4 Q h s e W 9 0 G R I Y c Z w U K O S 0 8 w W O T Z g g B C T B A y j f y p b Y y 7 9 G 6 i G i W j J A m S Z 7 0 S u 8 2 S 0 q F t y 3 e d l a c f R W Z i h u r u a J c r y M n Z z P c A L h H s G J M x u Z t c e j J 6 s H s g k y 3 l 7 s A D s E 5 W M k Y l t R s Q w W Z O + + P x L 2 V 6 d k n c G 9 u w l P V r S e K B q V x r P 1 K s q D x 6 g j l C a 3 X q A K a k Q i 3 a u A T x O e N A Y o D Q 3 6 3 c Q z N 8 5 P i h 5 N r B 4 c 6 e q T d h G F N Z R o l l w M A 2 O j A Z X U a d 4 M t 3 L 4 + Q g S y s e w r X V F X m 2 R r 2 E G u c C s V d j i I R E p F u 5 t M U 1 k o N 9 f m H R b O W z g p w e O C a w x Q D 0 A l O Y 5 F N J n 4 p h B 8 E k j l G o k D B T u X 0 Y I 9 g G 5 9 I J P 7 X 9 S J q S B Z s T x T Q f I i d e v p 4 E N 0 0 S j c u 6 c V m 1 2 x x Y L 5 b Z U 5 W j w 3 R Y R q x R p a p B H g E m k m H z A B 4 G r w 2 e N m w Z 3 K C o F z A m C T 7 2 t Q d c W 5 y S 4 Z Y K w a + q 4 a t f q w s m 3 y G t z p I M J R Z L 2 B g F 9 k E 1 8 F S x w i E u a 2 y W 7 y q o C o I 6 c V e f B 3 S K y d R x 9 Z D 0 Y n N q h 4 V t M P O Q q t Z A W 2 W 2 t 6 R / i K k b / R J r 7 p e 1 7 P l C h c 4 D 3 N l K n 2 U 8 X 4 v J 1 G Z M H q 0 k Z P 3 A x V u i q p P l l m c 7 K 6 A v C J 8 o m E 8 / / U x S Q T A v 8 o G w N 3 c v L f x n 3 / 5 7 h q q c D 3 9 u x V 1 u + w z u q l l w E J H 2 l K u z 6 q J / z L R R 4 a i 9 x n 7 2 m K r l g T h l a h Z p e s l + w 5 K W k 5 O T s q G 6 O N L H b q R A / 2 W C H K I W M H p N v j m i j K v B i + P w 4 K s N u Z n g q F N x L g p I O l a O t 6 k R 2 Z L M q c j / 8 E X K s t 5 U R 7 x / l w H h B V V 6 K m g L 1 L z w 3 C i P Z i X S K 1 e u 2 s x c V G / G s p i 9 y 9 w p k k C m 1 F 6 F E R n E / H z u Z Q / s R a K z 4 X h W q Q b l c V R u h g t W M m 5 B a p Y L G h p + O Z q j G l y L R 5 d 1 i 2 3 J H 5 X C Z N g i r R s 2 F R 0 6 d F a R T l r 8 P 0 6 E i j / m r y G V 2 A x R 5 v 6 f H r / a k 5 O 2 h o J s B 0 v d l K W T C i T 9 o 3 a e q n w o r y u s 1 B C s o + P h X 2 Z k d N g e G u a 6 d u 2 a S R e S a e B t Y 2 Y m 0 o 1 j M B X G J G D C H A t 9 E Z F c C 0 i 7 8 f E x G 6 S 7 3 u 1 E O w b r R Q G m + W q l T R 5 t d s o v p 1 L W + + 1 p T 8 / s T Q Z K v 0 8 4 a 2 T C 0 u K c Z F V N Y o m W W s B G Z l Y v 6 0 k x 9 g Q x M o T A G B T 2 1 Y Z q C O T F U P J 6 Y 4 C k W L w O 8 F 5 0 d A + W K 1 J z P Z j F j R c X 7 a g e I G a 0 J X I a f v r J Z 0 p H m z I 4 O G g u b B x q L O j N 9 2 1 s S A l 9 s I 2 J i I G 0 Q U 0 z B g u Y w R i D 4 8 E 2 2 G 8 s q 3 v u e k K Q i B f E p l r c Q a U M v h 9 s 0 Z w Q K P Y G W R X / v C z M w W Q u b u q B 1 4 R s s A C G I Z z + p z / 9 s d l F z P + H K X A 8 I K p x u a O P c x 8 + w 4 T Y K f Q + 1 e A c E i y e X b Z c e C 7 / w u n q 3 F l A h q J S r E n a + y 7 J U S i j 0 f c N S G 1 y V 5 w I b S u i I F i u B Z v x J C c M 4 3 Q 4 H 5 i 4 2 N P b L 6 1 q j x J X + H A 5 L p + / 5 j j T W Q B Z z W 4 m 5 M F S X E t C H m t H F 0 Y e u 3 F z 2 4 Z M w v k t q o G r n N R r H Z 3 t 8 u O f / M h W 8 W C 4 h T F T x h + h X + y p u K q 6 7 F v G I x N E y i D W Z Q S M E y r 6 J 7 T 1 d l a l E H L 0 d D U m U T 1 n Q b J V 5 1 N J 1 e Y 8 Q 8 X b x 8 2 G Y q o 4 y 5 M g N j 2 Q V I x Q 8 y V A g 2 G f 8 O C s h 4 S k Q h o R I o I q w T 1 o O O / c u N 2 f s 4 q q B X o S 7 K / 2 h J v m 7 d Y 6 P T t 4 p G y B q P C o L W U z o 7 r 4 h 9 O p c p h L 2 M H y f Q Q u / Y 1 M 7 Z A f 7 J + F u V m Z m S Z 5 C U u U p k 3 i k I S l F l x n e W D q D w O R 1 A 1 a w T 9 O p i w Q t 8 Z P v B G g K S z s x G 2 Z o V q / u X a Q M J o L F K S a 2 N a O u 7 u r y 8 Y g C R h 2 1 7 s C n S J 9 k R y 8 M 5 8 T O B H 4 N S p S i 6 N l t v b X P p e 3 y j A 4 H r a V n t x n L i r J i q r D + s H G o J B S T r q 5 w v m O T m d 3 6 l U R 2 d 5 b t x M Y / f l c 3 u w c H s a D B y c O r h o w 1 u 3 b t 0 y K o c b h 3 i W K A X u L l w M M 4 j F w X A t 8 h + S E R 7 t q S x U y y v k n c 5 S + h x n q 6 N r E h 6 H O / c N k 2 u b j s J L C k 1 V V 7 b K M F P z m g A F f s v a E Q S I W x p F Y Z 3 b 0 0 p W y W 3 1 j Y + 0 l F z t q E M t s Y j / h N h 8 c H j F p B u h 4 3 l Q A 8 K t i M 9 d q j i + 0 n v B s B 0 + O E D g 2 f H e P S 1 / w t d r F x h 4 B 8 c N M R E 6 Q Z 9 K l x d P 3 Z C C W n T L T B J + N I c K f 3 d a u t 3 + e a V h 4 A s / r k d x f x N 5 z 1 4 X V x F u 3 y U 0 f S C h A t D F i E o 8 e 0 4 2 R W F w I s I 9 4 S c 9 k n l k A z O c B Y / X 3 9 d e d W l 4 N 7 o / E I + F k f O 1 j e b 5 4 Y I N w / C o e u I + m k x b 1 / c V 8 Q i V P U p k n J b + e S c l X q k Y y A v 5 9 s 4 d e B S R 4 g a m A u b d X l m 2 I g r w T 1 Q 4 I M 4 h D o H 7 X 1 1 e l R a 8 l 0 o I M S E g m h g o I t a J e v 2 s 4 l E Y Z G Z 8 w + s O k A I R k L Y Y m o k K H h L U B 4 h 0 X t p 0 U 5 z g p y J j q Y R 2 1 H j t Q 9 Q z n A s x z b B z K 7 + t 3 3 G c 9 H z A P W o 8 d D 6 7 h O P d m a 9 K p 5 M K R 3 P d U C O j W O + T K D I V n j G Q s A I Y h T g 5 p 4 9 N a 4 f 4 O 9 x i 1 Q C Q E 6 Z z P C h i Y 1 c 2 R c r f u v C 2 7 p T Z L m f s 3 T 9 P y S 2 U k B l t 3 V e K w 5 h P j Z a d F L P 8 m g q h z P 7 2 F Y Q A W H 2 v v c M M Y 1 Y g G A b 8 0 N s l o l p c W 1 J Z t L 1 / L w C n q 8 d 8 + T 1 v c o s 8 n + F 0 C W n o s 1 W G 5 9 w g p A g y + u 4 X 0 s L M c n e K I g M i b k y 6 t 9 o G S J n F 9 l P H x y o J v X 8 6 r M N A O x D F S q P B P t / q n / N n v c 1 9 3 H V u / 7 0 v o c 3 A d g d b e v D C + o q C 7 o v I h J o F 3 M p B u C 3 W P c 7 x E P T A G x d i T D 1 4 8 C 3 j w V p V q u X i X 3 F 9 J W w 9 s x 6 2 3 s d 3 f e r C K C J H w B 9 p t E j E e 1 g 7 C Y G C W c S Z m 2 6 J N s N Z T / 8 B Q O W Q J q f S r G V W N t c N S G v j O g n Z / s J K w M B + I d f 8 g a 8 9 L 5 / p X 2 t E y y 3 k l 1 y X b u 2 5 B A q 7 B e Y P 0 w f N H 7 n X P E B 9 N J 6 w z M u L n J t V M R A k x k i v V D O T P 6 / H g v u z j 9 W O L d B r t b z I e o j g t Q c v 2 v l u I i 9 6 M L 9 F w b 7 1 1 0 x Y W x g V J K A / S i o c F 1 Q 3 L T M v n z y b N e 3 c e r C k j H q w / l / b c M 8 n u b w V H f 0 A Y 5 O q e W c 0 e y + t Q D d q F Z J Y k t f T D F 2 G g I u + q 6 g h 9 f N e B J l K I t 1 k H u 7 n 9 c o T O d i 4 p G 9 m 0 j T s B 3 n 1 l a d 7 W J S s d F W V f O 5 + v F + K 6 1 Z N l h n C M 4 P c r x 4 6 X q D E K + 2 6 r f 8 r 7 V m A q Z d 5 U 1 D E z 4 1 W j V 6 8 4 b t J S l v m 5 I m l 2 M 8 o 8 D c b 5 A O a i E K T K v C h 0 d x / e U Q 3 z + q n e e p Y l b z w I g H 3 v v X f M V Z o 7 2 J Z r Q 6 + f r u w 3 E Q V V c z Y L 7 U o s t b m B 1 G J 1 B F c Z 5 F r / t n D e Q X s m W J J S G S / w t n b U 1 T g s J q X Y d E n 2 i g 1 G 1 H g v t z Z W 5 f r N G / L O O 2 / L f q l R V n a d Z G J 1 l Q o z h J m D L c w R 2 m o Z a C k E Y 1 D u M 8 x q E g + b K b C b w v Z T e 7 o k D Q 2 V w X C t Z c d a N B V O N i 4 m K y c / C r w k o t f D 1 t m s o / a h 6 q G 3 M k Z w V n B v A m 5 x v 6 N i 3 h z 8 7 h n J 3 x X s a 7 W m u y 4 F n 4 6 D y O r u 3 t q D 6 B 6 D b U 6 z + D Z A 5 P x 5 w H w w m L A o C Z n c q B 2 5 k U g 1 y a O V p K m A f 3 9 v 0 7 L e k i o O 0 4 Q J m s o y R s N e d b Q S H K t X k r G i D Q J 3 N h b k z g C q p j K N l c o 1 M B f L I T E W 1 Z w s S l t L 0 s a 7 P B 8 d 6 7 a y s Z Q N 7 O I 6 5 8 v V Q J 3 D L Y s o 9 l I s D A Z q f T z f e U B P R J g I S U R + 7 3 L W R t O b E k f y z m D O j H I q l 7 V x h 9 o L N j n N h 6 7 4 X p l Z r 7 V m g m K j s 2 z N e R v 0 u w i t B X m w 2 q z t E h w I A T t p f X V F X j x / E h x 5 G X O b 9 Q d K 3 z R Y q O G 8 Y K 3 h t Z U F i T Y e X 6 T C 0 a U S t / 5 D F Y Z h S u k B 2 S x 1 2 z n C p 9 Z t 7 K 7 C B C + X 4 0 z i S 2 + z E y T d y l D m j v f n k F B l 5 i p J O g 7 t l 5 R G i 9 I z M m b P 5 R H 7 7 / / 9 / / J B s K 8 9 Q l y 6 G q M W a o Q 6 h g T h h m H g / W P 2 J A 4 L v y a Q B x K K 4 x y j p z g r + B 4 e R E p 7 a 5 O F 9 w + 3 K 1 M p E 4 3 o l u y f I 8 p M L C E 6 3 K 4 6 q x 5 j f 0 i P M 8 V h o r t g g 8 L e v e y B c 4 N w I z 9 t 4 P s O m q K j S V W M q r w c z E h m 9 i 1 T N e h B 2 Z I 2 O d w 2 d K D U x b c B x r r O O x U k n l v T 3 j 4 n u d R I + T 2 M F i H w Q N L Y v h a i K q C X V V X z H q 8 w S H 3 8 O n d t m I k c Y 7 h j M L t u t d 6 u d J J 9 q i S b a r a x d J G 5 0 f W 4 U / l w R C B I n M q X z b E t y N V r l 1 R a V s K k j l O g i r J 8 K W 5 M 4 3 X H a i C l m G 5 M B H N 1 L j 9 e f G h o y C I t 7 C X O A Q a D W f w M T w 3 f D d M C 6 / H 6 I H P E L T N Z W a a E k C W y e y K x w n n h f l P B e 6 4 x Y l 8 D D N h e u X r D I s Y Z o 2 K x A Y A m s b m + L k d 7 x / M h f p M 4 9 + D x U V G K e 0 t y k B i u y 0 x G 6 G y D w m A s k y J N m m h P 6 p b q h G E 4 H 1 x r n 4 P C N W Z T K a 3 p 5 1 T 0 U D k o J 4 v L a / J 0 W R m H + w f X w 0 C U J P a Y b h s T b t H q d D I m D S 3 H f Q b k I T T i 9 W V 1 Y 8 M k B j d 0 D x O 8 j M K / H P Y U y 5 P U c q M z n o W 3 0 H / n r E C i T V y d k G d P n w t r J Z 0 X 4 R x 2 v 6 l A 4 t b L t 0 6 G V 6 L H C f t i n 5 z i L J K 2 t b l h q 4 y 0 d p 5 s Y 3 1 X A I k R b 5 g / R M o G 6 c H t r 9 J i w E x G l H b I f a Y 8 W Y 0 5 B g h f Y + c c H S s n 2 L Z S + B y U 7 I 6 0 H K 1 Y 2 F y W G e p H e E P d d Y 6 p 3 P 5 B z g X J b m T c 9 9 N t L i N T m H 9 e a p 1 s q t n C P j b 3 9 K t 6 M 3 0 S v d C 9 U h g w H R E U q H j h A V 9 6 R F Z l I A L 9 v M A x c e 3 6 V Z n U F y M k v 5 a d V g s Y s Q R 5 / j b g M E s O B T c N o x Y W 5 m Y s j R g p x 8 g y S 8 J K I i p w m 3 8 f o H R r M 4 x t c b Z g C M Z J I k 6 6 Y p u A y P 2 J Y 1 M 0 r D h G 0 D 8 v H f N F / 8 j + 7 o b k t m Y k k t + z 2 R H 5 R K / + H q a O X h s w U y x S l O H W n A k Z 8 k r A n J S 3 b l / V 3 z 6 O m t 0 d U c u N S R L H e 7 H H Q z u E m Y t 5 / q z j 8 / n n X 9 g I N b Y X i 2 P h Y P j y y y 8 D h j w f 8 P r d v n P L 7 k H i Q + 4 Z / v 1 a g J m Y 9 f n b g M N S W g 6 i 3 Z Z r r x q 4 z 1 l R g w F d F h M o q 0 t a i H / 8 v o D l e 8 Z G h y 0 C 4 v 1 h N S s C 4 j d G 4 J / f 1 + L t H K / q l d U 6 V D r d e l W v L G n K 1 3 J O V b 3 S j n Q 3 O z c 5 U e 7 Q v W c m / S O D L T n p a i j I 9 I Y K G O 3 E U P n w 7 i G Z i A y q h t Y y l X 6 8 l B o G R Z U + u 3 E 1 Q 4 V B V A U 5 / e 7 c u W 0 M d e / e f Z t c i G 1 l k / s O a o 9 Z n Q Z U S s a 9 c H o w c S w 8 m b E W v k 0 P 1 r e B 5 b 2 k N m a z z M 9 O l z s t g m D R F F C X q s G a t N W 5 w b / L 6 F J N r z E V l f 6 W g r S l i 9 K D 9 y 3 4 p 4 R Q Z q 7 w v v 3 z + 1 Z g C L f 1 1 / p 9 X 1 i q 5 u 6 V L r l 0 6 Z J + W 6 W S M i G e O x i J e o 1 H i 6 r 9 l G T R Y g V d d E R U p V U m W 5 K + 7 t a g w z p e a n Z b 0 c Z 4 Y J Q 5 U c r N f c O F w Q 2 Z 2 k E k x e X L l 2 2 c i o F d 8 l L / s 3 / + z + W L e 0 / r D g S f B m K j m D r P 1 B B S n C H 5 y B l Y r e o Q i T 0 d W r v 3 t w E M 0 k 5 l u i w X + d T k M 8 v t T W 7 y t i A I t h r Z W J e U I t + f M T 6 1 9 V V 6 B B 8 U Y x 2 B T V 5 m h u P M U i n u O M U f C + / 7 a 3 x p T K h U S r p o n e 7 u T p N m O C h g N M 6 3 J A u y u B W R t l R e E n o M n l B L T f K F k v z k 5 + 8 F T 3 c c d f W A n Z 2 M i U R u 7 B g q e E C F V y X M d o r F Z Z M 5 w Q p c 7 S x 1 z x y n d E O T d I 7 c E R Y J e F W m A k w R u X X r p u X g + / D D X 5 s K G A Z u 0 n D l / 7 a A l e m X d u M y O j Z u n U + L q k n 1 k J J 9 6 1 2 / L 2 C J o 3 u h a R K W p 7 z M E E G p k k j 6 R 7 / p P x 9 n N C R O + L M d 0 2 u v d W d t d j D D D B Z y Z 0 L D C Z C E S i f m Q D W o x N o 8 I O h B J Z Z K J x w T K b 2 2 X o h d X Y b K R B s l p w Y w E s E x l N + 6 h w O o e Q s r 5 E a P W 1 4 A j D n U N V S + e E w f I J G 0 Z W P I S l v t Y j 8 P c H z w / X / x L / 6 Z z X P x 2 L C J h d 8 f 2 + A 8 I P z G d V v 1 c X 8 p I d F 4 w t I w s + x M P a R J h v e 9 g G O M g v a Q S z t R W 9 t p R 4 m Z C I b h t q w M t e Y k G V X V N u v W 2 X X M c b z T L 9 t N H A / o 1 Y 5 x f V D 0 j 4 x 3 5 G x L Z A 8 a F v d C A i 1 u q 0 T P O 3 U w H i m o C u j G n v K F o k o v Z 0 N d n q i f w f c l t 7 k v x Y g j V B 6 u 8 r D s e w 7 X c 3 r 8 3 b f G p L k x b Z l l 6 F U 4 h W M B X Z 5 2 R C V k h Y Q H D x / Z G B O A S f 0 9 T g P r r D J 1 p D v I s W c P H O B R K B / B b x r M 0 x T s n w S m t T B b l / A j v z J 8 G P N b c f l k r l H v 9 V 3 u e L z k M J Z y t K G F 1 S 7 u L U b l / q N n E t t 9 L u 2 y J N 2 l Z 9 I V X w m u 9 0 z l r o d B 2 F a O V 8 6 7 f e y g o t z u y 0 l X Y 8 H o e X V 1 z b Q g o 2 1 l H P L t c d 1 I W 0 7 a G 1 T l U / v J M + N + 4 D a / c Z N 8 / 7 X 5 p m 4 t 8 2 K b a n x Z U n R j K H f T 8 E M y d u T V v 8 6 m k n Q 2 u h W z S b 2 M 2 j e i u i / z m V A F b 9 6 4 b g O + T A U h w f v 9 e w 9 M F e Q + H m H 7 i O O c 3 9 s 7 s N + p X p K f i Y j f 5 T R g r 4 u z q r E z g T u 8 f 3 D I v H x h 0 B Y P V S V m W G G 0 / b v m l P C E T g k O 2 T H P F F q 0 E t a 3 D 2 V l 2 y 1 f Q 4 T O 9 s a q B V G P s R p m + f v u e 3 6 r f 4 L 9 4 H g g B C g D r Q V J q 9 Q h N / m q 0 i i e O u a J Q d s E i B e 0 0 o g k R + U 7 8 l 5 u T / e 6 v X p 1 R I V E / Y 5 c G Q q i r F 2 O 4 m l V t X J 6 U / d g d v P Q w 3 K c 1 F W A O u l S p k I N W V n b s P P c J R G w L G L 1 2 r W r 5 v l r a E h b Z D q q I I s S H B 5 m Z X l 5 R Z 5 N v j D 1 D i c E 0 5 y f 6 H n S L v v J W x 5 6 a 3 m 6 9 t t p O 1 V j L V O Z e L m 7 r f p K C G Q y A t Q T + f 2 I j S R p / 7 e F M O 3 Q h s c R P h c Q s O 4 n G L D u v m E 5 z 5 l 0 i J M K W h p t z 0 t 7 2 m k 6 / t p y g V 4 D W t U / + j + 4 n x 7 v a 8 5 b v O n M 9 K z d h 8 6 e a 6 H t h S 0 u L 0 l 3 E z k L j 1 R C s Y S t U / M w e Y j g G B 4 d 0 m c 9 z i f h U l d C A R V Q s r t / K J t b m y Y 9 K v a U e 1 i W 5 y d c i I m F 8 5 s u E 2 t D v C g z c 2 u W 1 B K E 4 8 5 Q 2 b C p h k e G b d Y l A 2 m L y k g 4 G p B 0 1 y a u C K u K E 4 b U o m L 4 7 p 3 b w T e P Y z 9 X m R b + 2 w 6 Y a U 2 l N W s m d Q d 5 E K m f r x Y T W t y 8 K E K W W N 2 j u 7 k k t / t d h q t v F 9 B E U M p E X 6 s o A S q S q p w w v s a q G t j o Z Y l R Z h S l S d 1 6 2 j z u T C v J 3 u 6 G 2 l 1 Z k z q k p 9 7 L 7 N k M B x i K 8 9 h O l N W M U + 8 I f n 2 + p h o Q 8 X p G 8 4 6 p W l u b p K f 3 + E q f 1 T i V K n O N H b K m e i Y e P b O j 9 A d 9 Q T z 2 6 4 M 9 V R X u 0 c M H s q V K 7 / R m T B r S M V P T 6 i G u j O U T c b x 1 8 7 p N / W D F D a 8 + I s G o u F o g L u x z Z d w f U M E T t S W z R + n y 1 B n y E F Y v B t 7 V 5 D o 2 V m t H k / j W 4 X n J d i t M x M H j T H V k G Y i Y L O g / e 3 v e E v I g j X Q f M e w Y 7 P g W Z m g v z k t / b F p 6 j l 7 Y O l O e 1 r x / A I Y k + Q p R E I l o Q Y p K 1 w 3 x v D I U v + N o n W t + p 4 6 r P I x T G Q r j m I E v 4 v b C E o r C 4 m W k d G p V m + n W t R H Z m L m n a s e q r B 8 0 a s 9 5 8 q 0 Z a b b o 8 v b 2 M i O d B i r / v v a 8 v 8 m 2 0 6 s g r / z x e L E g k V S H r G R i L 9 V P W E s Y b i u Y 6 u d V 8 W 8 N + o i 2 u n r E M Q S p e Z A M j h H C T O G K U q J t Y Q I 7 Z k z F s c p 1 + q e 8 b 0 y g W 6 b 9 X L / c L 7 m D j L S o h B m / 7 I Y Z P J N w j 5 w y E N K I z x 2 q R h 5 o h W 4 f H G m n p L c M V D 3 S B L Z 3 n L B I R Y A z V e u B x I 3 w S W p Z Y a g j m x t F r g M Y I x a L S O / l 9 y Q R S 6 i Y P F R u P z 4 A W w 2 Y i O Q W Z 2 U m / T m z z 9 a / x Z m n 3 2 X s R z r M m 8 d 6 T t X 5 0 F v S j P p X m A q 8 P / L q w x g X A Z 7 n p 6 M 5 + f m l A 3 l v 8 N C 2 P x v N y u W u n I 3 3 e M a A Y c g 0 N K 0 m h T F T W R K 5 y I X w d e W t X e P 2 + 9 Q e Q l s i / X d T Y 5 N j I m M k x 3 T Q c S X E r i Q 7 B 0 z f Q P o x 3 4 p 7 8 S x F e f v u t e D J T 0 Z d t 3 m 4 7 B S d + s C P O l u K l 1 R p p f u x V I u M j I x I 4 W B b R j u K 0 t T W J d d u 3 J a 5 6 W f 2 U v U A I 1 k m 0 8 L p 3 i e Y i d R h S 9 + j v O T f J e C 4 w O M X B j 3 3 N w q j B U / o b i b t E z K x K l O 0 q l Q g N w M E P d y W l 6 Y k Y z 4 Q c 8 A c u m V K e x Y V L G A C y o 0 e V n d 0 R B 9 W z W A A 9 1 0 X K u R / 0 + g 3 K N C u 7 e t 2 d k v r x + g a 7 1 5 J M o f K Z G q S 8 J l 7 M 4 B x 4 9 a 1 Y z x R r 5 y 5 u 9 8 + S l r e P f T 0 8 C D v Y G + b L C 8 v 2 7 x + l v U c b i t K I Z K W 0 d F R G 0 M 6 C T g g T m M o p u V / N J W y Z S l / w M W B 7 K 1 v H A E h W w m Y y R 9 j y x j P Z 3 M J k 0 B G 8 M G 5 u w M 5 + b 3 x Q 3 l n 6 N A c C a i D M N Z j Z c C N P T p Y m I b Q o a K N J 9 n 9 7 R 4 c D + + X b P a u p 1 U K T B b + j H D Y U o n E t X p A m p N 5 U w G 9 I 4 L f / + n P 3 j Z m O Q u U S r n y 9 K K C W L c q r X Z 3 3 c O Y l F I j T l W 9 q e V 9 c 2 v y M p c 6 8 n J 7 w G W f Z Q E C x q P q g e k a 9 A L V y O q h x e 2 Y / P J F S v 5 + M n 3 u J V 1 + w H E w W 3 Z y L W 4 R + U p r p j q T X / x N w A j a F / 2 H V N I P x 4 6 F r 9 n c j 2 g 7 k + c 8 p l J C j w X M p d Q t L a m S 3 O j N S V J t q 5 h K D p j j w V J M P p 2 J y / J O R G Y 2 o i p 9 G Y j l O w E z B Y z E P l I M y Y b 6 Z h K M o j R r T G X n G c h 1 Y U V e o j 1 f d Q y I O k n I F k 9 y a Z x 1 t V 7 m i V r l X N 3 + Q c Q F w h p D U f R B q L B u p s L H 4 n a M C F 2 2 v B A S i J d i N L o W i I e q j s 0 j 5 O T z 2 a T c X 3 a 2 g N 7 m B 7 w m q M P l T E x V L L c 2 1 h t b 0 s c a S 4 t u H X E H J W A i f 9 x v f c n m m T E Q l f u L p C u A d h z 9 w F x E m 4 9 3 5 u X t g a z N l E V a k W v v i U o r M s J C X 8 e Y K W B I f x 9 o c f t A f 1 K P c y 3 S c F d V u t k N k d X d I 5 l X d c 9 o W Q t m j G M s 1 Z o K e 7 J f S M i d 2 x N n W p P M 4 1 w M t S 9 J W 8 O W N L n O l n J l q L d F N r b 2 b d 8 e L N h S G F P C a e H D j s K A o V h 7 1 4 O o i v t L F 7 u u 6 w 9 w Y A U U A m r f 1 M q E R s S 2 1 c K e E X V Q y k T O v q M L T / B G 9 H q c w o J m 8 1 t q K + W d 9 P C l I 1 0 w 1 e v t w a z 0 t + R l s D W n h F t S u 5 D v V q 5 z B d r T o p 2 9 P 4 a T A 5 r c O V C 1 c V m l 3 G L U Y v a m 1 v U u t p o 7 1 x O z x 3 X 6 W x E X v 9 f c 3 C D X 7 9 x y L 3 h G n J t y N 2 O t F q v n 7 S j U v n Q i I m s b b q 0 o K 1 S Q b q l A t g z g M v h b L Y 3 w v p B g A 7 s M X Z o 8 5 j T K D / h + g X Y O 9 s o b Z Z 0 K U 4 X 3 w 8 V o x B X 9 I I c F J f i V u H w 4 l T S m K j M b 0 k W 3 u y p p i K 9 j z t L t / q x E q u 7 h 9 j n m v u s L K h + B t g + X o i a t P J 1 6 5 i 5 / P i o a 8 9 l Y 1 F F c / u S / + b n a T u f r g M q Z Y 8 9 T m J p M 3 g e 4 2 f c E f V 2 t s q I W Y + V B K 0 x F G R 4 e l q X F Z d s P g 3 V 9 P n 2 w I B v 7 P 3 j w v o 8 4 1 p 6 2 W / n s P u r f g A Y 8 g V c + V w p j U i 4 b q 7 u G q R s w U V m 6 6 R b v H 4 l S W l J F t X V 8 3 h P o L T y G p b Q X F M 9 s z o v n 6 N T R p C v m e D C P o J N q A y 0 5 / d 2 i q Y S p V E x a 2 p p r 0 v 9 J 5 Z V 0 q 5 1 E q z Q 0 N g R M V T S X Y y o h s r 7 p 1 u A 1 0 R l I s H A h a p y U z R 4 s y j y 3 3 y V r x V 4 T u T / g + w U I O N h z T M K e E b U v E G 7 Q s f r C 5 4 D Y y 0 S v B Y K f 6 H J u c N S t j b 2 I b c P 0 A w P h L E C K D L f n 5 E Z v 1 o 4 3 J v J q Z + l 3 A 8 b o D G L w n O o X K v b Z q X b m N g 9 K T A p W s K v 0 h D 3 P f / v f / V N 7 s / O C n C 3 n / g c f 5 u K N k i / k Z Z 9 c c P p Q D 6 f W J H + w I W u b y m R U Q F A Z 4 Q r u 7 O q 0 w E S / Y j w e m A U 1 k B t a O t X w + w b c u D / g w k D 7 B T u u f f m n z O A + 0 + 6 + 7 Y / T g G M q V / R P + X h O + 9 O v F 3 F s u c 8 s Z v 3 J d E L t J M e A j v k 4 B 1 0 d S a N K p N Z U w c a r + C 5 j V D g w 9 C J Z t w R D / J b X k v z 3 K 8 W O K / O k Y 6 r m q W R s T c G E j t n u 3 r 1 q 8 + 7 C N H / W f 6 9 s / e e V o Q r 5 g u z u 7 F r q 5 r 7 2 l E R S X R b F u 7 j l X i R c f M W x B u r M z J z Z T W T 5 1 I P B H X / A 9 w G + H W k 3 v 2 9 F i b f 6 W O U z 7 V + h g e P F n 4 P o 3 T E j f i 3 7 a k c 9 W Y 3 a v Y 0 5 u M Z v u U b 3 c a v f U X t q a i N q Y 1 S 2 D q 5 2 5 s Y 0 w X 0 c 8 w R b + + y k F e o j D M R C f y u q O C E Y m l M l u f X 2 W 8 H b n h + v 5 U 5 r 6 h u 1 6 R 0 r y y v S 0 t w g D Z G M 3 H 5 r Q j a X p 2 V u S 0 V 2 8 B L V T D U x c V m e P p + 2 F 4 G d O P Y D v u t w b a d / 9 L 9 v y 0 q b V h e l Z s c I N c 6 V j 4 d o o v x Z i 3 M 2 u G M r O x F n / / B b e s x v b V + v b U o W b C D W P I P 2 P O 4 e 7 r q A 7 m x b l D a V a F E y p q t U a t b v 5 V X 9 2 8 + 6 O D 6 y w B K t 8 T u / 8 7 a w L N C r Q e T / B 7 h i r / C G X O Y A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 G u i d = " b 6 9 b b 8 f 0 - d a b 2 - 4 1 0 6 - a b 4 f - c 0 f 6 3 5 2 a e 0 4 d "   R e v = " 1 "   R e v G u i d = " d e b 7 b 3 0 0 - b 3 e 0 - 4 3 8 9 - 9 8 a 9 - f d 2 a 2 7 d 4 6 0 5 b " 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46A1BA7-815F-476E-A4F4-C949FC76748A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6FAA4FE-6630-42CD-AB04-FB5E5FB6B7D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Planilha2a</vt:lpstr>
      <vt:lpstr>Planilha2b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Ernesto</cp:lastModifiedBy>
  <cp:lastPrinted>2020-06-01T18:34:12Z</cp:lastPrinted>
  <dcterms:created xsi:type="dcterms:W3CDTF">2020-05-29T02:05:40Z</dcterms:created>
  <dcterms:modified xsi:type="dcterms:W3CDTF">2020-06-07T19:21:10Z</dcterms:modified>
</cp:coreProperties>
</file>