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DAT\Proteccion-Social\Repositorio PPSNC en ALC\PILP_Inclusion Laboral  y Productiva\Hojas de datos\"/>
    </mc:Choice>
  </mc:AlternateContent>
  <xr:revisionPtr revIDLastSave="0" documentId="8_{B6402B3F-2B62-4274-ADAA-B111705F4599}" xr6:coauthVersionLast="31" xr6:coauthVersionMax="31" xr10:uidLastSave="{00000000-0000-0000-0000-000000000000}"/>
  <bookViews>
    <workbookView xWindow="0" yWindow="0" windowWidth="14955" windowHeight="12270" xr2:uid="{2ECC91E6-F921-44EE-8683-EBE1C6909EA6}"/>
  </bookViews>
  <sheets>
    <sheet name="9d SEJ_d " sheetId="1" r:id="rId1"/>
  </sheets>
  <externalReferences>
    <externalReference r:id="rId2"/>
    <externalReference r:id="rId3"/>
  </externalReferences>
  <definedNames>
    <definedName name="_Sort" hidden="1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R29" i="1"/>
  <c r="P29" i="1"/>
  <c r="T28" i="1"/>
  <c r="R28" i="1"/>
  <c r="P28" i="1"/>
  <c r="T27" i="1"/>
  <c r="R27" i="1"/>
  <c r="P27" i="1"/>
  <c r="N27" i="1"/>
  <c r="L27" i="1"/>
  <c r="J27" i="1"/>
  <c r="H27" i="1"/>
  <c r="F27" i="1"/>
  <c r="T22" i="1"/>
  <c r="T23" i="1" s="1"/>
  <c r="R22" i="1"/>
  <c r="R23" i="1" s="1"/>
  <c r="P22" i="1"/>
  <c r="P23" i="1" s="1"/>
  <c r="N22" i="1"/>
  <c r="N23" i="1" s="1"/>
  <c r="L22" i="1"/>
  <c r="L23" i="1" s="1"/>
  <c r="J22" i="1"/>
  <c r="J23" i="1" s="1"/>
  <c r="H22" i="1"/>
  <c r="H23" i="1" s="1"/>
  <c r="F22" i="1"/>
  <c r="F23" i="1" s="1"/>
  <c r="T17" i="1"/>
  <c r="T18" i="1" s="1"/>
  <c r="R17" i="1"/>
  <c r="R18" i="1" s="1"/>
  <c r="P17" i="1"/>
  <c r="P18" i="1" s="1"/>
  <c r="N17" i="1"/>
  <c r="N18" i="1" s="1"/>
  <c r="L17" i="1"/>
  <c r="L18" i="1" s="1"/>
  <c r="J17" i="1"/>
  <c r="J18" i="1" s="1"/>
  <c r="H17" i="1"/>
  <c r="H18" i="1" s="1"/>
  <c r="F17" i="1"/>
  <c r="F18" i="1" s="1"/>
</calcChain>
</file>

<file path=xl/sharedStrings.xml><?xml version="1.0" encoding="utf-8"?>
<sst xmlns="http://schemas.openxmlformats.org/spreadsheetml/2006/main" count="69" uniqueCount="27">
  <si>
    <t>Subsidio al Empleo Jóven</t>
  </si>
  <si>
    <t>2009-</t>
  </si>
  <si>
    <t>Cifras seleccionadas / Selected figures</t>
  </si>
  <si>
    <t>&lt;-- Volver a programa &lt;</t>
  </si>
  <si>
    <t>última actualización: 22/11/2018</t>
  </si>
  <si>
    <t>Presupuesto / Budget</t>
  </si>
  <si>
    <t>CLP$</t>
  </si>
  <si>
    <t>/a.</t>
  </si>
  <si>
    <t>US$</t>
  </si>
  <si>
    <t>%PIB / GDP</t>
  </si>
  <si>
    <t>…</t>
  </si>
  <si>
    <t>Gasto / Expenditure</t>
  </si>
  <si>
    <t>Cobertura personas / Coverage of persons</t>
  </si>
  <si>
    <t>Efectiva / Effective</t>
  </si>
  <si>
    <t>% Población / Population</t>
  </si>
  <si>
    <t xml:space="preserve">    Mujeres / Women </t>
  </si>
  <si>
    <t xml:space="preserve">    Hombres / Men</t>
  </si>
  <si>
    <t>Programada / Expected</t>
  </si>
  <si>
    <t xml:space="preserve">Fuente / Source:   </t>
  </si>
  <si>
    <t>Ministerio de Desarrollo Social y Dirección de Presupuestos/ Ministry of Social Development and Budget Bureau</t>
  </si>
  <si>
    <t>Banco Integrado de Programas Sociales  / Integral Bank of Social Programmes</t>
  </si>
  <si>
    <t xml:space="preserve">Sitio web /Website: </t>
  </si>
  <si>
    <t>http://www.ministeriodesarrollosocial.gob.cl/informacion-social/informes-de-desarrollo-social</t>
  </si>
  <si>
    <t>http://www.programassociales.cl/</t>
  </si>
  <si>
    <t>http://www.sence.cl/portal/Estudios/Anuario-estadistico/Anuarios-2004-a-2016/</t>
  </si>
  <si>
    <t xml:space="preserve">Notas /Notes: </t>
  </si>
  <si>
    <t>/a. Informe de seguimiento de programas sociales (cierre al 31 de diciembre de 2017) / Follow-up Report of social programmes (as of december 31,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</si>
</sst>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(##\)"/>
    <numFmt numFmtId="165" formatCode="_(* #,##0_);_(* \(#,##0\);_(* &quot;-&quot;??_);_(@_)"/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sz val="10"/>
      <name val="Arial"/>
      <family val="2"/>
    </font>
    <font>
      <u/>
      <sz val="8"/>
      <color indexed="12"/>
      <name val="Courier"/>
      <family val="3"/>
    </font>
    <font>
      <u/>
      <sz val="8"/>
      <name val="Courier"/>
      <family val="3"/>
    </font>
    <font>
      <u/>
      <sz val="11"/>
      <color theme="10"/>
      <name val="Calibri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8"/>
      <color rgb="FF0070C0"/>
      <name val="Arial"/>
      <family val="2"/>
    </font>
    <font>
      <sz val="7"/>
      <name val="Arial"/>
      <family val="2"/>
    </font>
    <font>
      <u/>
      <sz val="8"/>
      <color theme="10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" fillId="0" borderId="0"/>
    <xf numFmtId="0" fontId="5" fillId="0" borderId="0" applyFill="0" applyBorder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9" xfId="0" applyFont="1" applyBorder="1"/>
    <xf numFmtId="0" fontId="7" fillId="0" borderId="8" xfId="4" applyFont="1" applyBorder="1" applyAlignment="1" applyProtection="1">
      <alignment horizontal="center" vertical="center"/>
    </xf>
    <xf numFmtId="0" fontId="7" fillId="0" borderId="0" xfId="4" applyFont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8" xfId="3" applyBorder="1" applyAlignment="1" applyProtection="1">
      <alignment horizontal="center" vertical="center"/>
    </xf>
    <xf numFmtId="0" fontId="8" fillId="0" borderId="0" xfId="3" applyBorder="1" applyAlignment="1" applyProtection="1">
      <alignment horizontal="center" vertical="center"/>
    </xf>
    <xf numFmtId="0" fontId="8" fillId="0" borderId="9" xfId="3" applyBorder="1" applyAlignment="1" applyProtection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5" fillId="0" borderId="13" xfId="0" applyFont="1" applyBorder="1"/>
    <xf numFmtId="0" fontId="5" fillId="0" borderId="13" xfId="0" applyFont="1" applyBorder="1" applyAlignment="1">
      <alignment horizontal="right"/>
    </xf>
    <xf numFmtId="0" fontId="2" fillId="0" borderId="13" xfId="0" applyFont="1" applyBorder="1"/>
    <xf numFmtId="0" fontId="2" fillId="0" borderId="3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10" fillId="2" borderId="0" xfId="0" applyFont="1" applyFill="1" applyBorder="1"/>
    <xf numFmtId="0" fontId="11" fillId="3" borderId="3" xfId="5" applyFont="1" applyFill="1" applyBorder="1" applyAlignment="1"/>
    <xf numFmtId="0" fontId="11" fillId="3" borderId="14" xfId="0" applyFont="1" applyFill="1" applyBorder="1" applyAlignment="1"/>
    <xf numFmtId="0" fontId="11" fillId="3" borderId="14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12" fillId="0" borderId="1" xfId="6" applyNumberFormat="1" applyFont="1" applyBorder="1"/>
    <xf numFmtId="3" fontId="12" fillId="0" borderId="1" xfId="6" applyNumberFormat="1" applyFont="1" applyBorder="1" applyAlignment="1">
      <alignment horizontal="right"/>
    </xf>
    <xf numFmtId="4" fontId="13" fillId="0" borderId="1" xfId="6" applyNumberFormat="1" applyFont="1" applyBorder="1"/>
    <xf numFmtId="165" fontId="12" fillId="0" borderId="1" xfId="1" applyNumberFormat="1" applyFont="1" applyBorder="1" applyAlignment="1">
      <alignment horizontal="right"/>
    </xf>
    <xf numFmtId="0" fontId="2" fillId="0" borderId="1" xfId="7" applyFont="1" applyBorder="1" applyAlignment="1">
      <alignment horizontal="left"/>
    </xf>
    <xf numFmtId="166" fontId="12" fillId="0" borderId="1" xfId="2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2" fillId="4" borderId="14" xfId="0" applyFont="1" applyFill="1" applyBorder="1"/>
    <xf numFmtId="0" fontId="2" fillId="4" borderId="14" xfId="0" applyFont="1" applyFill="1" applyBorder="1" applyAlignment="1">
      <alignment horizontal="right"/>
    </xf>
    <xf numFmtId="0" fontId="11" fillId="3" borderId="14" xfId="5" applyFont="1" applyFill="1" applyBorder="1" applyAlignment="1"/>
    <xf numFmtId="0" fontId="7" fillId="3" borderId="14" xfId="4" applyFont="1" applyFill="1" applyBorder="1" applyAlignment="1" applyProtection="1"/>
    <xf numFmtId="0" fontId="5" fillId="4" borderId="1" xfId="0" applyFont="1" applyFill="1" applyBorder="1"/>
    <xf numFmtId="0" fontId="2" fillId="4" borderId="1" xfId="0" applyFont="1" applyFill="1" applyBorder="1" applyAlignment="1">
      <alignment horizontal="left"/>
    </xf>
    <xf numFmtId="3" fontId="12" fillId="4" borderId="1" xfId="6" applyNumberFormat="1" applyFont="1" applyFill="1" applyBorder="1" applyAlignment="1">
      <alignment horizontal="right"/>
    </xf>
    <xf numFmtId="3" fontId="14" fillId="4" borderId="1" xfId="6" applyNumberFormat="1" applyFont="1" applyFill="1" applyBorder="1" applyAlignment="1">
      <alignment horizontal="right"/>
    </xf>
    <xf numFmtId="165" fontId="12" fillId="4" borderId="1" xfId="1" applyNumberFormat="1" applyFont="1" applyFill="1" applyBorder="1"/>
    <xf numFmtId="0" fontId="5" fillId="4" borderId="7" xfId="8" applyFont="1" applyFill="1" applyBorder="1"/>
    <xf numFmtId="166" fontId="12" fillId="4" borderId="1" xfId="2" applyNumberFormat="1" applyFont="1" applyFill="1" applyBorder="1" applyAlignment="1">
      <alignment horizontal="right"/>
    </xf>
    <xf numFmtId="9" fontId="12" fillId="4" borderId="1" xfId="2" applyNumberFormat="1" applyFont="1" applyFill="1" applyBorder="1" applyAlignment="1">
      <alignment horizontal="right"/>
    </xf>
    <xf numFmtId="9" fontId="12" fillId="4" borderId="14" xfId="9" applyNumberFormat="1" applyFont="1" applyFill="1" applyBorder="1"/>
    <xf numFmtId="9" fontId="2" fillId="4" borderId="1" xfId="0" applyNumberFormat="1" applyFont="1" applyFill="1" applyBorder="1"/>
    <xf numFmtId="9" fontId="12" fillId="4" borderId="1" xfId="6" applyNumberFormat="1" applyFont="1" applyFill="1" applyBorder="1" applyAlignment="1">
      <alignment horizontal="right"/>
    </xf>
    <xf numFmtId="9" fontId="12" fillId="4" borderId="1" xfId="2" applyFont="1" applyFill="1" applyBorder="1" applyAlignment="1">
      <alignment horizontal="right"/>
    </xf>
    <xf numFmtId="0" fontId="12" fillId="4" borderId="1" xfId="0" applyFont="1" applyFill="1" applyBorder="1"/>
    <xf numFmtId="0" fontId="10" fillId="2" borderId="0" xfId="0" applyFont="1" applyFill="1" applyBorder="1" applyAlignment="1">
      <alignment horizontal="right"/>
    </xf>
    <xf numFmtId="0" fontId="2" fillId="5" borderId="1" xfId="8" applyFont="1" applyFill="1" applyBorder="1"/>
    <xf numFmtId="0" fontId="5" fillId="5" borderId="0" xfId="8" applyFill="1"/>
    <xf numFmtId="0" fontId="15" fillId="5" borderId="0" xfId="8" applyFont="1" applyFill="1" applyAlignment="1">
      <alignment vertical="top"/>
    </xf>
    <xf numFmtId="0" fontId="10" fillId="5" borderId="0" xfId="8" applyFont="1" applyFill="1"/>
    <xf numFmtId="0" fontId="12" fillId="5" borderId="0" xfId="8" applyFont="1" applyFill="1"/>
    <xf numFmtId="0" fontId="16" fillId="5" borderId="0" xfId="3" applyFont="1" applyFill="1" applyAlignment="1" applyProtection="1"/>
    <xf numFmtId="0" fontId="10" fillId="0" borderId="15" xfId="8" applyFont="1" applyBorder="1" applyAlignment="1">
      <alignment horizontal="left" vertical="top" wrapText="1"/>
    </xf>
    <xf numFmtId="0" fontId="10" fillId="0" borderId="16" xfId="8" applyFont="1" applyBorder="1" applyAlignment="1">
      <alignment horizontal="left" vertical="top" wrapText="1"/>
    </xf>
    <xf numFmtId="0" fontId="10" fillId="0" borderId="0" xfId="8" applyFont="1" applyBorder="1" applyAlignment="1">
      <alignment horizontal="left" vertical="top" wrapText="1"/>
    </xf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0" fillId="4" borderId="0" xfId="0" applyFill="1"/>
    <xf numFmtId="0" fontId="17" fillId="4" borderId="0" xfId="0" applyFont="1" applyFill="1"/>
    <xf numFmtId="3" fontId="0" fillId="0" borderId="0" xfId="0" applyNumberFormat="1"/>
  </cellXfs>
  <cellStyles count="10">
    <cellStyle name="Comma" xfId="1" builtinId="3"/>
    <cellStyle name="Hyperlink" xfId="3" builtinId="8"/>
    <cellStyle name="Hyperlink 2" xfId="4" xr:uid="{4F22891A-DE7A-496B-920B-2B0FFA550028}"/>
    <cellStyle name="Normal" xfId="0" builtinId="0"/>
    <cellStyle name="Normal 2" xfId="8" xr:uid="{5F6BFB50-E1A6-4D26-992F-C505C03D68CC}"/>
    <cellStyle name="Normal 7" xfId="7" xr:uid="{F1336EE1-3FDE-412B-BEDB-F15038DD8A16}"/>
    <cellStyle name="Normal_Base_conversion 2" xfId="6" xr:uid="{E39B3735-A48C-4EA2-B1F3-8A586B51120A}"/>
    <cellStyle name="Normal_trinidad and tobago" xfId="5" xr:uid="{2273C078-296F-4806-A438-961708F86ADC}"/>
    <cellStyle name="Percent" xfId="2" builtinId="5"/>
    <cellStyle name="Percent 2" xfId="9" xr:uid="{8E2D330F-E83B-4B3B-91BF-95B364BBB7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MORALES\AppData\Roaming\Microsoft\Excel\PTC%20-Base%20de%20datos_Maest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MORALES\Google%20Drive\Trabajo\Base%20de%20datos%20PILyP\Copy%20of%20PILP_BaseMaestra_v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Cambios recientes"/>
      <sheetName val="Programas por país"/>
      <sheetName val="Glosario"/>
      <sheetName val="Acerca de la base de datos"/>
      <sheetName val="Argentina"/>
      <sheetName val="1e FIS"/>
      <sheetName val="1d FIS"/>
      <sheetName val="2e JJHD"/>
      <sheetName val="2d JJHD"/>
      <sheetName val="3e PCP"/>
      <sheetName val="3i PCP"/>
      <sheetName val="3d PCP"/>
      <sheetName val="4e AUH"/>
      <sheetName val="4i AUH "/>
      <sheetName val="4d AUH"/>
      <sheetName val="Belize"/>
      <sheetName val="5e BOOST"/>
      <sheetName val="5i BOOST"/>
      <sheetName val="5d BOOST"/>
      <sheetName val="Bolivia"/>
      <sheetName val="6e BJP"/>
      <sheetName val="6i BJP"/>
      <sheetName val="6d BJP"/>
      <sheetName val="7e BMNN"/>
      <sheetName val="7i BMNN"/>
      <sheetName val="7d BMNN"/>
      <sheetName val="Brasil"/>
      <sheetName val="8e PBF"/>
      <sheetName val="8i PBF"/>
      <sheetName val="8d PBF"/>
      <sheetName val="9e PBV"/>
      <sheetName val="9i PBV"/>
      <sheetName val="9d PBV"/>
      <sheetName val="10e PETI"/>
      <sheetName val="10i PETI"/>
      <sheetName val="10d PETI"/>
      <sheetName val="11e CA"/>
      <sheetName val="11i CA"/>
      <sheetName val="11d CA"/>
      <sheetName val="12e BE"/>
      <sheetName val="12i BE"/>
      <sheetName val="12d BE"/>
      <sheetName val="13e PBA"/>
      <sheetName val="13i PBA"/>
      <sheetName val="13d PBA"/>
      <sheetName val="Chile"/>
      <sheetName val="14e CS"/>
      <sheetName val="14i CS"/>
      <sheetName val="14d CS"/>
      <sheetName val="15e IEF"/>
      <sheetName val="15i IEF"/>
      <sheetName val="15d IEF"/>
      <sheetName val="16e SAP"/>
      <sheetName val="16d SAP"/>
      <sheetName val="17e SE"/>
      <sheetName val="17d SE"/>
      <sheetName val="Colombia"/>
      <sheetName val="18e FA"/>
      <sheetName val="18i FA"/>
      <sheetName val="18d FA"/>
      <sheetName val="19e RU"/>
      <sheetName val="19i RU"/>
      <sheetName val="19d RU"/>
      <sheetName val="20e SAE"/>
      <sheetName val="20i SAE"/>
      <sheetName val="20d SAE"/>
      <sheetName val="Costa Rica"/>
      <sheetName val="22e AVC"/>
      <sheetName val="22i AVC"/>
      <sheetName val="22d AVC"/>
      <sheetName val="23e SPF"/>
      <sheetName val="23i SPF"/>
      <sheetName val="23d SPF"/>
      <sheetName val="Ecuador"/>
      <sheetName val="24e BDH"/>
      <sheetName val="24i BDH"/>
      <sheetName val="24d BDH"/>
      <sheetName val="25e DC"/>
      <sheetName val="25i DC"/>
      <sheetName val="25d DC"/>
      <sheetName val="26e BS"/>
      <sheetName val="26i BS"/>
      <sheetName val="26d BS"/>
      <sheetName val="El Salvador"/>
      <sheetName val="27e CSO"/>
      <sheetName val="27i CSO"/>
      <sheetName val="27d CSO"/>
      <sheetName val="Guatemala"/>
      <sheetName val="28e MFP"/>
      <sheetName val="28i MFP"/>
      <sheetName val="28d MFP"/>
      <sheetName val="29e MBS"/>
      <sheetName val="29i MBS"/>
      <sheetName val="29d MBS"/>
      <sheetName val="30e PDNA"/>
      <sheetName val="30i PDNA"/>
      <sheetName val="30d PNDA"/>
      <sheetName val="Haití"/>
      <sheetName val="31e TMC"/>
      <sheetName val="31i TMC"/>
      <sheetName val="31d TMC"/>
      <sheetName val="Honduras"/>
      <sheetName val="32e PRAF"/>
      <sheetName val="32i PRAF"/>
      <sheetName val="32d PRAF"/>
      <sheetName val="33e PRAFII"/>
      <sheetName val="33i PRAFII"/>
      <sheetName val="33d PRAFII"/>
      <sheetName val="34e PRAFIII"/>
      <sheetName val="34i PRAFIII"/>
      <sheetName val="34d PRAFIII"/>
      <sheetName val="35e B10"/>
      <sheetName val="35i B10"/>
      <sheetName val="35d B10"/>
      <sheetName val="Jamaica"/>
      <sheetName val="36e PATH"/>
      <sheetName val="36i PATH"/>
      <sheetName val="36d PATH"/>
      <sheetName val="México"/>
      <sheetName val="37e OPR"/>
      <sheetName val="37i OPR"/>
      <sheetName val="37d OPR"/>
      <sheetName val="PROe"/>
      <sheetName val="PROi"/>
      <sheetName val="PROd"/>
      <sheetName val="Nicaragua"/>
      <sheetName val="38e RPS"/>
      <sheetName val="38i RPS"/>
      <sheetName val="38d RPS"/>
      <sheetName val="39e SAC"/>
      <sheetName val="39i SAC"/>
      <sheetName val="39d SAC"/>
      <sheetName val="Panamá"/>
      <sheetName val="40e RO"/>
      <sheetName val="40i RO"/>
      <sheetName val="40d RO"/>
      <sheetName val="41e BFCA"/>
      <sheetName val="41i BFCA"/>
      <sheetName val="41d BFCA"/>
      <sheetName val="Paraguay"/>
      <sheetName val="42e TKO"/>
      <sheetName val="42i TKO"/>
      <sheetName val="42d TKO"/>
      <sheetName val="43e ABR"/>
      <sheetName val="43i ABR"/>
      <sheetName val="43d ABR"/>
      <sheetName val="Perú"/>
      <sheetName val="44e JUN"/>
      <sheetName val="44i JUN"/>
      <sheetName val="44d JUN"/>
      <sheetName val="República Dominicana"/>
      <sheetName val="45e SOL"/>
      <sheetName val="45i SOL"/>
      <sheetName val="45d SOL"/>
      <sheetName val="46ePRO"/>
      <sheetName val="46i PRO"/>
      <sheetName val="46d PRO"/>
      <sheetName val="Trinidad y Tobago"/>
      <sheetName val="46e TCCTP"/>
      <sheetName val="46i TCCTP"/>
      <sheetName val="46d TCCTP"/>
      <sheetName val="Uruguay"/>
      <sheetName val="47e AF"/>
      <sheetName val="47i AF"/>
      <sheetName val="47d AF"/>
      <sheetName val="48e TUS"/>
      <sheetName val="48i TUS"/>
      <sheetName val="48d TUS"/>
      <sheetName val="49e PANES"/>
      <sheetName val="49i PANES"/>
      <sheetName val="49d PANES"/>
      <sheetName val="Tabla"/>
      <sheetName val="Tamaño_hogar"/>
      <sheetName val="Tamaño_hogar 2"/>
      <sheetName val="Población"/>
      <sheetName val="PIB"/>
      <sheetName val="THogar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>
        <row r="10">
          <cell r="AC10">
            <v>37970885.450000003</v>
          </cell>
        </row>
        <row r="14">
          <cell r="AO14">
            <v>16992734.18</v>
          </cell>
          <cell r="AQ14">
            <v>17149032</v>
          </cell>
          <cell r="AS14">
            <v>17302956.450000003</v>
          </cell>
          <cell r="AU14">
            <v>17454445.859999999</v>
          </cell>
        </row>
      </sheetData>
      <sheetData sheetId="176" refreshError="1">
        <row r="9">
          <cell r="AL9">
            <v>264738224672.67599</v>
          </cell>
        </row>
        <row r="15">
          <cell r="AR15">
            <v>171956925050.88501</v>
          </cell>
          <cell r="AT15">
            <v>217538285545.98203</v>
          </cell>
          <cell r="AV15">
            <v>250832362663.66501</v>
          </cell>
          <cell r="AX15">
            <v>265231609368.16501</v>
          </cell>
        </row>
      </sheetData>
      <sheetData sheetId="177" refreshError="1"/>
      <sheetData sheetId="178" refreshError="1">
        <row r="5">
          <cell r="AJ5">
            <v>3.0539999999999998</v>
          </cell>
        </row>
        <row r="10">
          <cell r="AP10">
            <v>560.85989484127003</v>
          </cell>
          <cell r="AR10">
            <v>510.24916666666701</v>
          </cell>
          <cell r="AT10">
            <v>483.66750000000002</v>
          </cell>
          <cell r="AV10">
            <v>486.47130339105303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Acerca de la base de datos"/>
      <sheetName val="Compilado programas"/>
      <sheetName val="Glosario"/>
      <sheetName val="Indicaciones"/>
      <sheetName val="Programas por país"/>
      <sheetName val="Progs en base (inst y contacto)"/>
      <sheetName val="Argentina"/>
      <sheetName val="9e PHF  "/>
      <sheetName val="9i PHF  "/>
      <sheetName val="9d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4e (Fin) PBC"/>
      <sheetName val="14i (Fin) PBC"/>
      <sheetName val="14d (Fin) PBC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Actualizaciones 2018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PS"/>
      <sheetName val="1i PCPS i"/>
      <sheetName val="1d PCPS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3e BPE_e"/>
      <sheetName val="3i BPE i "/>
      <sheetName val="3d BPE_d"/>
      <sheetName val="2e BArt"/>
      <sheetName val="2i BArt i "/>
      <sheetName val="2d BArt_d"/>
      <sheetName val="1e GEyEVJ"/>
      <sheetName val="1i GEyEVJ i"/>
      <sheetName val="1d GEyEVJ_d"/>
      <sheetName val="Haití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4e PAE"/>
      <sheetName val="4i PAE"/>
      <sheetName val="4d PAE"/>
      <sheetName val="3e OpProd"/>
      <sheetName val="3i OpProd i"/>
      <sheetName val="3d OpProd_d"/>
      <sheetName val="2e JovPROSP"/>
      <sheetName val="2i jovPROSP i"/>
      <sheetName val="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 (i)"/>
      <sheetName val="2d Tenondera datos"/>
      <sheetName val="1e ÑBP"/>
      <sheetName val="1i ÑBP i"/>
      <sheetName val="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Programas ILyP en Base de datos"/>
      <sheetName val="NumPILP (y 3 PTC como en 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Gráf progs Base de datos "/>
      <sheetName val="otros programas de empleo "/>
      <sheetName val="PTC trabajo"/>
      <sheetName val="Historial de actualizaciones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>
        <row r="14">
          <cell r="AW14">
            <v>17609581</v>
          </cell>
          <cell r="AY14">
            <v>17765567</v>
          </cell>
          <cell r="BA14">
            <v>17916971</v>
          </cell>
          <cell r="BC14">
            <v>18064511</v>
          </cell>
        </row>
      </sheetData>
      <sheetData sheetId="266">
        <row r="15">
          <cell r="AZ15">
            <v>278384345300</v>
          </cell>
          <cell r="BB15">
            <v>260584083200</v>
          </cell>
          <cell r="BD15">
            <v>243999483600</v>
          </cell>
          <cell r="BF15">
            <v>250036167600</v>
          </cell>
        </row>
      </sheetData>
      <sheetData sheetId="267">
        <row r="10">
          <cell r="AX10">
            <v>495.27287760000002</v>
          </cell>
          <cell r="AZ10">
            <v>570.34821609999995</v>
          </cell>
          <cell r="BB10">
            <v>645.67895190000002</v>
          </cell>
          <cell r="BD10">
            <v>679.02071179999996</v>
          </cell>
        </row>
      </sheetData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inisteriodesarrollosocial.gob.cl/informacion-social/informes-de-desarrollo-soc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4256-6F96-425B-A6D9-199D4F778DC8}">
  <dimension ref="A1:IJ106"/>
  <sheetViews>
    <sheetView showGridLines="0" tabSelected="1" topLeftCell="D1" workbookViewId="0">
      <selection activeCell="A43" sqref="A43:XFD43"/>
    </sheetView>
  </sheetViews>
  <sheetFormatPr defaultColWidth="8.85546875" defaultRowHeight="15" x14ac:dyDescent="0.25"/>
  <cols>
    <col min="4" max="4" width="21.7109375" customWidth="1"/>
    <col min="5" max="5" width="2.7109375" customWidth="1"/>
    <col min="6" max="6" width="10.85546875" customWidth="1"/>
    <col min="7" max="7" width="2.7109375" customWidth="1"/>
    <col min="8" max="8" width="10.85546875" customWidth="1"/>
    <col min="9" max="9" width="2.7109375" customWidth="1"/>
    <col min="10" max="10" width="10.85546875" customWidth="1"/>
    <col min="11" max="11" width="2.7109375" customWidth="1"/>
    <col min="12" max="12" width="11.7109375" bestFit="1" customWidth="1"/>
    <col min="13" max="13" width="2.7109375" customWidth="1"/>
    <col min="14" max="14" width="11.7109375" bestFit="1" customWidth="1"/>
    <col min="15" max="15" width="2" customWidth="1"/>
    <col min="16" max="16" width="11.7109375" bestFit="1" customWidth="1"/>
    <col min="17" max="17" width="2.85546875" customWidth="1"/>
    <col min="18" max="18" width="11.7109375" bestFit="1" customWidth="1"/>
    <col min="19" max="19" width="2.85546875" customWidth="1"/>
    <col min="20" max="20" width="11.42578125" customWidth="1"/>
    <col min="21" max="21" width="2.85546875" customWidth="1"/>
    <col min="22" max="22" width="11.42578125" customWidth="1"/>
    <col min="23" max="23" width="2.85546875" customWidth="1"/>
    <col min="24" max="24" width="11.42578125" customWidth="1"/>
    <col min="25" max="25" width="2.85546875" customWidth="1"/>
    <col min="26" max="26" width="11.42578125" customWidth="1"/>
    <col min="27" max="27" width="2.85546875" customWidth="1"/>
    <col min="28" max="28" width="11.42578125" customWidth="1"/>
  </cols>
  <sheetData>
    <row r="1" spans="1:244" s="1" customFormat="1" ht="12" x14ac:dyDescent="0.2">
      <c r="D1" s="2"/>
    </row>
    <row r="2" spans="1:244" s="1" customFormat="1" ht="12" x14ac:dyDescent="0.2">
      <c r="B2" s="3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44" s="1" customFormat="1" ht="12" x14ac:dyDescent="0.2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  <c r="AD3" s="10"/>
    </row>
    <row r="4" spans="1:244" s="1" customFormat="1" ht="18" x14ac:dyDescent="0.2">
      <c r="A4" s="5"/>
      <c r="B4" s="11" t="s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  <c r="AD4" s="10"/>
    </row>
    <row r="5" spans="1:244" s="1" customFormat="1" ht="18" x14ac:dyDescent="0.2">
      <c r="A5" s="5"/>
      <c r="B5" s="14" t="s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  <c r="AD5" s="10"/>
    </row>
    <row r="6" spans="1:244" s="1" customFormat="1" ht="12.75" x14ac:dyDescent="0.2">
      <c r="A6" s="5"/>
      <c r="B6" s="17" t="s">
        <v>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9"/>
      <c r="AD6" s="10"/>
    </row>
    <row r="7" spans="1:244" s="1" customFormat="1" ht="12.75" x14ac:dyDescent="0.2">
      <c r="A7" s="5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3"/>
      <c r="AD7" s="10"/>
    </row>
    <row r="8" spans="1:244" s="1" customFormat="1" ht="12" x14ac:dyDescent="0.2">
      <c r="A8" s="5"/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6"/>
      <c r="P8" s="26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3"/>
      <c r="AD8" s="10"/>
    </row>
    <row r="9" spans="1:244" s="1" customFormat="1" x14ac:dyDescent="0.2">
      <c r="A9" s="5"/>
      <c r="B9" s="27" t="s">
        <v>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9"/>
      <c r="AD9" s="10"/>
    </row>
    <row r="10" spans="1:244" s="1" customFormat="1" ht="15" customHeight="1" x14ac:dyDescent="0.2">
      <c r="A10" s="5"/>
      <c r="B10" s="30" t="s">
        <v>4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10"/>
    </row>
    <row r="11" spans="1:244" s="1" customFormat="1" ht="12.75" x14ac:dyDescent="0.2">
      <c r="A11" s="5"/>
      <c r="B11" s="33"/>
      <c r="C11" s="33"/>
      <c r="D11" s="34"/>
      <c r="E11" s="33"/>
      <c r="F11" s="33"/>
      <c r="G11" s="33"/>
      <c r="H11" s="33"/>
      <c r="I11" s="33"/>
      <c r="J11" s="33"/>
      <c r="K11" s="33"/>
      <c r="L11" s="33"/>
      <c r="M11" s="3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 spans="1:244" s="1" customFormat="1" ht="12" x14ac:dyDescent="0.2">
      <c r="A12" s="5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</row>
    <row r="13" spans="1:244" s="1" customFormat="1" ht="12" x14ac:dyDescent="0.2">
      <c r="A13" s="5"/>
      <c r="D13" s="2"/>
    </row>
    <row r="14" spans="1:244" s="1" customFormat="1" ht="12" x14ac:dyDescent="0.2">
      <c r="A14" s="36"/>
      <c r="B14" s="37"/>
      <c r="C14" s="37"/>
      <c r="D14" s="38"/>
      <c r="E14" s="39"/>
      <c r="F14" s="39">
        <v>2009</v>
      </c>
      <c r="G14" s="39"/>
      <c r="H14" s="39">
        <v>2010</v>
      </c>
      <c r="I14" s="39"/>
      <c r="J14" s="39">
        <v>2011</v>
      </c>
      <c r="K14" s="39"/>
      <c r="L14" s="39">
        <v>2012</v>
      </c>
      <c r="M14" s="39"/>
      <c r="N14" s="39">
        <v>2013</v>
      </c>
      <c r="O14" s="39"/>
      <c r="P14" s="39">
        <v>2014</v>
      </c>
      <c r="Q14" s="39"/>
      <c r="R14" s="39">
        <v>2015</v>
      </c>
      <c r="S14" s="39"/>
      <c r="T14" s="39">
        <v>2016</v>
      </c>
      <c r="U14" s="39"/>
      <c r="V14" s="39">
        <v>2017</v>
      </c>
      <c r="W14" s="39"/>
      <c r="X14" s="39">
        <v>2018</v>
      </c>
      <c r="Y14" s="39"/>
      <c r="Z14" s="39">
        <v>2019</v>
      </c>
      <c r="AA14" s="39"/>
      <c r="AB14" s="39">
        <v>2020</v>
      </c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</row>
    <row r="15" spans="1:244" s="1" customFormat="1" ht="12" x14ac:dyDescent="0.2">
      <c r="B15" s="40" t="s">
        <v>5</v>
      </c>
      <c r="C15" s="41"/>
      <c r="D15" s="42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244" s="1" customFormat="1" ht="12" x14ac:dyDescent="0.2">
      <c r="B16" s="43" t="s">
        <v>6</v>
      </c>
      <c r="C16" s="43"/>
      <c r="D16" s="2"/>
      <c r="E16" s="44"/>
      <c r="F16" s="45"/>
      <c r="H16" s="45"/>
      <c r="J16" s="45"/>
      <c r="L16" s="44"/>
      <c r="M16" s="46"/>
      <c r="N16" s="45">
        <v>41670919000</v>
      </c>
      <c r="O16" s="44"/>
      <c r="P16" s="45">
        <v>44121865000</v>
      </c>
      <c r="Q16" s="46"/>
      <c r="R16" s="45">
        <v>57420666000</v>
      </c>
      <c r="S16" s="44"/>
      <c r="T16" s="45">
        <v>64768981000</v>
      </c>
      <c r="U16" s="44" t="s">
        <v>7</v>
      </c>
      <c r="V16" s="45">
        <v>76019487000</v>
      </c>
      <c r="W16" s="44" t="s">
        <v>7</v>
      </c>
      <c r="X16" s="45">
        <v>70242219000</v>
      </c>
      <c r="Y16" s="44" t="s">
        <v>7</v>
      </c>
      <c r="Z16" s="45"/>
      <c r="AA16" s="44"/>
      <c r="AB16" s="45"/>
    </row>
    <row r="17" spans="1:28" s="1" customFormat="1" ht="12" x14ac:dyDescent="0.2">
      <c r="B17" s="43" t="s">
        <v>8</v>
      </c>
      <c r="C17" s="43"/>
      <c r="D17" s="2"/>
      <c r="E17" s="47"/>
      <c r="F17" s="47">
        <f>F16/'[1]Tasa de cambio'!AP10</f>
        <v>0</v>
      </c>
      <c r="G17" s="47"/>
      <c r="H17" s="47">
        <f>H16/'[1]Tasa de cambio'!AR10</f>
        <v>0</v>
      </c>
      <c r="I17" s="47"/>
      <c r="J17" s="47">
        <f>J16/'[1]Tasa de cambio'!AT10</f>
        <v>0</v>
      </c>
      <c r="K17" s="47"/>
      <c r="L17" s="47">
        <f>L16/'[1]Tasa de cambio'!AV10</f>
        <v>0</v>
      </c>
      <c r="M17" s="47"/>
      <c r="N17" s="47">
        <f>N16/'[2]Tasa de cambio'!AX10</f>
        <v>84137292.560677871</v>
      </c>
      <c r="O17" s="47"/>
      <c r="P17" s="47">
        <f>P16/'[2]Tasa de cambio'!AZ10</f>
        <v>77359521.349434808</v>
      </c>
      <c r="Q17" s="47"/>
      <c r="R17" s="47">
        <f>R16/'[2]Tasa de cambio'!BB10</f>
        <v>88930676.508862048</v>
      </c>
      <c r="S17" s="44"/>
      <c r="T17" s="47">
        <f>T16/'[2]Tasa de cambio'!BD10</f>
        <v>95385869.494769081</v>
      </c>
      <c r="U17" s="44"/>
      <c r="V17" s="47"/>
      <c r="W17" s="44"/>
      <c r="X17" s="45"/>
      <c r="Y17" s="44"/>
      <c r="Z17" s="45"/>
      <c r="AA17" s="44"/>
      <c r="AB17" s="45"/>
    </row>
    <row r="18" spans="1:28" s="1" customFormat="1" ht="12" x14ac:dyDescent="0.2">
      <c r="B18" s="48" t="s">
        <v>9</v>
      </c>
      <c r="D18" s="2"/>
      <c r="E18" s="49"/>
      <c r="F18" s="49">
        <f>F17/[1]PIB!AR15</f>
        <v>0</v>
      </c>
      <c r="G18" s="49"/>
      <c r="H18" s="49">
        <f>H17/[1]PIB!AT15</f>
        <v>0</v>
      </c>
      <c r="I18" s="49"/>
      <c r="J18" s="49">
        <f>J17/[1]PIB!AV15</f>
        <v>0</v>
      </c>
      <c r="K18" s="49"/>
      <c r="L18" s="49">
        <f>L17/[1]PIB!AX15</f>
        <v>0</v>
      </c>
      <c r="M18" s="49"/>
      <c r="N18" s="49">
        <f>+N17/[2]PIB!AZ15</f>
        <v>3.0223428142127601E-4</v>
      </c>
      <c r="O18" s="49"/>
      <c r="P18" s="49">
        <f>+P17/[2]PIB!BB15</f>
        <v>2.9686971053431867E-4</v>
      </c>
      <c r="Q18" s="49"/>
      <c r="R18" s="49">
        <f>+R17/[2]PIB!BD15</f>
        <v>3.6447075705557783E-4</v>
      </c>
      <c r="T18" s="49">
        <f>+T17/[2]PIB!BF15</f>
        <v>3.8148828791586821E-4</v>
      </c>
      <c r="V18" s="49"/>
      <c r="X18" s="50" t="s">
        <v>10</v>
      </c>
      <c r="Z18" s="50" t="s">
        <v>10</v>
      </c>
      <c r="AB18" s="50" t="s">
        <v>10</v>
      </c>
    </row>
    <row r="19" spans="1:28" s="51" customFormat="1" ht="12" x14ac:dyDescent="0.2">
      <c r="B19" s="52"/>
      <c r="C19" s="52"/>
      <c r="D19" s="53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</row>
    <row r="20" spans="1:28" s="1" customFormat="1" ht="12" x14ac:dyDescent="0.2">
      <c r="B20" s="54" t="s">
        <v>11</v>
      </c>
      <c r="C20" s="41"/>
      <c r="D20" s="42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spans="1:28" s="1" customFormat="1" ht="12" x14ac:dyDescent="0.2">
      <c r="B21" s="43" t="s">
        <v>6</v>
      </c>
      <c r="C21" s="43"/>
      <c r="D21" s="2"/>
      <c r="E21" s="45"/>
      <c r="F21" s="45"/>
      <c r="G21" s="45"/>
      <c r="H21" s="45"/>
      <c r="I21" s="45"/>
      <c r="J21" s="45"/>
      <c r="K21" s="45"/>
      <c r="L21" s="45">
        <v>38420000000</v>
      </c>
      <c r="M21" s="45"/>
      <c r="N21" s="45">
        <v>40120919000</v>
      </c>
      <c r="O21" s="45"/>
      <c r="P21" s="45">
        <v>43425002823</v>
      </c>
      <c r="Q21" s="45"/>
      <c r="R21" s="45">
        <v>57420666000</v>
      </c>
      <c r="S21" s="45"/>
      <c r="T21" s="45">
        <v>64023942391</v>
      </c>
      <c r="U21" s="45" t="s">
        <v>7</v>
      </c>
      <c r="V21" s="45">
        <v>66327316000</v>
      </c>
      <c r="W21" s="45" t="s">
        <v>7</v>
      </c>
      <c r="X21" s="45" t="s">
        <v>10</v>
      </c>
      <c r="Y21" s="45"/>
      <c r="Z21" s="45" t="s">
        <v>10</v>
      </c>
      <c r="AA21" s="45"/>
      <c r="AB21" s="45" t="s">
        <v>10</v>
      </c>
    </row>
    <row r="22" spans="1:28" s="1" customFormat="1" ht="12" x14ac:dyDescent="0.2">
      <c r="B22" s="43" t="s">
        <v>8</v>
      </c>
      <c r="C22" s="43"/>
      <c r="D22" s="2"/>
      <c r="E22" s="45"/>
      <c r="F22" s="45">
        <f>F21/'[1]Tasa de cambio'!AP10</f>
        <v>0</v>
      </c>
      <c r="G22" s="45"/>
      <c r="H22" s="45">
        <f>H21/'[1]Tasa de cambio'!AR10</f>
        <v>0</v>
      </c>
      <c r="I22" s="45"/>
      <c r="J22" s="45">
        <f>J21/'[1]Tasa de cambio'!AT10</f>
        <v>0</v>
      </c>
      <c r="K22" s="45"/>
      <c r="L22" s="45">
        <f>L21/'[1]Tasa de cambio'!AV10</f>
        <v>78976909.289787725</v>
      </c>
      <c r="M22" s="45"/>
      <c r="N22" s="45">
        <f>+N21/'[2]Tasa de cambio'!AX10</f>
        <v>81007704.670642361</v>
      </c>
      <c r="O22" s="45"/>
      <c r="P22" s="45">
        <f>+P21/'[2]Tasa de cambio'!AZ10</f>
        <v>76137702.542381987</v>
      </c>
      <c r="Q22" s="45"/>
      <c r="R22" s="45">
        <f>+R21/'[2]Tasa de cambio'!BB10</f>
        <v>88930676.508862048</v>
      </c>
      <c r="S22" s="45"/>
      <c r="T22" s="45">
        <f>+T21/'[2]Tasa de cambio'!BD10</f>
        <v>94288644.334987134</v>
      </c>
      <c r="U22" s="45"/>
      <c r="V22" s="45" t="s">
        <v>10</v>
      </c>
      <c r="W22" s="45"/>
      <c r="X22" s="45" t="s">
        <v>10</v>
      </c>
      <c r="Y22" s="45"/>
      <c r="Z22" s="45" t="s">
        <v>10</v>
      </c>
      <c r="AA22" s="45"/>
      <c r="AB22" s="45" t="s">
        <v>10</v>
      </c>
    </row>
    <row r="23" spans="1:28" s="1" customFormat="1" ht="12" x14ac:dyDescent="0.2">
      <c r="B23" s="48" t="s">
        <v>9</v>
      </c>
      <c r="D23" s="2"/>
      <c r="F23" s="49">
        <f>F22/[1]PIB!AR15</f>
        <v>0</v>
      </c>
      <c r="G23" s="49"/>
      <c r="H23" s="49">
        <f>H22/[1]PIB!AT15</f>
        <v>0</v>
      </c>
      <c r="I23" s="49"/>
      <c r="J23" s="49">
        <f>J22/[1]PIB!AV15</f>
        <v>0</v>
      </c>
      <c r="K23" s="49"/>
      <c r="L23" s="49">
        <f>L22/[1]PIB!AX15</f>
        <v>2.9776582616953759E-4</v>
      </c>
      <c r="N23" s="49">
        <f>+N22/[2]PIB!AZ15</f>
        <v>2.9099231346268653E-4</v>
      </c>
      <c r="O23" s="49"/>
      <c r="P23" s="49">
        <f>+P22/[2]PIB!BB15</f>
        <v>2.9218094062923174E-4</v>
      </c>
      <c r="Q23" s="49"/>
      <c r="R23" s="49">
        <f>+R22/[2]PIB!BD15</f>
        <v>3.6447075705557783E-4</v>
      </c>
      <c r="S23" s="2"/>
      <c r="T23" s="49">
        <f>+T22/[2]PIB!BF15</f>
        <v>3.7710002212890716E-4</v>
      </c>
      <c r="U23" s="2"/>
      <c r="V23" s="2" t="s">
        <v>10</v>
      </c>
      <c r="W23" s="2"/>
      <c r="X23" s="2" t="s">
        <v>10</v>
      </c>
      <c r="Y23" s="2"/>
      <c r="Z23" s="2" t="s">
        <v>10</v>
      </c>
      <c r="AA23" s="2"/>
      <c r="AB23" s="2" t="s">
        <v>10</v>
      </c>
    </row>
    <row r="24" spans="1:28" s="51" customFormat="1" ht="12" x14ac:dyDescent="0.2">
      <c r="B24" s="52"/>
      <c r="C24" s="52"/>
      <c r="D24" s="53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</row>
    <row r="25" spans="1:28" s="1" customFormat="1" ht="12.75" x14ac:dyDescent="0.2">
      <c r="B25" s="41" t="s">
        <v>12</v>
      </c>
      <c r="C25" s="55"/>
      <c r="D25" s="42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</row>
    <row r="26" spans="1:28" s="51" customFormat="1" ht="12.75" x14ac:dyDescent="0.2">
      <c r="B26" s="56" t="s">
        <v>13</v>
      </c>
      <c r="C26" s="57"/>
      <c r="D26" s="50"/>
      <c r="E26" s="58"/>
      <c r="F26" s="58">
        <v>70167</v>
      </c>
      <c r="G26" s="58"/>
      <c r="H26" s="58">
        <v>162272</v>
      </c>
      <c r="I26" s="58"/>
      <c r="J26" s="58">
        <v>193472</v>
      </c>
      <c r="K26" s="58"/>
      <c r="L26" s="58">
        <v>218909</v>
      </c>
      <c r="M26" s="58"/>
      <c r="N26" s="58">
        <v>227586</v>
      </c>
      <c r="O26" s="58"/>
      <c r="P26" s="58">
        <v>258199</v>
      </c>
      <c r="Q26" s="58"/>
      <c r="R26" s="58">
        <v>302661</v>
      </c>
      <c r="S26" s="59"/>
      <c r="T26" s="60">
        <v>320523</v>
      </c>
      <c r="U26" s="58" t="s">
        <v>7</v>
      </c>
      <c r="V26" s="58">
        <v>333887</v>
      </c>
      <c r="W26" s="58" t="s">
        <v>7</v>
      </c>
      <c r="X26" s="58" t="s">
        <v>10</v>
      </c>
      <c r="Y26" s="58"/>
      <c r="Z26" s="58" t="s">
        <v>10</v>
      </c>
      <c r="AA26" s="58"/>
      <c r="AB26" s="58" t="s">
        <v>10</v>
      </c>
    </row>
    <row r="27" spans="1:28" s="51" customFormat="1" ht="12.75" x14ac:dyDescent="0.2">
      <c r="B27" s="61" t="s">
        <v>14</v>
      </c>
      <c r="D27" s="50"/>
      <c r="E27" s="62"/>
      <c r="F27" s="62">
        <f>F26/[1]Población!AO14</f>
        <v>4.1292354283152801E-3</v>
      </c>
      <c r="G27" s="62"/>
      <c r="H27" s="62">
        <f>H26/[1]Población!AQ14</f>
        <v>9.4624582891909004E-3</v>
      </c>
      <c r="I27" s="62"/>
      <c r="J27" s="62">
        <f>J26/[1]Población!AS14</f>
        <v>1.1181441770316655E-2</v>
      </c>
      <c r="K27" s="62"/>
      <c r="L27" s="62">
        <f>L26/[1]Población!AU14</f>
        <v>1.2541733020678092E-2</v>
      </c>
      <c r="N27" s="62">
        <f>+N26/[2]Población!AW14</f>
        <v>1.2923987231723458E-2</v>
      </c>
      <c r="O27" s="62"/>
      <c r="P27" s="62">
        <f>+P26/[2]Población!AY14</f>
        <v>1.4533676296399659E-2</v>
      </c>
      <c r="Q27" s="62"/>
      <c r="R27" s="62">
        <f>+R26/[2]Población!BA14</f>
        <v>1.6892420041311671E-2</v>
      </c>
      <c r="T27" s="62">
        <f>+T26/[2]Población!BC14</f>
        <v>1.7743242537813505E-2</v>
      </c>
      <c r="V27" s="58" t="s">
        <v>10</v>
      </c>
      <c r="X27" s="58" t="s">
        <v>10</v>
      </c>
      <c r="Z27" s="58" t="s">
        <v>10</v>
      </c>
      <c r="AB27" s="58" t="s">
        <v>10</v>
      </c>
    </row>
    <row r="28" spans="1:28" s="51" customFormat="1" ht="12.75" x14ac:dyDescent="0.2">
      <c r="B28" s="61" t="s">
        <v>15</v>
      </c>
      <c r="D28" s="50"/>
      <c r="E28" s="62"/>
      <c r="F28" s="62" t="s">
        <v>10</v>
      </c>
      <c r="G28" s="62"/>
      <c r="H28" s="62" t="s">
        <v>10</v>
      </c>
      <c r="I28" s="62"/>
      <c r="J28" s="62" t="s">
        <v>10</v>
      </c>
      <c r="K28" s="62"/>
      <c r="L28" s="62" t="s">
        <v>10</v>
      </c>
      <c r="N28" s="62" t="s">
        <v>10</v>
      </c>
      <c r="O28" s="62"/>
      <c r="P28" s="63">
        <f>138401/P26</f>
        <v>0.5360245392120031</v>
      </c>
      <c r="R28" s="64">
        <f>160221/R26</f>
        <v>0.52937444864055827</v>
      </c>
      <c r="S28" s="65"/>
      <c r="T28" s="66">
        <f>167494/T26</f>
        <v>0.52256468334565698</v>
      </c>
      <c r="V28" s="67"/>
      <c r="X28" s="58"/>
      <c r="Z28" s="58"/>
      <c r="AB28" s="58"/>
    </row>
    <row r="29" spans="1:28" s="51" customFormat="1" ht="12.75" x14ac:dyDescent="0.2">
      <c r="B29" s="61" t="s">
        <v>16</v>
      </c>
      <c r="D29" s="50"/>
      <c r="E29" s="62"/>
      <c r="F29" s="62" t="s">
        <v>10</v>
      </c>
      <c r="G29" s="62"/>
      <c r="H29" s="62" t="s">
        <v>10</v>
      </c>
      <c r="I29" s="62"/>
      <c r="J29" s="62" t="s">
        <v>10</v>
      </c>
      <c r="K29" s="62"/>
      <c r="L29" s="62" t="s">
        <v>10</v>
      </c>
      <c r="N29" s="62" t="s">
        <v>10</v>
      </c>
      <c r="O29" s="62"/>
      <c r="P29" s="63">
        <f>119798/P26</f>
        <v>0.46397546078799684</v>
      </c>
      <c r="R29" s="64">
        <f>142440/R26</f>
        <v>0.47062555135944173</v>
      </c>
      <c r="S29" s="65"/>
      <c r="T29" s="66">
        <f>153029/T26</f>
        <v>0.47743531665434308</v>
      </c>
      <c r="V29" s="67"/>
      <c r="X29" s="58"/>
      <c r="Z29" s="58"/>
      <c r="AB29" s="58"/>
    </row>
    <row r="30" spans="1:28" s="51" customFormat="1" ht="12.75" x14ac:dyDescent="0.2">
      <c r="B30" s="56" t="s">
        <v>17</v>
      </c>
      <c r="C30" s="57"/>
      <c r="D30" s="50"/>
      <c r="E30" s="68"/>
      <c r="F30" s="58"/>
      <c r="G30" s="68"/>
      <c r="H30" s="58"/>
      <c r="I30" s="68"/>
      <c r="J30" s="58"/>
      <c r="K30" s="68"/>
      <c r="L30" s="58"/>
      <c r="M30" s="68"/>
      <c r="N30" s="58">
        <v>255352</v>
      </c>
      <c r="O30" s="68"/>
      <c r="P30" s="58">
        <v>241500</v>
      </c>
      <c r="Q30" s="68"/>
      <c r="R30" s="58">
        <v>280000</v>
      </c>
      <c r="S30" s="68"/>
      <c r="T30" s="58">
        <v>400604</v>
      </c>
      <c r="U30" s="68" t="s">
        <v>7</v>
      </c>
      <c r="V30" s="58">
        <v>439359</v>
      </c>
      <c r="W30" s="68" t="s">
        <v>7</v>
      </c>
      <c r="X30" s="58">
        <v>320000</v>
      </c>
      <c r="Y30" s="68" t="s">
        <v>7</v>
      </c>
      <c r="Z30" s="58"/>
      <c r="AA30" s="68"/>
      <c r="AB30" s="58"/>
    </row>
    <row r="31" spans="1:28" s="1" customFormat="1" ht="12" x14ac:dyDescent="0.2">
      <c r="B31" s="39"/>
      <c r="C31" s="39"/>
      <c r="D31" s="6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spans="1:28" s="71" customFormat="1" ht="12.75" x14ac:dyDescent="0.2">
      <c r="A32" s="70"/>
      <c r="F32" s="72"/>
    </row>
    <row r="33" spans="1:7" s="71" customFormat="1" ht="12.75" x14ac:dyDescent="0.2">
      <c r="A33" s="70"/>
      <c r="B33" s="73" t="s">
        <v>18</v>
      </c>
    </row>
    <row r="34" spans="1:7" s="71" customFormat="1" ht="12.75" x14ac:dyDescent="0.2">
      <c r="A34" s="70"/>
      <c r="B34" s="74" t="s">
        <v>19</v>
      </c>
      <c r="C34" s="75"/>
    </row>
    <row r="35" spans="1:7" s="71" customFormat="1" ht="12.75" x14ac:dyDescent="0.2">
      <c r="A35" s="70"/>
      <c r="B35" s="74" t="s">
        <v>20</v>
      </c>
    </row>
    <row r="36" spans="1:7" s="71" customFormat="1" ht="12.75" x14ac:dyDescent="0.2">
      <c r="A36" s="70"/>
      <c r="B36" s="74"/>
    </row>
    <row r="37" spans="1:7" s="71" customFormat="1" ht="12.75" x14ac:dyDescent="0.2">
      <c r="A37" s="70"/>
      <c r="B37" s="76" t="s">
        <v>21</v>
      </c>
      <c r="C37" s="77"/>
      <c r="D37" s="77"/>
      <c r="E37" s="77"/>
      <c r="F37" s="77"/>
      <c r="G37" s="77"/>
    </row>
    <row r="38" spans="1:7" s="71" customFormat="1" ht="12.75" x14ac:dyDescent="0.2">
      <c r="A38" s="70"/>
      <c r="B38" s="75" t="s">
        <v>22</v>
      </c>
      <c r="C38" s="75"/>
      <c r="D38" s="78"/>
      <c r="E38" s="78"/>
      <c r="F38" s="78"/>
      <c r="G38" s="78"/>
    </row>
    <row r="39" spans="1:7" s="71" customFormat="1" ht="12.75" x14ac:dyDescent="0.2">
      <c r="A39" s="70"/>
      <c r="B39" s="75" t="s">
        <v>23</v>
      </c>
    </row>
    <row r="40" spans="1:7" s="71" customFormat="1" ht="12.75" x14ac:dyDescent="0.2">
      <c r="A40" s="70"/>
      <c r="B40" s="75" t="s">
        <v>24</v>
      </c>
    </row>
    <row r="41" spans="1:7" s="71" customFormat="1" ht="12.75" x14ac:dyDescent="0.2">
      <c r="A41" s="70"/>
    </row>
    <row r="42" spans="1:7" s="71" customFormat="1" ht="12.75" x14ac:dyDescent="0.2">
      <c r="A42" s="70"/>
      <c r="B42" s="73" t="s">
        <v>25</v>
      </c>
    </row>
    <row r="43" spans="1:7" s="71" customFormat="1" ht="12.75" x14ac:dyDescent="0.2">
      <c r="A43" s="70"/>
      <c r="B43" s="74" t="s">
        <v>26</v>
      </c>
      <c r="F43" s="72"/>
    </row>
    <row r="44" spans="1:7" s="1" customFormat="1" ht="12" x14ac:dyDescent="0.2">
      <c r="B44" s="79"/>
      <c r="C44" s="79"/>
      <c r="D44" s="80"/>
    </row>
    <row r="45" spans="1:7" s="81" customFormat="1" x14ac:dyDescent="0.25"/>
    <row r="46" spans="1:7" s="81" customFormat="1" x14ac:dyDescent="0.25">
      <c r="B46" s="82"/>
    </row>
    <row r="47" spans="1:7" s="81" customFormat="1" x14ac:dyDescent="0.25"/>
    <row r="48" spans="1:7" s="81" customFormat="1" x14ac:dyDescent="0.25">
      <c r="B48" s="82"/>
    </row>
    <row r="49" spans="2:4" s="81" customFormat="1" x14ac:dyDescent="0.25">
      <c r="B49" s="82"/>
    </row>
    <row r="50" spans="2:4" s="81" customFormat="1" x14ac:dyDescent="0.25"/>
    <row r="51" spans="2:4" s="81" customFormat="1" x14ac:dyDescent="0.25"/>
    <row r="52" spans="2:4" s="81" customFormat="1" x14ac:dyDescent="0.25"/>
    <row r="53" spans="2:4" s="81" customFormat="1" x14ac:dyDescent="0.25">
      <c r="D53" s="83"/>
    </row>
    <row r="54" spans="2:4" s="81" customFormat="1" x14ac:dyDescent="0.25"/>
    <row r="55" spans="2:4" s="81" customFormat="1" x14ac:dyDescent="0.25"/>
    <row r="56" spans="2:4" s="81" customFormat="1" x14ac:dyDescent="0.25"/>
    <row r="57" spans="2:4" s="81" customFormat="1" x14ac:dyDescent="0.25"/>
    <row r="58" spans="2:4" s="81" customFormat="1" x14ac:dyDescent="0.25"/>
    <row r="59" spans="2:4" s="81" customFormat="1" x14ac:dyDescent="0.25"/>
    <row r="60" spans="2:4" s="81" customFormat="1" x14ac:dyDescent="0.25"/>
    <row r="61" spans="2:4" s="81" customFormat="1" x14ac:dyDescent="0.25"/>
    <row r="62" spans="2:4" s="81" customFormat="1" x14ac:dyDescent="0.25"/>
    <row r="63" spans="2:4" s="81" customFormat="1" x14ac:dyDescent="0.25"/>
    <row r="64" spans="2:4" s="81" customFormat="1" x14ac:dyDescent="0.25"/>
    <row r="65" s="81" customFormat="1" x14ac:dyDescent="0.25"/>
    <row r="66" s="81" customFormat="1" x14ac:dyDescent="0.25"/>
    <row r="67" s="81" customFormat="1" x14ac:dyDescent="0.25"/>
    <row r="68" s="81" customFormat="1" x14ac:dyDescent="0.25"/>
    <row r="69" s="81" customFormat="1" x14ac:dyDescent="0.25"/>
    <row r="70" s="81" customFormat="1" x14ac:dyDescent="0.25"/>
    <row r="71" s="81" customFormat="1" x14ac:dyDescent="0.25"/>
    <row r="72" s="81" customFormat="1" x14ac:dyDescent="0.25"/>
    <row r="73" s="81" customFormat="1" x14ac:dyDescent="0.25"/>
    <row r="74" s="81" customFormat="1" x14ac:dyDescent="0.25"/>
    <row r="75" s="81" customFormat="1" x14ac:dyDescent="0.25"/>
    <row r="76" s="81" customFormat="1" x14ac:dyDescent="0.25"/>
    <row r="77" s="81" customFormat="1" x14ac:dyDescent="0.25"/>
    <row r="78" s="81" customFormat="1" x14ac:dyDescent="0.25"/>
    <row r="79" s="81" customFormat="1" x14ac:dyDescent="0.25"/>
    <row r="80" s="81" customFormat="1" x14ac:dyDescent="0.25"/>
    <row r="81" s="81" customFormat="1" x14ac:dyDescent="0.25"/>
    <row r="82" s="81" customFormat="1" x14ac:dyDescent="0.25"/>
    <row r="83" s="81" customFormat="1" x14ac:dyDescent="0.25"/>
    <row r="84" s="81" customFormat="1" x14ac:dyDescent="0.25"/>
    <row r="85" s="81" customFormat="1" x14ac:dyDescent="0.25"/>
    <row r="86" s="81" customFormat="1" x14ac:dyDescent="0.25"/>
    <row r="87" s="81" customFormat="1" x14ac:dyDescent="0.25"/>
    <row r="88" s="81" customFormat="1" x14ac:dyDescent="0.25"/>
    <row r="89" s="81" customFormat="1" x14ac:dyDescent="0.25"/>
    <row r="90" s="81" customFormat="1" x14ac:dyDescent="0.25"/>
    <row r="91" s="81" customFormat="1" x14ac:dyDescent="0.25"/>
    <row r="92" s="81" customFormat="1" x14ac:dyDescent="0.25"/>
    <row r="93" s="81" customFormat="1" x14ac:dyDescent="0.25"/>
    <row r="94" s="81" customFormat="1" x14ac:dyDescent="0.25"/>
    <row r="95" s="81" customFormat="1" x14ac:dyDescent="0.25"/>
    <row r="96" s="81" customFormat="1" x14ac:dyDescent="0.25"/>
    <row r="97" s="81" customFormat="1" x14ac:dyDescent="0.25"/>
    <row r="98" s="81" customFormat="1" x14ac:dyDescent="0.25"/>
    <row r="99" s="81" customFormat="1" x14ac:dyDescent="0.25"/>
    <row r="100" s="81" customFormat="1" x14ac:dyDescent="0.25"/>
    <row r="101" s="81" customFormat="1" x14ac:dyDescent="0.25"/>
    <row r="102" s="81" customFormat="1" x14ac:dyDescent="0.25"/>
    <row r="103" s="81" customFormat="1" x14ac:dyDescent="0.25"/>
    <row r="104" s="81" customFormat="1" x14ac:dyDescent="0.25"/>
    <row r="105" s="81" customFormat="1" x14ac:dyDescent="0.25"/>
    <row r="106" s="81" customFormat="1" x14ac:dyDescent="0.25"/>
  </sheetData>
  <mergeCells count="9">
    <mergeCell ref="B9:AC9"/>
    <mergeCell ref="B10:AC10"/>
    <mergeCell ref="B37:G37"/>
    <mergeCell ref="B3:M3"/>
    <mergeCell ref="B4:AC4"/>
    <mergeCell ref="B5:AC5"/>
    <mergeCell ref="B6:AC6"/>
    <mergeCell ref="B7:P7"/>
    <mergeCell ref="B8:M8"/>
  </mergeCells>
  <hyperlinks>
    <hyperlink ref="B20" location="Glosario!A1" tooltip="Ver glosario" display="Gasto" xr:uid="{87823C4A-96E8-4DCA-9752-B077B86B70EE}"/>
    <hyperlink ref="B9:P9" location="'9e SEJ'!A1" display="&lt;-- Volver a programa &lt;" xr:uid="{50F11959-B38A-4C3F-A8D4-558EA07C349D}"/>
    <hyperlink ref="H9:I9" location="'9e SEJ'!A1" display="&lt;-- Volver a programa &lt;" xr:uid="{F99BE052-9EC0-4C98-A8D0-48DC752B95DD}"/>
    <hyperlink ref="F9:G9" location="'9e SEJ'!A1" display="&lt;-- Volver a programa &lt;" xr:uid="{D43D7ECB-2C83-45CE-AD2A-4A5D24E27195}"/>
    <hyperlink ref="B38" r:id="rId1" xr:uid="{C4B821A9-2F9E-4953-9110-786A1A1BDB2D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9d SEJ_d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Morales</dc:creator>
  <cp:lastModifiedBy>Beatriz Morales</cp:lastModifiedBy>
  <dcterms:created xsi:type="dcterms:W3CDTF">2018-11-26T15:41:56Z</dcterms:created>
  <dcterms:modified xsi:type="dcterms:W3CDTF">2018-11-26T15:42:23Z</dcterms:modified>
</cp:coreProperties>
</file>