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qim\Desktop\Fichas\Revisadas y listas en sus carpetas\LISTO\"/>
    </mc:Choice>
  </mc:AlternateContent>
  <xr:revisionPtr revIDLastSave="0" documentId="13_ncr:1_{8F591C3F-8F6D-4FB4-8DCF-BABB9ACE9DD6}" xr6:coauthVersionLast="47" xr6:coauthVersionMax="47" xr10:uidLastSave="{00000000-0000-0000-0000-000000000000}"/>
  <bookViews>
    <workbookView xWindow="-108" yWindow="-108" windowWidth="23256" windowHeight="12456" xr2:uid="{3EFD26BF-B977-4513-8CB5-4DC9E14583E4}"/>
  </bookViews>
  <sheets>
    <sheet name="PANES_d" sheetId="3" r:id="rId1"/>
  </sheets>
  <externalReferences>
    <externalReference r:id="rId2"/>
  </externalReferences>
  <definedNames>
    <definedName name="_Sort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3" l="1"/>
  <c r="K48" i="3"/>
  <c r="I48" i="3"/>
  <c r="G48" i="3"/>
  <c r="M47" i="3"/>
  <c r="K47" i="3"/>
  <c r="I47" i="3"/>
  <c r="G47" i="3"/>
  <c r="I44" i="3"/>
  <c r="I45" i="3" s="1"/>
  <c r="G44" i="3"/>
  <c r="G45" i="3" s="1"/>
  <c r="E44" i="3"/>
  <c r="E45" i="3" s="1"/>
  <c r="M41" i="3"/>
  <c r="M51" i="3" s="1"/>
  <c r="K41" i="3"/>
  <c r="K51" i="3" s="1"/>
  <c r="I41" i="3"/>
  <c r="I51" i="3" s="1"/>
  <c r="G41" i="3"/>
  <c r="G51" i="3" s="1"/>
  <c r="E41" i="3"/>
  <c r="E51" i="3" s="1"/>
  <c r="M40" i="3"/>
  <c r="M50" i="3" s="1"/>
  <c r="K40" i="3"/>
  <c r="K50" i="3" s="1"/>
  <c r="I40" i="3"/>
  <c r="I50" i="3" s="1"/>
  <c r="G40" i="3"/>
  <c r="G50" i="3" s="1"/>
  <c r="E40" i="3"/>
  <c r="E50" i="3" s="1"/>
  <c r="I28" i="3"/>
  <c r="I29" i="3" s="1"/>
  <c r="G28" i="3"/>
  <c r="G29" i="3" s="1"/>
  <c r="E28" i="3"/>
  <c r="E29" i="3" s="1"/>
  <c r="I20" i="3"/>
  <c r="I21" i="3" s="1"/>
  <c r="G20" i="3"/>
  <c r="G21" i="3" s="1"/>
</calcChain>
</file>

<file path=xl/sharedStrings.xml><?xml version="1.0" encoding="utf-8"?>
<sst xmlns="http://schemas.openxmlformats.org/spreadsheetml/2006/main" count="108" uniqueCount="34">
  <si>
    <t>(2005-2007)</t>
  </si>
  <si>
    <t>…</t>
  </si>
  <si>
    <t>Plan de Atención Nacional a la Emergencia Social (PANES) / National Social Emergency Response Plan</t>
  </si>
  <si>
    <t>Cifras seleccionadas / Selected figures</t>
  </si>
  <si>
    <t>Presupuesto / Budget</t>
  </si>
  <si>
    <t>UYU$</t>
  </si>
  <si>
    <t>USD$</t>
  </si>
  <si>
    <t>%PIB / GDP</t>
  </si>
  <si>
    <t>Gasto / Expenditure</t>
  </si>
  <si>
    <t>Cobertura hogares / Coverage of households</t>
  </si>
  <si>
    <t>Efectiva / Effective</t>
  </si>
  <si>
    <t>Programada / Expected</t>
  </si>
  <si>
    <t>Cobertura personas / Coverage of persons</t>
  </si>
  <si>
    <t>/a</t>
  </si>
  <si>
    <t>% Población / Population</t>
  </si>
  <si>
    <t>Transferencias monetarias (UYU$) / Cash transfers (UYU$)</t>
  </si>
  <si>
    <t>Ingreso ciudadano / Citizen's income</t>
  </si>
  <si>
    <t>min</t>
  </si>
  <si>
    <t>max</t>
  </si>
  <si>
    <t>Tarjeta alimentaria / Food card</t>
  </si>
  <si>
    <t>/b</t>
  </si>
  <si>
    <t>Monto mínimo per cápita / Minimum amount per capita</t>
  </si>
  <si>
    <t>Monto máximo por familia / Maximum amount per household</t>
  </si>
  <si>
    <t>Transferencias monetarias (USD$) / Cash transfers (USD$)</t>
  </si>
  <si>
    <t xml:space="preserve">Fuentes: </t>
  </si>
  <si>
    <t>Banco Mundial (2008): "Del panes al plan de equidad", Nota técnica, mayo 2008; Arim, Cruces y Vigorito (2009); MIDES, memoria anual, años respectivos.</t>
  </si>
  <si>
    <t>Notas:</t>
  </si>
  <si>
    <t xml:space="preserve">Sources: </t>
  </si>
  <si>
    <t>World Bank (2008): "Del panes al plan de equidad", Technical Note, may 2008; Arim, Cruces y Vigorito (2009); MIDES, memoria anual, respective years.</t>
  </si>
  <si>
    <t>Notes:</t>
  </si>
  <si>
    <t>Última actualización / last update: 21-12-2021</t>
  </si>
  <si>
    <t>/a. Cobertura estimada a partir del número de familias participantes y tamaño medio de los hogares del quintil más pobre, año de información más reciente disponible (CEPALSTAT).</t>
  </si>
  <si>
    <t>/b. Continúa funcionando al término del programa</t>
  </si>
  <si>
    <t>/a. Coverage estimated using the number of recipient families and the median household size of the poorest quintile, according to the information of the lastest available year (CEPALSTAT).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</si>
</sst>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2"/>
      <name val="Trebuchet MS"/>
      <family val="2"/>
    </font>
    <font>
      <u/>
      <sz val="8"/>
      <color indexed="12"/>
      <name val="Courier"/>
      <family val="3"/>
    </font>
    <font>
      <sz val="8"/>
      <color rgb="FFFF000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9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indexed="64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44"/>
      </top>
      <bottom style="thin">
        <color indexed="9"/>
      </bottom>
      <diagonal/>
    </border>
  </borders>
  <cellStyleXfs count="5">
    <xf numFmtId="0" fontId="0" fillId="0" borderId="0" applyFill="0" applyBorder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 applyFill="0" applyBorder="0"/>
    <xf numFmtId="0" fontId="2" fillId="0" borderId="0"/>
    <xf numFmtId="0" fontId="1" fillId="0" borderId="0"/>
  </cellStyleXfs>
  <cellXfs count="86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3" fillId="0" borderId="1" xfId="0" applyFont="1" applyFill="1" applyBorder="1"/>
    <xf numFmtId="0" fontId="8" fillId="2" borderId="0" xfId="0" applyFont="1" applyFill="1" applyBorder="1"/>
    <xf numFmtId="0" fontId="9" fillId="3" borderId="3" xfId="0" applyFont="1" applyFill="1" applyBorder="1"/>
    <xf numFmtId="0" fontId="9" fillId="3" borderId="7" xfId="0" applyFont="1" applyFill="1" applyBorder="1"/>
    <xf numFmtId="0" fontId="9" fillId="3" borderId="5" xfId="0" applyFont="1" applyFill="1" applyBorder="1"/>
    <xf numFmtId="0" fontId="3" fillId="0" borderId="1" xfId="0" applyFont="1" applyBorder="1" applyAlignment="1">
      <alignment horizontal="left"/>
    </xf>
    <xf numFmtId="3" fontId="7" fillId="0" borderId="1" xfId="3" applyNumberFormat="1" applyFont="1" applyBorder="1" applyAlignment="1">
      <alignment horizontal="right"/>
    </xf>
    <xf numFmtId="3" fontId="7" fillId="0" borderId="1" xfId="3" applyNumberFormat="1" applyFont="1" applyBorder="1"/>
    <xf numFmtId="0" fontId="3" fillId="0" borderId="1" xfId="4" applyFont="1" applyBorder="1" applyAlignment="1">
      <alignment horizontal="left"/>
    </xf>
    <xf numFmtId="0" fontId="3" fillId="4" borderId="7" xfId="0" applyFont="1" applyFill="1" applyBorder="1"/>
    <xf numFmtId="0" fontId="3" fillId="4" borderId="15" xfId="0" applyFont="1" applyFill="1" applyBorder="1"/>
    <xf numFmtId="0" fontId="3" fillId="4" borderId="1" xfId="0" applyFont="1" applyFill="1" applyBorder="1"/>
    <xf numFmtId="0" fontId="9" fillId="3" borderId="15" xfId="0" applyFont="1" applyFill="1" applyBorder="1"/>
    <xf numFmtId="10" fontId="7" fillId="0" borderId="1" xfId="0" applyNumberFormat="1" applyFont="1" applyBorder="1"/>
    <xf numFmtId="0" fontId="2" fillId="4" borderId="1" xfId="0" applyFont="1" applyFill="1" applyBorder="1"/>
    <xf numFmtId="0" fontId="5" fillId="3" borderId="15" xfId="1" applyFill="1" applyBorder="1" applyAlignment="1" applyProtection="1"/>
    <xf numFmtId="0" fontId="3" fillId="4" borderId="1" xfId="0" applyFont="1" applyFill="1" applyBorder="1" applyAlignment="1">
      <alignment horizontal="left"/>
    </xf>
    <xf numFmtId="3" fontId="7" fillId="4" borderId="1" xfId="3" applyNumberFormat="1" applyFont="1" applyFill="1" applyBorder="1"/>
    <xf numFmtId="3" fontId="7" fillId="4" borderId="1" xfId="3" applyNumberFormat="1" applyFont="1" applyFill="1" applyBorder="1" applyAlignment="1">
      <alignment horizontal="right"/>
    </xf>
    <xf numFmtId="0" fontId="2" fillId="4" borderId="5" xfId="2" applyFill="1" applyBorder="1"/>
    <xf numFmtId="10" fontId="7" fillId="4" borderId="1" xfId="0" applyNumberFormat="1" applyFont="1" applyFill="1" applyBorder="1"/>
    <xf numFmtId="0" fontId="7" fillId="4" borderId="1" xfId="0" applyFont="1" applyFill="1" applyBorder="1"/>
    <xf numFmtId="0" fontId="2" fillId="4" borderId="7" xfId="2" applyFill="1" applyBorder="1"/>
    <xf numFmtId="0" fontId="7" fillId="0" borderId="1" xfId="0" applyFont="1" applyBorder="1" applyAlignment="1">
      <alignment horizontal="right"/>
    </xf>
    <xf numFmtId="164" fontId="7" fillId="0" borderId="1" xfId="3" applyNumberFormat="1" applyFont="1" applyBorder="1"/>
    <xf numFmtId="0" fontId="3" fillId="0" borderId="1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4" fontId="7" fillId="0" borderId="2" xfId="3" applyNumberFormat="1" applyFont="1" applyBorder="1" applyAlignment="1">
      <alignment horizontal="right"/>
    </xf>
    <xf numFmtId="0" fontId="3" fillId="0" borderId="19" xfId="0" applyFont="1" applyBorder="1"/>
    <xf numFmtId="0" fontId="5" fillId="0" borderId="19" xfId="1" applyBorder="1" applyAlignment="1" applyProtection="1"/>
    <xf numFmtId="0" fontId="7" fillId="0" borderId="19" xfId="0" applyFont="1" applyBorder="1" applyAlignment="1">
      <alignment horizontal="right"/>
    </xf>
    <xf numFmtId="0" fontId="3" fillId="0" borderId="19" xfId="0" applyFont="1" applyBorder="1" applyAlignment="1">
      <alignment horizontal="right"/>
    </xf>
    <xf numFmtId="3" fontId="7" fillId="0" borderId="19" xfId="3" applyNumberFormat="1" applyFont="1" applyBorder="1"/>
    <xf numFmtId="0" fontId="7" fillId="5" borderId="0" xfId="0" applyFont="1" applyFill="1" applyBorder="1" applyAlignment="1">
      <alignment horizontal="right"/>
    </xf>
    <xf numFmtId="4" fontId="7" fillId="0" borderId="2" xfId="3" applyNumberFormat="1" applyFont="1" applyBorder="1"/>
    <xf numFmtId="3" fontId="7" fillId="0" borderId="2" xfId="3" applyNumberFormat="1" applyFont="1" applyBorder="1"/>
    <xf numFmtId="0" fontId="3" fillId="0" borderId="19" xfId="0" applyFont="1" applyBorder="1" applyAlignment="1">
      <alignment horizontal="left"/>
    </xf>
    <xf numFmtId="1" fontId="7" fillId="0" borderId="19" xfId="0" applyNumberFormat="1" applyFont="1" applyBorder="1" applyAlignment="1">
      <alignment horizontal="right"/>
    </xf>
    <xf numFmtId="4" fontId="7" fillId="0" borderId="1" xfId="3" applyNumberFormat="1" applyFont="1" applyBorder="1"/>
    <xf numFmtId="0" fontId="9" fillId="3" borderId="15" xfId="0" applyFont="1" applyFill="1" applyBorder="1" applyAlignment="1">
      <alignment horizontal="right"/>
    </xf>
    <xf numFmtId="164" fontId="7" fillId="0" borderId="1" xfId="3" applyNumberFormat="1" applyFont="1" applyBorder="1" applyAlignment="1">
      <alignment horizontal="right"/>
    </xf>
    <xf numFmtId="4" fontId="7" fillId="0" borderId="1" xfId="3" applyNumberFormat="1" applyFont="1" applyBorder="1" applyAlignment="1">
      <alignment horizontal="right"/>
    </xf>
    <xf numFmtId="164" fontId="7" fillId="0" borderId="19" xfId="3" quotePrefix="1" applyNumberFormat="1" applyFont="1" applyBorder="1" applyAlignment="1">
      <alignment horizontal="right"/>
    </xf>
    <xf numFmtId="164" fontId="7" fillId="0" borderId="2" xfId="3" applyNumberFormat="1" applyFont="1" applyBorder="1" applyAlignment="1">
      <alignment horizontal="right"/>
    </xf>
    <xf numFmtId="165" fontId="7" fillId="0" borderId="19" xfId="0" applyNumberFormat="1" applyFont="1" applyBorder="1" applyAlignment="1">
      <alignment horizontal="right"/>
    </xf>
    <xf numFmtId="0" fontId="7" fillId="0" borderId="1" xfId="0" applyFont="1" applyBorder="1"/>
    <xf numFmtId="0" fontId="7" fillId="0" borderId="3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3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12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/>
    </xf>
    <xf numFmtId="0" fontId="7" fillId="4" borderId="7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0" borderId="3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5" fillId="0" borderId="6" xfId="1" applyBorder="1" applyAlignment="1" applyProtection="1">
      <alignment horizontal="center"/>
    </xf>
    <xf numFmtId="0" fontId="5" fillId="0" borderId="7" xfId="1" applyBorder="1" applyAlignment="1" applyProtection="1">
      <alignment horizontal="center"/>
    </xf>
    <xf numFmtId="0" fontId="5" fillId="0" borderId="8" xfId="1" applyBorder="1" applyAlignment="1" applyProtection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5">
    <cellStyle name="Hipervínculo" xfId="1" builtinId="8"/>
    <cellStyle name="Normal" xfId="0" builtinId="0"/>
    <cellStyle name="Normal 2 2" xfId="2" xr:uid="{E976CBCA-A799-4226-9059-99E816A1A530}"/>
    <cellStyle name="Normal 7" xfId="4" xr:uid="{CA917CFF-59F3-48C9-8044-A8B31FE5616A}"/>
    <cellStyle name="Normal_Base_conversion" xfId="3" xr:uid="{163F6085-DD24-4BB8-AB03-530DA35DAC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qim/Desktop/Revisar/PTC_Base%20de%20datos_Maestra_v48_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Programas por país"/>
      <sheetName val="Glosario"/>
      <sheetName val="Acerca de la base de datos"/>
      <sheetName val="Cambios recientes"/>
      <sheetName val="Argentina"/>
      <sheetName val="AUH_e"/>
      <sheetName val="AUH_i "/>
      <sheetName val="AUH_d"/>
      <sheetName val="FIS_e"/>
      <sheetName val="FIS_i"/>
      <sheetName val="FIS_d"/>
      <sheetName val="PJJHD_e"/>
      <sheetName val="PJJHD_i"/>
      <sheetName val="PJJHD_d"/>
      <sheetName val="PCP_e"/>
      <sheetName val="PCP_i"/>
      <sheetName val="PCP_d"/>
      <sheetName val="Belize"/>
      <sheetName val="BOOST_e"/>
      <sheetName val="BOOST_i"/>
      <sheetName val="BOOST_d"/>
      <sheetName val="Bolivia"/>
      <sheetName val="BJP_e"/>
      <sheetName val="BJP_i"/>
      <sheetName val="BJP_d"/>
      <sheetName val="BJA_e"/>
      <sheetName val="BJA_i"/>
      <sheetName val="BJA_d"/>
      <sheetName val="Brasil"/>
      <sheetName val="PBA_e"/>
      <sheetName val="PBA_i"/>
      <sheetName val="PBA_d"/>
      <sheetName val="BE_e"/>
      <sheetName val="BE_i"/>
      <sheetName val="BE_d"/>
      <sheetName val="PBF_e"/>
      <sheetName val="PBF_i"/>
      <sheetName val="PBF_d"/>
      <sheetName val="CA_e"/>
      <sheetName val="Sheet1"/>
      <sheetName val="CA_i"/>
      <sheetName val="CA_d"/>
      <sheetName val="PBV_e"/>
      <sheetName val="PBV_i"/>
      <sheetName val="PBV_d"/>
      <sheetName val="PETI_e"/>
      <sheetName val="PETI_i"/>
      <sheetName val="PETI_d"/>
      <sheetName val="Chile"/>
      <sheetName val="CS_e"/>
      <sheetName val="CS_i"/>
      <sheetName val="CS_d"/>
      <sheetName val="CS_d (desag)"/>
      <sheetName val="SSOO_e"/>
      <sheetName val="SSOO_i"/>
      <sheetName val="SSOO_d"/>
      <sheetName val="SUF_e"/>
      <sheetName val="SUF_i"/>
      <sheetName val="SUF_d"/>
      <sheetName val="Colombia"/>
      <sheetName val="MFA_e"/>
      <sheetName val="MFA_i"/>
      <sheetName val="MFA_d"/>
      <sheetName val="RU_e"/>
      <sheetName val="RU_i"/>
      <sheetName val="RU_d"/>
      <sheetName val="SAE_e"/>
      <sheetName val="SAE_i"/>
      <sheetName val="SAE_d"/>
      <sheetName val="Costa Rica"/>
      <sheetName val="AVC_e"/>
      <sheetName val="AVC_i"/>
      <sheetName val="AVC_d"/>
      <sheetName val="CRE_e"/>
      <sheetName val="CRE_i"/>
      <sheetName val="CRE_d"/>
      <sheetName val="SPF_e"/>
      <sheetName val="SPF_i"/>
      <sheetName val="SPF_d"/>
      <sheetName val="Ecuador"/>
      <sheetName val="BDH_e"/>
      <sheetName val="BDH_i"/>
      <sheetName val="BDH_d"/>
      <sheetName val="BS_e"/>
      <sheetName val="BS_i"/>
      <sheetName val="BS_d"/>
      <sheetName val="DC_e"/>
      <sheetName val="DC_i"/>
      <sheetName val="DC_d"/>
      <sheetName val="El Salvador"/>
      <sheetName val="PACSES_e"/>
      <sheetName val="PACSES_i"/>
      <sheetName val="PACSES_d"/>
      <sheetName val="PFS_e"/>
      <sheetName val="PFS_i"/>
      <sheetName val="PFS_d"/>
      <sheetName val="Guatemala"/>
      <sheetName val="MFP_e"/>
      <sheetName val="MFP_i"/>
      <sheetName val="MFP_d"/>
      <sheetName val="MBS_e"/>
      <sheetName val="MBS_i"/>
      <sheetName val="MBS_d"/>
      <sheetName val="PDNA_e"/>
      <sheetName val="PDNA_i"/>
      <sheetName val="PNDA_d"/>
      <sheetName val="VIDA_e"/>
      <sheetName val="VIDA_i"/>
      <sheetName val="VIDA_d"/>
      <sheetName val="PBS_e"/>
      <sheetName val="PBS_i"/>
      <sheetName val="PBS_d"/>
      <sheetName val="Haití"/>
      <sheetName val="TMC_e"/>
      <sheetName val="TMC_i"/>
      <sheetName val="TMC_d"/>
      <sheetName val="Honduras"/>
      <sheetName val="PRAF_e"/>
      <sheetName val="PRAF_i"/>
      <sheetName val="PRAF_d"/>
      <sheetName val="PRAFII_e"/>
      <sheetName val="PRAFII_i"/>
      <sheetName val="PRAFII_d"/>
      <sheetName val="PRAFIII_e"/>
      <sheetName val="PRAFIII_i"/>
      <sheetName val="PRAFIII_d"/>
      <sheetName val="BVM_e"/>
      <sheetName val="BVM_i"/>
      <sheetName val="BVM_d"/>
      <sheetName val="Jamaica"/>
      <sheetName val="PATH_e"/>
      <sheetName val="PATH_i"/>
      <sheetName val="PATH_d"/>
      <sheetName val="México"/>
      <sheetName val="OPR_e"/>
      <sheetName val="OPR_i"/>
      <sheetName val="OPR_d"/>
      <sheetName val="PRO_e"/>
      <sheetName val="PRO_i"/>
      <sheetName val="PRO_d"/>
      <sheetName val="PRS_e"/>
      <sheetName val="PRS_i"/>
      <sheetName val="PRS_d"/>
      <sheetName val="BBBJ_e"/>
      <sheetName val="BBBJ_i"/>
      <sheetName val="BBBJ_d"/>
      <sheetName val="Nicaragua"/>
      <sheetName val="RPS_e"/>
      <sheetName val="RPS_i"/>
      <sheetName val="RPS_d"/>
      <sheetName val="SAC_e"/>
      <sheetName val="SAC_i"/>
      <sheetName val="SAC_d"/>
      <sheetName val="Panamá"/>
      <sheetName val="RO_e"/>
      <sheetName val="RO_i"/>
      <sheetName val="RO_d"/>
      <sheetName val="PASE-U_e"/>
      <sheetName val="PASE-U_i "/>
      <sheetName val="PASE-U_d"/>
      <sheetName val="Paraguay"/>
      <sheetName val="TKO_e"/>
      <sheetName val="TKO_i"/>
      <sheetName val="TKO_d"/>
      <sheetName val="ABR_e"/>
      <sheetName val="ABR_i"/>
      <sheetName val="ABR_d"/>
      <sheetName val="Perú"/>
      <sheetName val="JUN_e"/>
      <sheetName val="JUN_i"/>
      <sheetName val="JUN_d"/>
      <sheetName val="República Dominicana"/>
      <sheetName val="SOL_e"/>
      <sheetName val="SOL_i"/>
      <sheetName val="SOL_d"/>
      <sheetName val="PROSOLI_e"/>
      <sheetName val="PROSOLI_i"/>
      <sheetName val="PROSOLI_d"/>
      <sheetName val="IES_e"/>
      <sheetName val="IES_i "/>
      <sheetName val="IES_d"/>
      <sheetName val="Trinidad y Tobago"/>
      <sheetName val="FSP_e"/>
      <sheetName val="FSP_i"/>
      <sheetName val="FSP_d"/>
      <sheetName val="Uruguay"/>
      <sheetName val="AF_e"/>
      <sheetName val="AF_i"/>
      <sheetName val="AF_d"/>
      <sheetName val="TUS_e"/>
      <sheetName val="TUS_i"/>
      <sheetName val="TUS_d"/>
      <sheetName val="PANES_e"/>
      <sheetName val="PANES_i"/>
      <sheetName val="PANES_d"/>
      <sheetName val="Población"/>
      <sheetName val="PIB"/>
      <sheetName val="Tasa de cambio"/>
      <sheetName val="THogar"/>
      <sheetName val="THogar_EH"/>
      <sheetName val="BFCA_e"/>
      <sheetName val="BFCA_i"/>
      <sheetName val="BFCA_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>
        <row r="30">
          <cell r="AG30">
            <v>3321803</v>
          </cell>
          <cell r="AI30">
            <v>3325401</v>
          </cell>
          <cell r="AK30">
            <v>3331749</v>
          </cell>
        </row>
      </sheetData>
      <sheetData sheetId="197">
        <row r="39">
          <cell r="AL39">
            <v>19579491853.2854</v>
          </cell>
          <cell r="AN39">
            <v>23410547697.6786</v>
          </cell>
        </row>
      </sheetData>
      <sheetData sheetId="198">
        <row r="33">
          <cell r="AH33">
            <v>24.4786</v>
          </cell>
          <cell r="AJ33">
            <v>24.073358333333299</v>
          </cell>
          <cell r="AL33">
            <v>23.471025000000001</v>
          </cell>
          <cell r="AN33">
            <v>20.9493166666667</v>
          </cell>
          <cell r="AP33">
            <v>22.567983333333299</v>
          </cell>
        </row>
      </sheetData>
      <sheetData sheetId="199">
        <row r="25">
          <cell r="AF25">
            <v>4.3</v>
          </cell>
          <cell r="AH25">
            <v>4.3499999999999996</v>
          </cell>
          <cell r="AJ25">
            <v>4.4000000000000004</v>
          </cell>
        </row>
      </sheetData>
      <sheetData sheetId="200"/>
      <sheetData sheetId="201" refreshError="1"/>
      <sheetData sheetId="202" refreshError="1"/>
      <sheetData sheetId="20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FE364-CE02-4FFC-A846-C8A879509004}">
  <sheetPr codeName="Sheet138"/>
  <dimension ref="A2:AH66"/>
  <sheetViews>
    <sheetView tabSelected="1" workbookViewId="0">
      <selection activeCell="B66" sqref="B66:N66"/>
    </sheetView>
  </sheetViews>
  <sheetFormatPr baseColWidth="10" defaultColWidth="9.109375" defaultRowHeight="11.4" x14ac:dyDescent="0.2"/>
  <cols>
    <col min="1" max="1" width="3.44140625" style="1" customWidth="1"/>
    <col min="2" max="2" width="42.44140625" style="1" customWidth="1"/>
    <col min="3" max="3" width="3.44140625" style="1" bestFit="1" customWidth="1"/>
    <col min="4" max="4" width="4.44140625" style="1" customWidth="1"/>
    <col min="5" max="5" width="12.44140625" style="1" bestFit="1" customWidth="1"/>
    <col min="6" max="6" width="2.5546875" style="1" bestFit="1" customWidth="1"/>
    <col min="7" max="7" width="14.44140625" style="1" bestFit="1" customWidth="1"/>
    <col min="8" max="8" width="2.5546875" style="1" bestFit="1" customWidth="1"/>
    <col min="9" max="9" width="14.88671875" style="1" customWidth="1"/>
    <col min="10" max="10" width="2.5546875" style="1" bestFit="1" customWidth="1"/>
    <col min="11" max="11" width="12.44140625" style="1" bestFit="1" customWidth="1"/>
    <col min="12" max="12" width="2.5546875" style="1" customWidth="1"/>
    <col min="13" max="13" width="12.44140625" style="1" bestFit="1" customWidth="1"/>
    <col min="14" max="14" width="2.5546875" style="1" customWidth="1"/>
    <col min="15" max="16384" width="9.109375" style="1"/>
  </cols>
  <sheetData>
    <row r="2" spans="1:14" x14ac:dyDescent="0.2">
      <c r="B2" s="2"/>
      <c r="C2" s="2"/>
      <c r="D2" s="2"/>
      <c r="E2" s="2"/>
      <c r="F2" s="2"/>
      <c r="G2" s="2"/>
      <c r="H2" s="2"/>
      <c r="I2" s="2"/>
      <c r="J2" s="2"/>
    </row>
    <row r="3" spans="1:14" x14ac:dyDescent="0.2">
      <c r="A3" s="3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3"/>
    </row>
    <row r="4" spans="1:14" ht="16.2" x14ac:dyDescent="0.35">
      <c r="A4" s="3"/>
      <c r="B4" s="74" t="s">
        <v>2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6"/>
    </row>
    <row r="5" spans="1:14" ht="12.75" customHeight="1" x14ac:dyDescent="0.2">
      <c r="A5" s="3"/>
      <c r="B5" s="77" t="s">
        <v>3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9"/>
    </row>
    <row r="6" spans="1:14" x14ac:dyDescent="0.2">
      <c r="A6" s="3"/>
      <c r="B6" s="77" t="s">
        <v>0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9"/>
    </row>
    <row r="7" spans="1:14" x14ac:dyDescent="0.2">
      <c r="A7" s="3"/>
      <c r="B7" s="77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9"/>
    </row>
    <row r="8" spans="1:14" x14ac:dyDescent="0.2">
      <c r="A8" s="3"/>
      <c r="B8" s="80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2"/>
    </row>
    <row r="9" spans="1:14" x14ac:dyDescent="0.2">
      <c r="A9" s="3"/>
      <c r="B9" s="83" t="s">
        <v>30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5"/>
    </row>
    <row r="10" spans="1:14" ht="13.2" x14ac:dyDescent="0.25">
      <c r="A10" s="3"/>
      <c r="B10" s="4"/>
      <c r="C10" s="4"/>
      <c r="D10" s="4"/>
      <c r="E10" s="4"/>
      <c r="F10" s="4"/>
      <c r="G10" s="4"/>
      <c r="H10" s="4"/>
      <c r="I10" s="4"/>
      <c r="J10" s="4"/>
    </row>
    <row r="12" spans="1:14" x14ac:dyDescent="0.2">
      <c r="A12" s="5"/>
      <c r="B12" s="6"/>
      <c r="C12" s="6"/>
      <c r="D12" s="6"/>
      <c r="E12" s="6">
        <v>2005</v>
      </c>
      <c r="F12" s="6"/>
      <c r="G12" s="6">
        <v>2006</v>
      </c>
      <c r="H12" s="6"/>
      <c r="I12" s="6">
        <v>2007</v>
      </c>
      <c r="J12" s="6"/>
      <c r="K12" s="6">
        <v>2008</v>
      </c>
      <c r="L12" s="6"/>
      <c r="M12" s="6">
        <v>2009</v>
      </c>
      <c r="N12" s="6"/>
    </row>
    <row r="13" spans="1:14" ht="12.75" customHeight="1" x14ac:dyDescent="0.2">
      <c r="B13" s="7" t="s">
        <v>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9"/>
    </row>
    <row r="14" spans="1:14" x14ac:dyDescent="0.2">
      <c r="B14" s="10" t="s">
        <v>5</v>
      </c>
      <c r="C14" s="10"/>
      <c r="D14" s="10"/>
      <c r="E14" s="11" t="s">
        <v>1</v>
      </c>
      <c r="F14" s="12"/>
      <c r="G14" s="11" t="s">
        <v>1</v>
      </c>
      <c r="I14" s="11" t="s">
        <v>1</v>
      </c>
      <c r="J14" s="12"/>
      <c r="K14" s="11" t="s">
        <v>1</v>
      </c>
      <c r="L14" s="12"/>
      <c r="M14" s="11" t="s">
        <v>1</v>
      </c>
      <c r="N14" s="12"/>
    </row>
    <row r="15" spans="1:14" x14ac:dyDescent="0.2">
      <c r="B15" s="10" t="s">
        <v>6</v>
      </c>
      <c r="C15" s="10"/>
      <c r="D15" s="10"/>
      <c r="E15" s="11" t="s">
        <v>1</v>
      </c>
      <c r="F15" s="11"/>
      <c r="G15" s="11" t="s">
        <v>1</v>
      </c>
      <c r="I15" s="11" t="s">
        <v>1</v>
      </c>
      <c r="J15" s="12"/>
      <c r="K15" s="11" t="s">
        <v>1</v>
      </c>
      <c r="L15" s="12"/>
      <c r="M15" s="11" t="s">
        <v>1</v>
      </c>
      <c r="N15" s="12"/>
    </row>
    <row r="16" spans="1:14" x14ac:dyDescent="0.2">
      <c r="B16" s="13" t="s">
        <v>7</v>
      </c>
      <c r="E16" s="11" t="s">
        <v>1</v>
      </c>
      <c r="G16" s="11" t="s">
        <v>1</v>
      </c>
      <c r="I16" s="11" t="s">
        <v>1</v>
      </c>
      <c r="K16" s="11" t="s">
        <v>1</v>
      </c>
      <c r="M16" s="11" t="s">
        <v>1</v>
      </c>
    </row>
    <row r="17" spans="2:14" s="16" customFormat="1" x14ac:dyDescent="0.2"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12.75" customHeight="1" x14ac:dyDescent="0.2">
      <c r="B18" s="8" t="s">
        <v>8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</row>
    <row r="19" spans="2:14" x14ac:dyDescent="0.2">
      <c r="B19" s="10" t="s">
        <v>5</v>
      </c>
      <c r="C19" s="10"/>
      <c r="D19" s="10"/>
      <c r="E19" s="11" t="s">
        <v>1</v>
      </c>
      <c r="F19" s="12"/>
      <c r="G19" s="12">
        <v>2695659647</v>
      </c>
      <c r="H19" s="12"/>
      <c r="I19" s="12">
        <v>2347102500</v>
      </c>
      <c r="J19" s="12"/>
      <c r="K19" s="11" t="s">
        <v>1</v>
      </c>
      <c r="L19" s="12"/>
      <c r="M19" s="11" t="s">
        <v>1</v>
      </c>
      <c r="N19" s="12"/>
    </row>
    <row r="20" spans="2:14" x14ac:dyDescent="0.2">
      <c r="B20" s="10" t="s">
        <v>6</v>
      </c>
      <c r="C20" s="10"/>
      <c r="D20" s="10"/>
      <c r="E20" s="11" t="s">
        <v>1</v>
      </c>
      <c r="F20" s="12"/>
      <c r="G20" s="12">
        <f>G19/'[1]Tasa de cambio'!AJ33</f>
        <v>111976883.72658172</v>
      </c>
      <c r="H20" s="12"/>
      <c r="I20" s="12">
        <f>I19/'[1]Tasa de cambio'!AL33</f>
        <v>100000000</v>
      </c>
      <c r="J20" s="12"/>
      <c r="K20" s="11" t="s">
        <v>1</v>
      </c>
      <c r="L20" s="12"/>
      <c r="M20" s="11" t="s">
        <v>1</v>
      </c>
      <c r="N20" s="12"/>
    </row>
    <row r="21" spans="2:14" x14ac:dyDescent="0.2">
      <c r="B21" s="13" t="s">
        <v>7</v>
      </c>
      <c r="E21" s="11" t="s">
        <v>1</v>
      </c>
      <c r="G21" s="18">
        <f>G20/[1]PIB!AL$39</f>
        <v>5.7190903913980906E-3</v>
      </c>
      <c r="I21" s="18">
        <f>I20/[1]PIB!AN$39</f>
        <v>4.2715788323874218E-3</v>
      </c>
      <c r="K21" s="11" t="s">
        <v>1</v>
      </c>
      <c r="M21" s="11" t="s">
        <v>1</v>
      </c>
    </row>
    <row r="22" spans="2:14" s="16" customFormat="1" x14ac:dyDescent="0.2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x14ac:dyDescent="0.2">
      <c r="B23" s="8" t="s">
        <v>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2:14" ht="13.2" x14ac:dyDescent="0.25">
      <c r="B24" s="19" t="s">
        <v>10</v>
      </c>
      <c r="C24" s="10"/>
      <c r="D24" s="10"/>
      <c r="E24" s="12">
        <v>67985</v>
      </c>
      <c r="F24" s="12"/>
      <c r="G24" s="12">
        <v>71231</v>
      </c>
      <c r="H24" s="12"/>
      <c r="I24" s="12">
        <v>74500</v>
      </c>
      <c r="J24" s="12"/>
      <c r="K24" s="11" t="s">
        <v>1</v>
      </c>
      <c r="L24" s="12"/>
      <c r="M24" s="11" t="s">
        <v>1</v>
      </c>
      <c r="N24" s="12"/>
    </row>
    <row r="25" spans="2:14" ht="13.2" x14ac:dyDescent="0.25">
      <c r="B25" s="19" t="s">
        <v>11</v>
      </c>
      <c r="C25" s="10"/>
      <c r="D25" s="10"/>
      <c r="E25" s="11" t="s">
        <v>1</v>
      </c>
      <c r="F25" s="12"/>
      <c r="G25" s="11" t="s">
        <v>1</v>
      </c>
      <c r="H25" s="12"/>
      <c r="I25" s="11" t="s">
        <v>1</v>
      </c>
      <c r="J25" s="12"/>
      <c r="K25" s="11" t="s">
        <v>1</v>
      </c>
      <c r="L25" s="12"/>
      <c r="M25" s="11" t="s">
        <v>1</v>
      </c>
      <c r="N25" s="12"/>
    </row>
    <row r="27" spans="2:14" x14ac:dyDescent="0.2">
      <c r="B27" s="8" t="s">
        <v>12</v>
      </c>
      <c r="C27" s="20" t="s">
        <v>13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spans="2:14" s="16" customFormat="1" ht="13.2" x14ac:dyDescent="0.25">
      <c r="B28" s="19" t="s">
        <v>10</v>
      </c>
      <c r="C28" s="21"/>
      <c r="D28" s="21"/>
      <c r="E28" s="22">
        <f>E24*[1]THogar!AF25</f>
        <v>292335.5</v>
      </c>
      <c r="F28" s="22"/>
      <c r="G28" s="22">
        <f>G24*[1]THogar!AH25</f>
        <v>309854.84999999998</v>
      </c>
      <c r="H28" s="22"/>
      <c r="I28" s="22">
        <f>I24*[1]THogar!AJ25</f>
        <v>327800</v>
      </c>
      <c r="J28" s="22"/>
      <c r="K28" s="23" t="s">
        <v>1</v>
      </c>
      <c r="L28" s="22"/>
      <c r="M28" s="23" t="s">
        <v>1</v>
      </c>
      <c r="N28" s="22"/>
    </row>
    <row r="29" spans="2:14" s="16" customFormat="1" ht="13.2" x14ac:dyDescent="0.25">
      <c r="B29" s="24" t="s">
        <v>14</v>
      </c>
      <c r="E29" s="25">
        <f>E28/[1]Población!AG$30</f>
        <v>8.8005068331866762E-2</v>
      </c>
      <c r="F29" s="26"/>
      <c r="G29" s="25">
        <f>G28/[1]Población!AI$30</f>
        <v>9.3178191141459324E-2</v>
      </c>
      <c r="H29" s="26"/>
      <c r="I29" s="25">
        <f>I28/[1]Población!AK$30</f>
        <v>9.8386763228562532E-2</v>
      </c>
      <c r="K29" s="23" t="s">
        <v>1</v>
      </c>
      <c r="L29" s="22"/>
      <c r="M29" s="23" t="s">
        <v>1</v>
      </c>
    </row>
    <row r="30" spans="2:14" s="16" customFormat="1" ht="13.2" x14ac:dyDescent="0.25">
      <c r="B30" s="19" t="s">
        <v>11</v>
      </c>
      <c r="C30" s="21"/>
      <c r="D30" s="21"/>
      <c r="E30" s="23" t="s">
        <v>1</v>
      </c>
      <c r="F30" s="22"/>
      <c r="G30" s="23" t="s">
        <v>1</v>
      </c>
      <c r="H30" s="22"/>
      <c r="I30" s="23" t="s">
        <v>1</v>
      </c>
      <c r="J30" s="22"/>
      <c r="K30" s="23" t="s">
        <v>1</v>
      </c>
      <c r="L30" s="22"/>
      <c r="M30" s="23" t="s">
        <v>1</v>
      </c>
      <c r="N30" s="22"/>
    </row>
    <row r="31" spans="2:14" s="16" customFormat="1" ht="13.2" x14ac:dyDescent="0.25">
      <c r="B31" s="27" t="s">
        <v>14</v>
      </c>
      <c r="E31" s="23" t="s">
        <v>1</v>
      </c>
      <c r="F31" s="22"/>
      <c r="G31" s="23" t="s">
        <v>1</v>
      </c>
      <c r="H31" s="22"/>
      <c r="I31" s="23" t="s">
        <v>1</v>
      </c>
      <c r="J31" s="22"/>
      <c r="K31" s="23" t="s">
        <v>1</v>
      </c>
      <c r="L31" s="22"/>
      <c r="M31" s="23" t="s">
        <v>1</v>
      </c>
    </row>
    <row r="33" spans="2:14" ht="12.75" customHeight="1" x14ac:dyDescent="0.2">
      <c r="B33" s="8" t="s">
        <v>15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spans="2:14" x14ac:dyDescent="0.2">
      <c r="B34" s="10" t="s">
        <v>16</v>
      </c>
      <c r="C34" s="10"/>
      <c r="D34" s="28" t="s">
        <v>17</v>
      </c>
      <c r="E34" s="12">
        <v>1360</v>
      </c>
      <c r="G34" s="12">
        <v>1360</v>
      </c>
      <c r="H34" s="29"/>
      <c r="I34" s="12">
        <v>1360</v>
      </c>
      <c r="J34" s="29"/>
      <c r="K34" s="23" t="s">
        <v>1</v>
      </c>
      <c r="L34" s="22"/>
      <c r="M34" s="23" t="s">
        <v>1</v>
      </c>
      <c r="N34" s="29"/>
    </row>
    <row r="35" spans="2:14" x14ac:dyDescent="0.2">
      <c r="B35" s="10"/>
      <c r="C35" s="10"/>
      <c r="D35" s="28" t="s">
        <v>18</v>
      </c>
      <c r="E35" s="12">
        <v>1360</v>
      </c>
      <c r="F35" s="30"/>
      <c r="G35" s="12">
        <v>1360</v>
      </c>
      <c r="H35" s="30"/>
      <c r="I35" s="12">
        <v>1360</v>
      </c>
      <c r="J35" s="30"/>
      <c r="K35" s="23" t="s">
        <v>1</v>
      </c>
      <c r="L35" s="22"/>
      <c r="M35" s="23" t="s">
        <v>1</v>
      </c>
      <c r="N35" s="30"/>
    </row>
    <row r="36" spans="2:14" x14ac:dyDescent="0.2">
      <c r="B36" s="31"/>
      <c r="C36" s="31"/>
      <c r="D36" s="32"/>
      <c r="E36" s="11"/>
      <c r="F36" s="33"/>
      <c r="G36" s="34"/>
      <c r="H36" s="33"/>
      <c r="I36" s="34"/>
      <c r="J36" s="33"/>
      <c r="K36" s="34"/>
      <c r="L36" s="33"/>
      <c r="M36" s="34"/>
      <c r="N36" s="33"/>
    </row>
    <row r="37" spans="2:14" x14ac:dyDescent="0.2">
      <c r="B37" s="35" t="s">
        <v>19</v>
      </c>
      <c r="C37" s="36" t="s">
        <v>20</v>
      </c>
      <c r="D37" s="37" t="s">
        <v>17</v>
      </c>
      <c r="E37" s="38" t="s">
        <v>1</v>
      </c>
      <c r="F37" s="35"/>
      <c r="G37" s="39">
        <v>300</v>
      </c>
      <c r="H37" s="35"/>
      <c r="I37" s="39">
        <v>300</v>
      </c>
      <c r="J37" s="35"/>
      <c r="K37" s="39">
        <v>435</v>
      </c>
      <c r="L37" s="39"/>
      <c r="M37" s="39">
        <v>475</v>
      </c>
      <c r="N37" s="39"/>
    </row>
    <row r="38" spans="2:14" x14ac:dyDescent="0.2">
      <c r="D38" s="28" t="s">
        <v>18</v>
      </c>
      <c r="E38" s="40" t="s">
        <v>1</v>
      </c>
      <c r="G38" s="12">
        <v>800</v>
      </c>
      <c r="I38" s="12">
        <v>800</v>
      </c>
      <c r="K38" s="12">
        <v>1170</v>
      </c>
      <c r="L38" s="12"/>
      <c r="M38" s="12">
        <v>1278</v>
      </c>
      <c r="N38" s="12"/>
    </row>
    <row r="39" spans="2:14" x14ac:dyDescent="0.2">
      <c r="B39" s="2"/>
      <c r="C39" s="2"/>
      <c r="D39" s="32"/>
      <c r="E39" s="41"/>
      <c r="F39" s="2"/>
      <c r="G39" s="42"/>
      <c r="H39" s="2"/>
      <c r="I39" s="42"/>
      <c r="J39" s="2"/>
      <c r="K39" s="42"/>
      <c r="L39" s="2"/>
      <c r="M39" s="42"/>
      <c r="N39" s="2"/>
    </row>
    <row r="40" spans="2:14" x14ac:dyDescent="0.2">
      <c r="B40" s="35" t="s">
        <v>21</v>
      </c>
      <c r="C40" s="43"/>
      <c r="D40" s="37"/>
      <c r="E40" s="44">
        <f>+E34/[1]THogar!AF25</f>
        <v>316.27906976744185</v>
      </c>
      <c r="F40" s="44"/>
      <c r="G40" s="44">
        <f>+G34/[1]THogar!AH25</f>
        <v>312.64367816091959</v>
      </c>
      <c r="H40" s="44"/>
      <c r="I40" s="44">
        <f>+I34/[1]THogar!AJ25</f>
        <v>309.09090909090907</v>
      </c>
      <c r="J40" s="44"/>
      <c r="K40" s="44">
        <f>+K37</f>
        <v>435</v>
      </c>
      <c r="L40" s="44"/>
      <c r="M40" s="44">
        <f>+M37</f>
        <v>475</v>
      </c>
      <c r="N40" s="38"/>
    </row>
    <row r="41" spans="2:14" x14ac:dyDescent="0.2">
      <c r="B41" s="1" t="s">
        <v>22</v>
      </c>
      <c r="C41" s="10"/>
      <c r="D41" s="28"/>
      <c r="E41" s="11">
        <f>+E35</f>
        <v>1360</v>
      </c>
      <c r="F41" s="12"/>
      <c r="G41" s="11">
        <f>+G35+G38</f>
        <v>2160</v>
      </c>
      <c r="H41" s="12"/>
      <c r="I41" s="11">
        <f>+I35+I38</f>
        <v>2160</v>
      </c>
      <c r="J41" s="12"/>
      <c r="K41" s="11">
        <f>+K38</f>
        <v>1170</v>
      </c>
      <c r="L41" s="12"/>
      <c r="M41" s="11">
        <f>+M38</f>
        <v>1278</v>
      </c>
    </row>
    <row r="42" spans="2:14" x14ac:dyDescent="0.2">
      <c r="B42" s="10"/>
      <c r="C42" s="10"/>
      <c r="D42" s="28"/>
      <c r="I42" s="45"/>
      <c r="K42" s="45"/>
      <c r="M42" s="45"/>
    </row>
    <row r="43" spans="2:14" x14ac:dyDescent="0.2">
      <c r="B43" s="8" t="s">
        <v>23</v>
      </c>
      <c r="C43" s="17"/>
      <c r="D43" s="46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spans="2:14" x14ac:dyDescent="0.2">
      <c r="B44" s="10" t="s">
        <v>16</v>
      </c>
      <c r="C44" s="10"/>
      <c r="D44" s="28" t="s">
        <v>17</v>
      </c>
      <c r="E44" s="47">
        <f>E34/'[1]Tasa de cambio'!AH33</f>
        <v>55.558732934073028</v>
      </c>
      <c r="F44" s="30"/>
      <c r="G44" s="47">
        <f>G34/'[1]Tasa de cambio'!$AJ$33</f>
        <v>56.493987302007177</v>
      </c>
      <c r="H44" s="30"/>
      <c r="I44" s="47">
        <f>I34/'[1]Tasa de cambio'!AL33</f>
        <v>57.943783878207277</v>
      </c>
      <c r="J44" s="45"/>
      <c r="K44" s="23" t="s">
        <v>1</v>
      </c>
      <c r="L44" s="22"/>
      <c r="M44" s="23" t="s">
        <v>1</v>
      </c>
      <c r="N44" s="45"/>
    </row>
    <row r="45" spans="2:14" x14ac:dyDescent="0.2">
      <c r="B45" s="10"/>
      <c r="C45" s="10"/>
      <c r="D45" s="28" t="s">
        <v>18</v>
      </c>
      <c r="E45" s="48">
        <f>E44</f>
        <v>55.558732934073028</v>
      </c>
      <c r="G45" s="48">
        <f>G44</f>
        <v>56.493987302007177</v>
      </c>
      <c r="H45" s="30"/>
      <c r="I45" s="48">
        <f>I44</f>
        <v>57.943783878207277</v>
      </c>
      <c r="J45" s="48"/>
      <c r="K45" s="23" t="s">
        <v>1</v>
      </c>
      <c r="L45" s="22"/>
      <c r="M45" s="23" t="s">
        <v>1</v>
      </c>
      <c r="N45" s="48"/>
    </row>
    <row r="46" spans="2:14" x14ac:dyDescent="0.2">
      <c r="B46" s="31"/>
      <c r="C46" s="31"/>
      <c r="D46" s="32"/>
      <c r="E46" s="41"/>
      <c r="F46" s="2"/>
      <c r="G46" s="34"/>
      <c r="H46" s="33"/>
      <c r="I46" s="34"/>
      <c r="J46" s="34"/>
      <c r="K46" s="34"/>
      <c r="L46" s="34"/>
      <c r="M46" s="34"/>
      <c r="N46" s="34"/>
    </row>
    <row r="47" spans="2:14" x14ac:dyDescent="0.2">
      <c r="B47" s="35" t="s">
        <v>19</v>
      </c>
      <c r="C47" s="36" t="s">
        <v>20</v>
      </c>
      <c r="D47" s="49" t="s">
        <v>17</v>
      </c>
      <c r="E47" s="38" t="s">
        <v>1</v>
      </c>
      <c r="F47" s="35"/>
      <c r="G47" s="49">
        <f>G37/'[1]Tasa de cambio'!$AJ$33</f>
        <v>12.461908963678052</v>
      </c>
      <c r="H47" s="49"/>
      <c r="I47" s="49">
        <f>I37/'[1]Tasa de cambio'!AL33</f>
        <v>12.781717031957488</v>
      </c>
      <c r="J47" s="49"/>
      <c r="K47" s="49">
        <f>K37/'[1]Tasa de cambio'!AN33</f>
        <v>20.764400429926479</v>
      </c>
      <c r="L47" s="49"/>
      <c r="M47" s="49">
        <f>M37/'[1]Tasa de cambio'!AP33</f>
        <v>21.047516429986761</v>
      </c>
      <c r="N47" s="35"/>
    </row>
    <row r="48" spans="2:14" x14ac:dyDescent="0.2">
      <c r="D48" s="28" t="s">
        <v>18</v>
      </c>
      <c r="E48" s="40" t="s">
        <v>1</v>
      </c>
      <c r="G48" s="47">
        <f>G38/'[1]Tasa de cambio'!AJ33</f>
        <v>33.231757236474806</v>
      </c>
      <c r="H48" s="47"/>
      <c r="I48" s="47">
        <f>I38/'[1]Tasa de cambio'!AL33</f>
        <v>34.084578751886632</v>
      </c>
      <c r="K48" s="47">
        <f>K38/'[1]Tasa de cambio'!AN33</f>
        <v>55.849077018422946</v>
      </c>
      <c r="M48" s="47">
        <f>M38/'[1]Tasa de cambio'!AP33</f>
        <v>56.628896836890696</v>
      </c>
    </row>
    <row r="49" spans="2:34" x14ac:dyDescent="0.2">
      <c r="B49" s="2"/>
      <c r="C49" s="2"/>
      <c r="D49" s="2"/>
      <c r="E49" s="2"/>
      <c r="F49" s="2"/>
      <c r="G49" s="50"/>
      <c r="H49" s="2"/>
      <c r="I49" s="50"/>
      <c r="J49" s="2"/>
      <c r="K49" s="50"/>
      <c r="L49" s="2"/>
      <c r="M49" s="50"/>
      <c r="N49" s="2"/>
    </row>
    <row r="50" spans="2:34" x14ac:dyDescent="0.2">
      <c r="B50" s="35" t="s">
        <v>21</v>
      </c>
      <c r="C50" s="38"/>
      <c r="D50" s="35"/>
      <c r="E50" s="51">
        <f>+E40/'[1]Tasa de cambio'!AH33</f>
        <v>12.920635566063494</v>
      </c>
      <c r="F50" s="51"/>
      <c r="G50" s="51">
        <f>+G40/'[1]Tasa de cambio'!AJ33</f>
        <v>12.9871235177028</v>
      </c>
      <c r="H50" s="51"/>
      <c r="I50" s="51">
        <f>+I40/'[1]Tasa de cambio'!AL33</f>
        <v>13.169041790501653</v>
      </c>
      <c r="J50" s="51"/>
      <c r="K50" s="51">
        <f>+K40/'[1]Tasa de cambio'!AN33</f>
        <v>20.764400429926479</v>
      </c>
      <c r="L50" s="51"/>
      <c r="M50" s="51">
        <f>+M40/'[1]Tasa de cambio'!AP33</f>
        <v>21.047516429986761</v>
      </c>
      <c r="N50" s="38"/>
    </row>
    <row r="51" spans="2:34" x14ac:dyDescent="0.2">
      <c r="B51" s="1" t="s">
        <v>22</v>
      </c>
      <c r="C51" s="30"/>
      <c r="E51" s="11">
        <f>+E41/'[1]Tasa de cambio'!AH33</f>
        <v>55.558732934073028</v>
      </c>
      <c r="F51" s="12"/>
      <c r="G51" s="11">
        <f>+G41/'[1]Tasa de cambio'!AJ33</f>
        <v>89.725744538481976</v>
      </c>
      <c r="H51" s="12"/>
      <c r="I51" s="11">
        <f>+I41/'[1]Tasa de cambio'!AL33</f>
        <v>92.028362630093909</v>
      </c>
      <c r="J51" s="12"/>
      <c r="K51" s="11">
        <f>+K41/'[1]Tasa de cambio'!AN33</f>
        <v>55.849077018422946</v>
      </c>
      <c r="L51" s="12"/>
      <c r="M51" s="11">
        <f>+M41/'[1]Tasa de cambio'!AP33</f>
        <v>56.628896836890696</v>
      </c>
    </row>
    <row r="52" spans="2:34" s="52" customFormat="1" ht="10.199999999999999" x14ac:dyDescent="0.2"/>
    <row r="53" spans="2:34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2:34" s="52" customFormat="1" ht="10.199999999999999" x14ac:dyDescent="0.2">
      <c r="B54" s="59" t="s">
        <v>24</v>
      </c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1"/>
    </row>
    <row r="55" spans="2:34" ht="12" customHeight="1" x14ac:dyDescent="0.2">
      <c r="B55" s="62" t="s">
        <v>25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4"/>
    </row>
    <row r="56" spans="2:34" s="16" customFormat="1" ht="12" customHeight="1" x14ac:dyDescent="0.2">
      <c r="B56" s="65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7"/>
    </row>
    <row r="57" spans="2:34" x14ac:dyDescent="0.2">
      <c r="B57" s="59" t="s">
        <v>26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1"/>
    </row>
    <row r="58" spans="2:34" x14ac:dyDescent="0.2">
      <c r="B58" s="68" t="s">
        <v>31</v>
      </c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70"/>
    </row>
    <row r="59" spans="2:34" x14ac:dyDescent="0.2">
      <c r="B59" s="56" t="s">
        <v>32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8"/>
    </row>
    <row r="60" spans="2:34" x14ac:dyDescent="0.2">
      <c r="B60" s="56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8"/>
    </row>
    <row r="61" spans="2:34" x14ac:dyDescent="0.2">
      <c r="B61" s="59" t="s">
        <v>27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1"/>
    </row>
    <row r="62" spans="2:34" x14ac:dyDescent="0.2">
      <c r="B62" s="62" t="s">
        <v>28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4"/>
    </row>
    <row r="63" spans="2:34" x14ac:dyDescent="0.2">
      <c r="B63" s="65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7"/>
    </row>
    <row r="64" spans="2:34" x14ac:dyDescent="0.2">
      <c r="B64" s="59" t="s">
        <v>29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1"/>
    </row>
    <row r="65" spans="2:14" x14ac:dyDescent="0.2">
      <c r="B65" s="53" t="s">
        <v>33</v>
      </c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5"/>
    </row>
    <row r="66" spans="2:14" x14ac:dyDescent="0.2">
      <c r="B66" s="56" t="s">
        <v>32</v>
      </c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8"/>
    </row>
  </sheetData>
  <mergeCells count="20">
    <mergeCell ref="B58:N58"/>
    <mergeCell ref="B3:N3"/>
    <mergeCell ref="B4:N4"/>
    <mergeCell ref="B5:N5"/>
    <mergeCell ref="B6:N6"/>
    <mergeCell ref="B7:N7"/>
    <mergeCell ref="B8:N8"/>
    <mergeCell ref="B9:N9"/>
    <mergeCell ref="B54:N54"/>
    <mergeCell ref="B55:N55"/>
    <mergeCell ref="B56:N56"/>
    <mergeCell ref="B57:N57"/>
    <mergeCell ref="B65:N65"/>
    <mergeCell ref="B66:N66"/>
    <mergeCell ref="B59:N59"/>
    <mergeCell ref="B60:N60"/>
    <mergeCell ref="B61:N61"/>
    <mergeCell ref="B62:N62"/>
    <mergeCell ref="B63:N63"/>
    <mergeCell ref="B64:N64"/>
  </mergeCells>
  <hyperlinks>
    <hyperlink ref="B18" location="Glosario!A1" tooltip="Ver glosario" display="Gasto" xr:uid="{5D8ADD06-B368-44DF-BDA8-DE3632D2D622}"/>
    <hyperlink ref="C27" location="PNS2!A54" display="/a" xr:uid="{326C71BF-63B8-4796-BCBE-175CA19E8DAE}"/>
    <hyperlink ref="C37" location="PNS2!A55" display="/b" xr:uid="{0B1115AF-B5DA-4B57-B92A-6C20FA4583C9}"/>
    <hyperlink ref="C47" location="PNS2!A55" display="/b" xr:uid="{6BF73A43-BD82-443C-952A-DCAB96B4D97A}"/>
    <hyperlink ref="B33" location="Glosario!A1" tooltip="Ver glosario" display="Transferencias monetarias (US$)" xr:uid="{09BB56E5-5482-4F58-8502-6F42A4ACC280}"/>
    <hyperlink ref="B43" location="Glosario!A1" tooltip="Ver glosario" display="Transferencias monetarias (US$)" xr:uid="{A3FC126F-0BF2-48E8-AF17-C2CC41483962}"/>
    <hyperlink ref="B40" location="Glosario!A1" display="Monto mínimo per cápita" xr:uid="{86FA3D38-A3A0-4101-883B-43365B07A681}"/>
    <hyperlink ref="B41" location="Glosario!A1" display="Monto máximo por familia" xr:uid="{60646F0D-A189-4579-977F-AFB3A5480CD8}"/>
    <hyperlink ref="B40:B41" location="Glosario!A1" tooltip="Ver glosario" display="Monto mínimo per cápita" xr:uid="{D71E3302-7BD8-42A0-BB52-1592418F9B03}"/>
    <hyperlink ref="B50" location="Glosario!A1" display="Monto mínimo per cápita" xr:uid="{4739C5BC-1659-413A-A152-E926E6264854}"/>
    <hyperlink ref="B51" location="Glosario!A1" display="Monto máximo por familia" xr:uid="{CD0F5ECA-B339-487F-9628-9B7C484E3824}"/>
    <hyperlink ref="B50:B51" location="Glosario!A1" tooltip="Ver glosario" display="Monto mínimo per cápita" xr:uid="{6F08850B-999C-4659-B4F6-34B935DB46E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PANES_d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A. Valenzuela</dc:creator>
  <cp:lastModifiedBy>Nicole A. Valenzuela</cp:lastModifiedBy>
  <dcterms:created xsi:type="dcterms:W3CDTF">2021-12-27T06:16:53Z</dcterms:created>
  <dcterms:modified xsi:type="dcterms:W3CDTF">2021-12-27T07:10:00Z</dcterms:modified>
</cp:coreProperties>
</file>