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V:\DAT\Proteccion-Social\Repositorio PPSNC en ALC\PTC_Transferencias Condicionadas\cri\AVC\Hoja de datos\"/>
    </mc:Choice>
  </mc:AlternateContent>
  <xr:revisionPtr revIDLastSave="0" documentId="8_{575649E9-90AC-483E-944E-C942395163D5}" xr6:coauthVersionLast="47" xr6:coauthVersionMax="47" xr10:uidLastSave="{00000000-0000-0000-0000-000000000000}"/>
  <bookViews>
    <workbookView xWindow="-120" yWindow="-120" windowWidth="29040" windowHeight="15840" xr2:uid="{3C797053-BA3F-4A6B-8653-FA96810512D8}"/>
  </bookViews>
  <sheets>
    <sheet name="AVC_d" sheetId="1" r:id="rId1"/>
  </sheets>
  <externalReferences>
    <externalReference r:id="rId2"/>
  </externalReferences>
  <definedNames>
    <definedName name="_Sort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" i="1" l="1"/>
  <c r="S47" i="1"/>
  <c r="Q47" i="1"/>
  <c r="O47" i="1"/>
  <c r="M47" i="1"/>
  <c r="K47" i="1"/>
  <c r="I47" i="1"/>
  <c r="G47" i="1"/>
  <c r="AG46" i="1"/>
  <c r="AE46" i="1"/>
  <c r="AC46" i="1"/>
  <c r="AA46" i="1"/>
  <c r="Y46" i="1"/>
  <c r="W46" i="1"/>
  <c r="O46" i="1"/>
  <c r="AG44" i="1"/>
  <c r="AE44" i="1"/>
  <c r="AC44" i="1"/>
  <c r="AA44" i="1"/>
  <c r="Y44" i="1"/>
  <c r="W44" i="1"/>
  <c r="U44" i="1"/>
  <c r="S44" i="1"/>
  <c r="Q44" i="1"/>
  <c r="O44" i="1"/>
  <c r="M44" i="1"/>
  <c r="K44" i="1"/>
  <c r="I44" i="1"/>
  <c r="G44" i="1"/>
  <c r="AG43" i="1"/>
  <c r="AE43" i="1"/>
  <c r="AC43" i="1"/>
  <c r="AA43" i="1"/>
  <c r="Y43" i="1"/>
  <c r="W43" i="1"/>
  <c r="U43" i="1"/>
  <c r="S43" i="1"/>
  <c r="Q43" i="1"/>
  <c r="O43" i="1"/>
  <c r="M43" i="1"/>
  <c r="K43" i="1"/>
  <c r="I43" i="1"/>
  <c r="G43" i="1"/>
  <c r="U39" i="1"/>
  <c r="U46" i="1" s="1"/>
  <c r="S39" i="1"/>
  <c r="S46" i="1" s="1"/>
  <c r="Q39" i="1"/>
  <c r="Q46" i="1" s="1"/>
  <c r="O39" i="1"/>
  <c r="M39" i="1"/>
  <c r="M46" i="1" s="1"/>
  <c r="K39" i="1"/>
  <c r="K46" i="1" s="1"/>
  <c r="I39" i="1"/>
  <c r="I46" i="1" s="1"/>
  <c r="G39" i="1"/>
  <c r="G46" i="1" s="1"/>
  <c r="AG32" i="1"/>
  <c r="AG33" i="1" s="1"/>
  <c r="AE32" i="1"/>
  <c r="AE33" i="1" s="1"/>
  <c r="AC32" i="1"/>
  <c r="AC33" i="1" s="1"/>
  <c r="AA32" i="1"/>
  <c r="AA33" i="1" s="1"/>
  <c r="Y32" i="1"/>
  <c r="Y33" i="1" s="1"/>
  <c r="W32" i="1"/>
  <c r="W33" i="1" s="1"/>
  <c r="U32" i="1"/>
  <c r="U33" i="1" s="1"/>
  <c r="S32" i="1"/>
  <c r="S33" i="1" s="1"/>
  <c r="Q32" i="1"/>
  <c r="Q33" i="1" s="1"/>
  <c r="O32" i="1"/>
  <c r="O33" i="1" s="1"/>
  <c r="M32" i="1"/>
  <c r="M33" i="1" s="1"/>
  <c r="G32" i="1"/>
  <c r="G33" i="1" s="1"/>
  <c r="AG31" i="1"/>
  <c r="AE31" i="1"/>
  <c r="AC31" i="1"/>
  <c r="AA31" i="1"/>
  <c r="Y31" i="1"/>
  <c r="W31" i="1"/>
  <c r="U31" i="1"/>
  <c r="M31" i="1"/>
  <c r="K31" i="1"/>
  <c r="I31" i="1"/>
  <c r="G31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E29" i="1"/>
  <c r="AI28" i="1"/>
  <c r="AI29" i="1" s="1"/>
  <c r="K22" i="1"/>
  <c r="AG21" i="1"/>
  <c r="AG22" i="1" s="1"/>
  <c r="AE21" i="1"/>
  <c r="AE22" i="1" s="1"/>
  <c r="AC21" i="1"/>
  <c r="AC22" i="1" s="1"/>
  <c r="AA21" i="1"/>
  <c r="AA22" i="1" s="1"/>
  <c r="Y21" i="1"/>
  <c r="Y22" i="1" s="1"/>
  <c r="W21" i="1"/>
  <c r="W22" i="1" s="1"/>
  <c r="Q21" i="1"/>
  <c r="Q22" i="1" s="1"/>
  <c r="O21" i="1"/>
  <c r="O22" i="1" s="1"/>
  <c r="M21" i="1"/>
  <c r="M22" i="1" s="1"/>
  <c r="K21" i="1"/>
  <c r="I21" i="1"/>
  <c r="I22" i="1" s="1"/>
  <c r="G21" i="1"/>
  <c r="G22" i="1" s="1"/>
  <c r="E21" i="1"/>
  <c r="E22" i="1" s="1"/>
  <c r="U20" i="1"/>
  <c r="U21" i="1" s="1"/>
  <c r="U22" i="1" s="1"/>
  <c r="S20" i="1"/>
  <c r="S21" i="1" s="1"/>
  <c r="S22" i="1" s="1"/>
  <c r="AG17" i="1"/>
  <c r="Q17" i="1"/>
  <c r="AI16" i="1"/>
  <c r="AI17" i="1" s="1"/>
  <c r="AG16" i="1"/>
  <c r="AE16" i="1"/>
  <c r="AE17" i="1" s="1"/>
  <c r="AC16" i="1"/>
  <c r="AC17" i="1" s="1"/>
  <c r="AA16" i="1"/>
  <c r="AA17" i="1" s="1"/>
  <c r="Y16" i="1"/>
  <c r="Y17" i="1" s="1"/>
  <c r="W16" i="1"/>
  <c r="W17" i="1" s="1"/>
  <c r="Q16" i="1"/>
  <c r="K16" i="1"/>
  <c r="K17" i="1" s="1"/>
  <c r="G16" i="1"/>
  <c r="G17" i="1" s="1"/>
  <c r="E16" i="1"/>
  <c r="E17" i="1" s="1"/>
  <c r="U15" i="1"/>
  <c r="U16" i="1" s="1"/>
  <c r="U17" i="1" s="1"/>
  <c r="S15" i="1"/>
  <c r="S16" i="1" s="1"/>
  <c r="S17" i="1" s="1"/>
  <c r="I15" i="1"/>
  <c r="I16" i="1" s="1"/>
  <c r="I17" i="1" s="1"/>
</calcChain>
</file>

<file path=xl/sharedStrings.xml><?xml version="1.0" encoding="utf-8"?>
<sst xmlns="http://schemas.openxmlformats.org/spreadsheetml/2006/main" count="107" uniqueCount="38">
  <si>
    <t>Avancemos</t>
  </si>
  <si>
    <t>Cifras seleccionadas / Selected figures</t>
  </si>
  <si>
    <t>(2006-)</t>
  </si>
  <si>
    <t>Presupuesto / Budget</t>
  </si>
  <si>
    <t>CRC$</t>
  </si>
  <si>
    <t>…</t>
  </si>
  <si>
    <t>USD$</t>
  </si>
  <si>
    <t>%PIB / GDP</t>
  </si>
  <si>
    <t>Gasto / Expenditure</t>
  </si>
  <si>
    <t>Cobertura hogares / Coverage of households</t>
  </si>
  <si>
    <t>Efectiva / Effective</t>
  </si>
  <si>
    <t>Cobertura personas / Coverage of persons</t>
  </si>
  <si>
    <t>/c</t>
  </si>
  <si>
    <t>% Población / Population</t>
  </si>
  <si>
    <t>Programada / Expected</t>
  </si>
  <si>
    <t>Estimación de personas en hogares con receptores / Estimation of people in households with recipients</t>
  </si>
  <si>
    <t>/a</t>
  </si>
  <si>
    <t>Transferencias monetarias (CRC$) / Cash transfers (CRC$)</t>
  </si>
  <si>
    <t>Transferencia monetaria condicionada (TMC) / Conditional Cash Transfer (CCT)</t>
  </si>
  <si>
    <t>min</t>
  </si>
  <si>
    <t>max</t>
  </si>
  <si>
    <t>Monto mínimo per cápita / Minimum amount per capita</t>
  </si>
  <si>
    <t>Monto máximo por familia / Maximum amount per household</t>
  </si>
  <si>
    <t>Transferencias monetarias (USD$) / Cash transfers (USD$)</t>
  </si>
  <si>
    <t xml:space="preserve">Fuentes: </t>
  </si>
  <si>
    <t>Sitio web; “Programas de Transferencias Monetarias condicionadas en el contexto costarricense", Ana Isabel García Quesada, ponencia presentada al seminario "Desigualdad y políticas públicas: cómo reducir la desigualdad en Costa Rica?", junio de 2008; Cuestionario sobre los programas de transferencia de renta dirigido a los Gobiernos por la Perita Independiente sobre el tema de los derechos humanos y de la extrema pobreza; Román (2009); Estado de la Nación (2013); Presupuesto Ordinarios IMAS (varios años). Informe Anual de IMAS (2006 - 2015).</t>
  </si>
  <si>
    <t xml:space="preserve">Sources: AVANCEMOS website [online] </t>
  </si>
  <si>
    <t>Sitio web; “Programas de Transferencias Monetarias condicionadas en el contexto costarricense", Ana Isabel García Quesada, Paper presented at the seminar "Desigualdad y políticas públicas: cómo reducir la desigualdad en Costa Rica?", June - 2008; Survey on cash transfer programs to the governments by the Independent Expert on the issue of human rights and extreme poverty; Román (2009);  Estado de la Nación (2013); Ordinary Budgets IMAS (various years).  Annual Report IMAS (2006 - 2015).</t>
  </si>
  <si>
    <t>Notas:</t>
  </si>
  <si>
    <t>/a Cobertura estimada multiplicando el número de hogares con perceptores y el tamaño medio de los hogares del quintil más pobre, año de información más reciente disponible (CEPALSTAT).</t>
  </si>
  <si>
    <t>/b. Cifra a agosto de 2015. Fuente: Hernandez (2016) quien cita como fuente al Sistema de Administración de Beneficiarios (SABEN).</t>
  </si>
  <si>
    <t>/c. Cobertura corresponde al primer trimestre de 2021.</t>
  </si>
  <si>
    <t>/d. A partir de 2022, el programa Crecemos pasa a ser un componente, unificandose en un solo programa denominado Avancemos.</t>
  </si>
  <si>
    <t>Notes:</t>
  </si>
  <si>
    <t>/a Coverage estimated as the product of the number of households with recipients and the average household size of the poorest quintile, latest year available (CEPALSTAT).</t>
  </si>
  <si>
    <t>/b. Data of August 2015. Source: Hernandez (2016) who cites as source the System of Administration of Beneficiaries (SABEN, for its initials in spanish)</t>
  </si>
  <si>
    <t>/c. Coverage corresponds to the first trimester of 2021.</t>
  </si>
  <si>
    <t>/d. As of 2022, the Crecemos program becomes a component, unifying into a single program called Avancemos.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</si>
</sst>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,##0.0"/>
  </numFmts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9"/>
      <name val="Arial"/>
      <family val="2"/>
    </font>
    <font>
      <sz val="9"/>
      <color theme="1"/>
      <name val="Arial"/>
      <family val="2"/>
    </font>
    <font>
      <b/>
      <sz val="12"/>
      <name val="Trebuchet MS"/>
      <family val="2"/>
    </font>
    <font>
      <u/>
      <sz val="8"/>
      <color indexed="12"/>
      <name val="Courier"/>
      <family val="3"/>
    </font>
    <font>
      <sz val="8"/>
      <color rgb="FFFF0000"/>
      <name val="Arial"/>
      <family val="2"/>
    </font>
    <font>
      <u/>
      <sz val="7"/>
      <color rgb="FFFF0000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i/>
      <sz val="9"/>
      <color theme="1"/>
      <name val="Arial"/>
      <family val="2"/>
    </font>
    <font>
      <b/>
      <i/>
      <sz val="9"/>
      <name val="Arial"/>
      <family val="2"/>
    </font>
    <font>
      <sz val="8"/>
      <name val="Arial"/>
      <family val="2"/>
    </font>
    <font>
      <sz val="9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44"/>
      </top>
      <bottom style="thin">
        <color indexed="9"/>
      </bottom>
      <diagonal/>
    </border>
  </borders>
  <cellStyleXfs count="7">
    <xf numFmtId="0" fontId="0" fillId="0" borderId="0" applyFill="0" applyBorder="0"/>
    <xf numFmtId="41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/>
    <xf numFmtId="0" fontId="2" fillId="0" borderId="0" applyFill="0" applyBorder="0"/>
    <xf numFmtId="0" fontId="1" fillId="0" borderId="0"/>
  </cellStyleXfs>
  <cellXfs count="140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2" xfId="0" applyFont="1" applyBorder="1"/>
    <xf numFmtId="0" fontId="5" fillId="0" borderId="1" xfId="0" applyFont="1" applyBorder="1"/>
    <xf numFmtId="0" fontId="6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/>
    <xf numFmtId="0" fontId="3" fillId="2" borderId="0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2" borderId="8" xfId="0" applyFont="1" applyFill="1" applyBorder="1"/>
    <xf numFmtId="0" fontId="3" fillId="2" borderId="4" xfId="0" applyFont="1" applyFill="1" applyBorder="1"/>
    <xf numFmtId="0" fontId="3" fillId="2" borderId="2" xfId="0" applyFont="1" applyFill="1" applyBorder="1" applyAlignment="1">
      <alignment horizontal="right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2" borderId="8" xfId="0" applyFont="1" applyFill="1" applyBorder="1"/>
    <xf numFmtId="0" fontId="7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0" borderId="11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9" fillId="2" borderId="14" xfId="2" applyFont="1" applyFill="1" applyBorder="1" applyAlignment="1" applyProtection="1">
      <alignment horizontal="center"/>
    </xf>
    <xf numFmtId="0" fontId="9" fillId="2" borderId="15" xfId="2" applyFont="1" applyFill="1" applyBorder="1" applyAlignment="1" applyProtection="1">
      <alignment horizontal="center"/>
    </xf>
    <xf numFmtId="0" fontId="10" fillId="2" borderId="8" xfId="2" applyFont="1" applyFill="1" applyBorder="1" applyAlignment="1" applyProtection="1"/>
    <xf numFmtId="0" fontId="10" fillId="2" borderId="0" xfId="2" applyFont="1" applyFill="1" applyBorder="1" applyAlignment="1" applyProtection="1"/>
    <xf numFmtId="0" fontId="6" fillId="2" borderId="0" xfId="0" applyFont="1" applyFill="1" applyBorder="1"/>
    <xf numFmtId="0" fontId="11" fillId="2" borderId="16" xfId="0" applyFont="1" applyFill="1" applyBorder="1"/>
    <xf numFmtId="0" fontId="0" fillId="2" borderId="16" xfId="0" applyFill="1" applyBorder="1"/>
    <xf numFmtId="0" fontId="0" fillId="2" borderId="16" xfId="0" applyFill="1" applyBorder="1" applyAlignment="1">
      <alignment horizontal="right"/>
    </xf>
    <xf numFmtId="0" fontId="3" fillId="2" borderId="16" xfId="0" applyFont="1" applyFill="1" applyBorder="1"/>
    <xf numFmtId="0" fontId="3" fillId="0" borderId="16" xfId="0" applyFont="1" applyBorder="1"/>
    <xf numFmtId="0" fontId="3" fillId="2" borderId="16" xfId="0" applyFont="1" applyFill="1" applyBorder="1" applyAlignment="1">
      <alignment horizontal="right"/>
    </xf>
    <xf numFmtId="0" fontId="6" fillId="0" borderId="1" xfId="0" applyFont="1" applyBorder="1"/>
    <xf numFmtId="0" fontId="3" fillId="0" borderId="2" xfId="0" applyFont="1" applyFill="1" applyBorder="1"/>
    <xf numFmtId="0" fontId="12" fillId="3" borderId="0" xfId="0" applyFont="1" applyFill="1" applyBorder="1"/>
    <xf numFmtId="0" fontId="13" fillId="3" borderId="0" xfId="0" applyFont="1" applyFill="1" applyBorder="1"/>
    <xf numFmtId="0" fontId="13" fillId="3" borderId="0" xfId="0" applyFont="1" applyFill="1" applyBorder="1" applyAlignment="1">
      <alignment horizontal="right"/>
    </xf>
    <xf numFmtId="0" fontId="13" fillId="3" borderId="17" xfId="0" applyFont="1" applyFill="1" applyBorder="1"/>
    <xf numFmtId="0" fontId="14" fillId="4" borderId="10" xfId="3" applyFont="1" applyFill="1" applyBorder="1"/>
    <xf numFmtId="0" fontId="15" fillId="4" borderId="10" xfId="0" applyFont="1" applyFill="1" applyBorder="1"/>
    <xf numFmtId="0" fontId="15" fillId="4" borderId="10" xfId="0" applyFont="1" applyFill="1" applyBorder="1" applyAlignment="1">
      <alignment horizontal="right"/>
    </xf>
    <xf numFmtId="0" fontId="15" fillId="4" borderId="18" xfId="0" applyFont="1" applyFill="1" applyBorder="1"/>
    <xf numFmtId="0" fontId="3" fillId="0" borderId="10" xfId="0" applyFont="1" applyBorder="1"/>
    <xf numFmtId="0" fontId="6" fillId="0" borderId="1" xfId="3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16" fillId="0" borderId="1" xfId="4" applyNumberFormat="1" applyFont="1" applyBorder="1"/>
    <xf numFmtId="4" fontId="16" fillId="0" borderId="1" xfId="4" applyNumberFormat="1" applyFont="1" applyBorder="1"/>
    <xf numFmtId="3" fontId="16" fillId="0" borderId="1" xfId="4" applyNumberFormat="1" applyFont="1" applyBorder="1" applyAlignment="1">
      <alignment horizontal="right"/>
    </xf>
    <xf numFmtId="3" fontId="16" fillId="0" borderId="1" xfId="0" applyNumberFormat="1" applyFont="1" applyBorder="1"/>
    <xf numFmtId="3" fontId="16" fillId="2" borderId="1" xfId="4" applyNumberFormat="1" applyFont="1" applyFill="1" applyBorder="1" applyAlignment="1">
      <alignment horizontal="right"/>
    </xf>
    <xf numFmtId="0" fontId="3" fillId="2" borderId="1" xfId="0" applyFont="1" applyFill="1" applyBorder="1"/>
    <xf numFmtId="3" fontId="16" fillId="0" borderId="1" xfId="0" applyNumberFormat="1" applyFont="1" applyBorder="1" applyAlignment="1">
      <alignment horizontal="right" vertical="center"/>
    </xf>
    <xf numFmtId="3" fontId="16" fillId="2" borderId="1" xfId="4" applyNumberFormat="1" applyFont="1" applyFill="1" applyBorder="1"/>
    <xf numFmtId="3" fontId="16" fillId="0" borderId="1" xfId="4" applyNumberFormat="1" applyFont="1" applyBorder="1" applyAlignment="1">
      <alignment horizontal="right" vertical="center"/>
    </xf>
    <xf numFmtId="10" fontId="16" fillId="0" borderId="1" xfId="0" applyNumberFormat="1" applyFont="1" applyBorder="1"/>
    <xf numFmtId="10" fontId="16" fillId="2" borderId="1" xfId="0" applyNumberFormat="1" applyFont="1" applyFill="1" applyBorder="1"/>
    <xf numFmtId="10" fontId="16" fillId="0" borderId="1" xfId="0" applyNumberFormat="1" applyFont="1" applyBorder="1" applyAlignment="1">
      <alignment horizontal="right" vertical="center"/>
    </xf>
    <xf numFmtId="0" fontId="6" fillId="2" borderId="10" xfId="3" applyFont="1" applyFill="1" applyBorder="1"/>
    <xf numFmtId="0" fontId="3" fillId="2" borderId="18" xfId="0" applyFont="1" applyFill="1" applyBorder="1"/>
    <xf numFmtId="0" fontId="3" fillId="2" borderId="18" xfId="0" applyFont="1" applyFill="1" applyBorder="1" applyAlignment="1">
      <alignment horizontal="right"/>
    </xf>
    <xf numFmtId="0" fontId="3" fillId="2" borderId="18" xfId="0" applyFont="1" applyFill="1" applyBorder="1" applyAlignment="1">
      <alignment vertical="center"/>
    </xf>
    <xf numFmtId="0" fontId="15" fillId="4" borderId="18" xfId="0" applyFont="1" applyFill="1" applyBorder="1" applyAlignment="1">
      <alignment horizontal="right"/>
    </xf>
    <xf numFmtId="0" fontId="15" fillId="4" borderId="18" xfId="0" applyFont="1" applyFill="1" applyBorder="1" applyAlignment="1">
      <alignment vertical="center"/>
    </xf>
    <xf numFmtId="3" fontId="16" fillId="0" borderId="1" xfId="0" applyNumberFormat="1" applyFont="1" applyBorder="1" applyAlignment="1">
      <alignment horizontal="right"/>
    </xf>
    <xf numFmtId="3" fontId="16" fillId="0" borderId="1" xfId="0" applyNumberFormat="1" applyFont="1" applyFill="1" applyBorder="1"/>
    <xf numFmtId="3" fontId="16" fillId="2" borderId="1" xfId="0" applyNumberFormat="1" applyFont="1" applyFill="1" applyBorder="1" applyAlignment="1">
      <alignment horizontal="right"/>
    </xf>
    <xf numFmtId="41" fontId="16" fillId="2" borderId="18" xfId="1" quotePrefix="1" applyFont="1" applyFill="1" applyBorder="1" applyAlignment="1">
      <alignment horizontal="right"/>
    </xf>
    <xf numFmtId="0" fontId="9" fillId="2" borderId="1" xfId="0" applyFont="1" applyFill="1" applyBorder="1"/>
    <xf numFmtId="0" fontId="8" fillId="4" borderId="18" xfId="2" applyFill="1" applyBorder="1" applyAlignment="1" applyProtection="1"/>
    <xf numFmtId="41" fontId="16" fillId="0" borderId="18" xfId="1" quotePrefix="1" applyFont="1" applyFill="1" applyBorder="1" applyAlignment="1">
      <alignment horizontal="right"/>
    </xf>
    <xf numFmtId="0" fontId="6" fillId="0" borderId="1" xfId="3" applyFont="1" applyBorder="1"/>
    <xf numFmtId="0" fontId="16" fillId="2" borderId="18" xfId="0" quotePrefix="1" applyFont="1" applyFill="1" applyBorder="1" applyAlignment="1">
      <alignment horizontal="right"/>
    </xf>
    <xf numFmtId="0" fontId="16" fillId="2" borderId="1" xfId="0" applyFont="1" applyFill="1" applyBorder="1" applyAlignment="1">
      <alignment horizontal="right"/>
    </xf>
    <xf numFmtId="0" fontId="14" fillId="4" borderId="10" xfId="0" applyFont="1" applyFill="1" applyBorder="1"/>
    <xf numFmtId="0" fontId="11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3" fontId="8" fillId="2" borderId="1" xfId="2" applyNumberFormat="1" applyFill="1" applyBorder="1" applyAlignment="1" applyProtection="1"/>
    <xf numFmtId="3" fontId="16" fillId="2" borderId="1" xfId="0" applyNumberFormat="1" applyFont="1" applyFill="1" applyBorder="1"/>
    <xf numFmtId="41" fontId="16" fillId="2" borderId="18" xfId="1" quotePrefix="1" applyFont="1" applyFill="1" applyBorder="1" applyAlignment="1">
      <alignment horizontal="right" vertical="center"/>
    </xf>
    <xf numFmtId="0" fontId="8" fillId="0" borderId="18" xfId="2" applyFill="1" applyBorder="1" applyAlignment="1" applyProtection="1">
      <alignment horizontal="center" vertical="center"/>
    </xf>
    <xf numFmtId="0" fontId="11" fillId="2" borderId="11" xfId="5" applyFont="1" applyFill="1" applyBorder="1"/>
    <xf numFmtId="0" fontId="16" fillId="2" borderId="1" xfId="0" applyFont="1" applyFill="1" applyBorder="1"/>
    <xf numFmtId="0" fontId="11" fillId="2" borderId="10" xfId="5" applyFont="1" applyFill="1" applyBorder="1"/>
    <xf numFmtId="0" fontId="16" fillId="2" borderId="18" xfId="0" applyFont="1" applyFill="1" applyBorder="1"/>
    <xf numFmtId="0" fontId="6" fillId="2" borderId="13" xfId="5" applyFont="1" applyFill="1" applyBorder="1" applyAlignment="1">
      <alignment wrapText="1"/>
    </xf>
    <xf numFmtId="3" fontId="16" fillId="2" borderId="18" xfId="0" applyNumberFormat="1" applyFont="1" applyFill="1" applyBorder="1" applyAlignment="1">
      <alignment horizontal="right" vertical="center"/>
    </xf>
    <xf numFmtId="0" fontId="3" fillId="0" borderId="1" xfId="0" applyFont="1" applyFill="1" applyBorder="1"/>
    <xf numFmtId="0" fontId="6" fillId="2" borderId="1" xfId="3" applyFont="1" applyFill="1" applyBorder="1"/>
    <xf numFmtId="3" fontId="16" fillId="2" borderId="18" xfId="0" applyNumberFormat="1" applyFont="1" applyFill="1" applyBorder="1" applyAlignment="1">
      <alignment horizontal="right"/>
    </xf>
    <xf numFmtId="2" fontId="3" fillId="2" borderId="18" xfId="0" applyNumberFormat="1" applyFont="1" applyFill="1" applyBorder="1"/>
    <xf numFmtId="0" fontId="6" fillId="0" borderId="2" xfId="3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right"/>
    </xf>
    <xf numFmtId="3" fontId="3" fillId="0" borderId="1" xfId="0" applyNumberFormat="1" applyFont="1" applyBorder="1"/>
    <xf numFmtId="0" fontId="6" fillId="0" borderId="16" xfId="3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right"/>
    </xf>
    <xf numFmtId="0" fontId="6" fillId="0" borderId="2" xfId="3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6" fillId="0" borderId="2" xfId="0" applyFont="1" applyBorder="1" applyAlignment="1">
      <alignment horizontal="right"/>
    </xf>
    <xf numFmtId="3" fontId="16" fillId="0" borderId="2" xfId="4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3" fontId="3" fillId="0" borderId="2" xfId="0" applyNumberFormat="1" applyFont="1" applyBorder="1"/>
    <xf numFmtId="0" fontId="3" fillId="0" borderId="2" xfId="0" applyFont="1" applyBorder="1" applyAlignment="1">
      <alignment horizontal="right" vertical="center"/>
    </xf>
    <xf numFmtId="0" fontId="17" fillId="0" borderId="0" xfId="0" applyFont="1" applyBorder="1" applyAlignment="1">
      <alignment horizontal="center"/>
    </xf>
    <xf numFmtId="0" fontId="6" fillId="0" borderId="19" xfId="3" applyFont="1" applyBorder="1"/>
    <xf numFmtId="0" fontId="3" fillId="0" borderId="19" xfId="0" applyFont="1" applyBorder="1"/>
    <xf numFmtId="0" fontId="16" fillId="0" borderId="19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3" fontId="16" fillId="0" borderId="19" xfId="4" applyNumberFormat="1" applyFont="1" applyBorder="1"/>
    <xf numFmtId="3" fontId="3" fillId="0" borderId="19" xfId="0" applyNumberFormat="1" applyFont="1" applyBorder="1"/>
    <xf numFmtId="164" fontId="16" fillId="0" borderId="19" xfId="4" applyNumberFormat="1" applyFont="1" applyBorder="1"/>
    <xf numFmtId="3" fontId="16" fillId="0" borderId="19" xfId="4" applyNumberFormat="1" applyFont="1" applyBorder="1" applyAlignment="1">
      <alignment horizontal="right"/>
    </xf>
    <xf numFmtId="3" fontId="16" fillId="0" borderId="19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164" fontId="16" fillId="0" borderId="1" xfId="4" applyNumberFormat="1" applyFont="1" applyBorder="1"/>
    <xf numFmtId="164" fontId="16" fillId="2" borderId="1" xfId="4" applyNumberFormat="1" applyFont="1" applyFill="1" applyBorder="1"/>
    <xf numFmtId="164" fontId="18" fillId="2" borderId="1" xfId="4" applyNumberFormat="1" applyFont="1" applyFill="1" applyBorder="1"/>
    <xf numFmtId="164" fontId="16" fillId="0" borderId="1" xfId="4" applyNumberFormat="1" applyFont="1" applyBorder="1" applyAlignment="1">
      <alignment horizontal="right"/>
    </xf>
    <xf numFmtId="164" fontId="16" fillId="2" borderId="1" xfId="4" applyNumberFormat="1" applyFont="1" applyFill="1" applyBorder="1" applyAlignment="1">
      <alignment horizontal="right"/>
    </xf>
    <xf numFmtId="164" fontId="18" fillId="2" borderId="1" xfId="4" applyNumberFormat="1" applyFont="1" applyFill="1" applyBorder="1" applyAlignment="1">
      <alignment horizontal="right"/>
    </xf>
    <xf numFmtId="164" fontId="16" fillId="0" borderId="2" xfId="4" applyNumberFormat="1" applyFont="1" applyBorder="1" applyAlignment="1">
      <alignment horizontal="right"/>
    </xf>
    <xf numFmtId="164" fontId="16" fillId="2" borderId="2" xfId="4" applyNumberFormat="1" applyFont="1" applyFill="1" applyBorder="1" applyAlignment="1">
      <alignment horizontal="right"/>
    </xf>
    <xf numFmtId="164" fontId="18" fillId="2" borderId="2" xfId="4" applyNumberFormat="1" applyFont="1" applyFill="1" applyBorder="1" applyAlignment="1">
      <alignment horizontal="right"/>
    </xf>
    <xf numFmtId="164" fontId="16" fillId="2" borderId="19" xfId="4" applyNumberFormat="1" applyFont="1" applyFill="1" applyBorder="1"/>
    <xf numFmtId="164" fontId="18" fillId="2" borderId="19" xfId="4" applyNumberFormat="1" applyFont="1" applyFill="1" applyBorder="1"/>
    <xf numFmtId="0" fontId="18" fillId="2" borderId="18" xfId="0" quotePrefix="1" applyFont="1" applyFill="1" applyBorder="1" applyAlignment="1">
      <alignment horizontal="right"/>
    </xf>
    <xf numFmtId="0" fontId="16" fillId="0" borderId="5" xfId="6" applyFont="1" applyBorder="1" applyAlignment="1">
      <alignment horizontal="left" vertical="top" wrapText="1"/>
    </xf>
    <xf numFmtId="0" fontId="16" fillId="0" borderId="10" xfId="6" applyFont="1" applyBorder="1" applyAlignment="1">
      <alignment horizontal="left" vertical="top" wrapText="1"/>
    </xf>
    <xf numFmtId="0" fontId="16" fillId="0" borderId="5" xfId="6" applyFont="1" applyBorder="1" applyAlignment="1">
      <alignment horizontal="left" vertical="top" wrapText="1"/>
    </xf>
    <xf numFmtId="0" fontId="16" fillId="0" borderId="10" xfId="6" applyFont="1" applyBorder="1" applyAlignment="1">
      <alignment horizontal="left" vertical="top" wrapText="1"/>
    </xf>
    <xf numFmtId="0" fontId="16" fillId="0" borderId="11" xfId="6" applyFont="1" applyBorder="1" applyAlignment="1">
      <alignment horizontal="left" vertical="top" wrapText="1"/>
    </xf>
  </cellXfs>
  <cellStyles count="7">
    <cellStyle name="Hipervínculo" xfId="2" builtinId="8"/>
    <cellStyle name="Millares [0]" xfId="1" builtinId="6"/>
    <cellStyle name="Normal" xfId="0" builtinId="0"/>
    <cellStyle name="Normal 2 2" xfId="5" xr:uid="{F60E98C2-FC88-4EEB-812E-06AC9F5DF96E}"/>
    <cellStyle name="Normal 4 2" xfId="6" xr:uid="{2AC08B01-A01C-4FEA-830D-306AEFF0C1BB}"/>
    <cellStyle name="Normal 7" xfId="3" xr:uid="{77E6DA34-9AE0-42E0-9C81-9C6270878188}"/>
    <cellStyle name="Normal_Base_conversion" xfId="4" xr:uid="{3211A5A2-3E5A-4FC2-83F3-D266DEF6AB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tednations-my.sharepoint.com/personal/nincen_figueroa_un_org/Documents/Escritorio/VERSIONES%20&#218;LTIMAS%20BASES/PTC_Maestra.xlsx" TargetMode="External"/><Relationship Id="rId1" Type="http://schemas.openxmlformats.org/officeDocument/2006/relationships/externalLinkPath" Target="https://unitednations-my.sharepoint.com/personal/nincen_figueroa_un_org/Documents/Escritorio/VERSIONES%20&#218;LTIMAS%20BASES/PTC_Maes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ncipal"/>
      <sheetName val="Glosario"/>
      <sheetName val="Acerca de la base de datos"/>
      <sheetName val="Programas por país"/>
      <sheetName val="Cambios recientes"/>
      <sheetName val="Argentina"/>
      <sheetName val="AUH_e"/>
      <sheetName val="AUH_i "/>
      <sheetName val="AUH_d"/>
      <sheetName val="FIS_e"/>
      <sheetName val="FIS_i"/>
      <sheetName val="FIS_d"/>
      <sheetName val="PJJHD_e"/>
      <sheetName val="PJJHD_i"/>
      <sheetName val="PJJHD_d"/>
      <sheetName val="PCP_e"/>
      <sheetName val="PCP_i"/>
      <sheetName val="PCP_d"/>
      <sheetName val="Belize"/>
      <sheetName val="BOOST_e"/>
      <sheetName val="BOOST_i"/>
      <sheetName val="BOOST_d"/>
      <sheetName val="Bolivia"/>
      <sheetName val="BJP_e"/>
      <sheetName val="BJP_i"/>
      <sheetName val="BJP_d"/>
      <sheetName val="BJA_e"/>
      <sheetName val="BJA_i"/>
      <sheetName val="BJA_d"/>
      <sheetName val="Brasil"/>
      <sheetName val="PBA_e"/>
      <sheetName val="PBA_i"/>
      <sheetName val="PBA_d"/>
      <sheetName val="BE_e"/>
      <sheetName val="BE_i"/>
      <sheetName val="BE_d"/>
      <sheetName val="PBF_e"/>
      <sheetName val="PBF_i"/>
      <sheetName val="PBF_d"/>
      <sheetName val="CA_e"/>
      <sheetName val="CA_i"/>
      <sheetName val="CA_d"/>
      <sheetName val="PBV_e"/>
      <sheetName val="PBV_i"/>
      <sheetName val="PBV_d"/>
      <sheetName val="PETI_e"/>
      <sheetName val="PETI_i"/>
      <sheetName val="PETI_d"/>
      <sheetName val="PAB_e"/>
      <sheetName val="PAB_i"/>
      <sheetName val="PAB_d"/>
      <sheetName val="Chile"/>
      <sheetName val="CS_e"/>
      <sheetName val="CS_i"/>
      <sheetName val="CS_d"/>
      <sheetName val="CS_d (desag)"/>
      <sheetName val="SSOO_e"/>
      <sheetName val="SSOO_i"/>
      <sheetName val="SSOO_d"/>
      <sheetName val="SUF_e"/>
      <sheetName val="SUF_i"/>
      <sheetName val="SUF_d"/>
      <sheetName val="Colombia"/>
      <sheetName val="FA_e"/>
      <sheetName val="FA_i"/>
      <sheetName val="FA_d"/>
      <sheetName val="RU_e"/>
      <sheetName val="RU_i"/>
      <sheetName val="RU_d"/>
      <sheetName val="SAE_e"/>
      <sheetName val="SAE_i"/>
      <sheetName val="SAE_d"/>
      <sheetName val="Costa Rica"/>
      <sheetName val="AVC_e"/>
      <sheetName val="AVC_i"/>
      <sheetName val="AVC_d"/>
      <sheetName val="CRE_e"/>
      <sheetName val="CRE_i"/>
      <sheetName val="CRE_d"/>
      <sheetName val="SPF_e"/>
      <sheetName val="SPF_i"/>
      <sheetName val="SPF_d"/>
      <sheetName val="Ecuador"/>
      <sheetName val="BDH_e"/>
      <sheetName val="BDH_i"/>
      <sheetName val="BDH_d"/>
      <sheetName val="BS_e"/>
      <sheetName val="BS_i"/>
      <sheetName val="BS_d"/>
      <sheetName val="DC_e"/>
      <sheetName val="DC_i"/>
      <sheetName val="DC_d"/>
      <sheetName val="El Salvador"/>
      <sheetName val="PACSES_e"/>
      <sheetName val="PACSES_i"/>
      <sheetName val="PACSES_d (2)"/>
      <sheetName val="PACSES_d"/>
      <sheetName val="PFS_e"/>
      <sheetName val="PFS_i"/>
      <sheetName val="PFS_d"/>
      <sheetName val="Guatemala"/>
      <sheetName val="MFP_e"/>
      <sheetName val="MFP_i"/>
      <sheetName val="MFP_d"/>
      <sheetName val="MBS_e"/>
      <sheetName val="MBS_i"/>
      <sheetName val="MBS_d"/>
      <sheetName val="PDNA_e"/>
      <sheetName val="PDNA_i"/>
      <sheetName val="PNDA_d"/>
      <sheetName val="VIDA_e"/>
      <sheetName val="VIDA_i"/>
      <sheetName val="VIDA_d"/>
      <sheetName val="PBS_e"/>
      <sheetName val="PBS_i"/>
      <sheetName val="PBS_d"/>
      <sheetName val="Haití"/>
      <sheetName val="TMC_e"/>
      <sheetName val="TMC_i"/>
      <sheetName val="TMC_d"/>
      <sheetName val="Honduras"/>
      <sheetName val="PRAF_e"/>
      <sheetName val="PRAF_i"/>
      <sheetName val="PRAF_d"/>
      <sheetName val="PRAFII_e"/>
      <sheetName val="PRAFII_i"/>
      <sheetName val="PRAFII_d"/>
      <sheetName val="PRAFIII_e"/>
      <sheetName val="PRAFIII_i"/>
      <sheetName val="PRAFIII_d"/>
      <sheetName val="BVM_e"/>
      <sheetName val="BVM_i"/>
      <sheetName val="BVM_d"/>
      <sheetName val="Jamaica"/>
      <sheetName val="PATH_e"/>
      <sheetName val="PATH_i"/>
      <sheetName val="PATH_d"/>
      <sheetName val="México"/>
      <sheetName val="OPR_e"/>
      <sheetName val="OPR_i"/>
      <sheetName val="OPR_d"/>
      <sheetName val="PRO_e"/>
      <sheetName val="PRO_i"/>
      <sheetName val="PRO_d"/>
      <sheetName val="PRS_e"/>
      <sheetName val="PRS_i"/>
      <sheetName val="PRS_d"/>
      <sheetName val="BBBJ_e"/>
      <sheetName val="BBBJ_i"/>
      <sheetName val="BBBJ_d"/>
      <sheetName val="Nicaragua"/>
      <sheetName val="RPS_e"/>
      <sheetName val="RPS_i"/>
      <sheetName val="RPS_d"/>
      <sheetName val="SAC_e"/>
      <sheetName val="SAC_i"/>
      <sheetName val="SAC_d"/>
      <sheetName val="Panamá"/>
      <sheetName val="RO_e"/>
      <sheetName val="RO_i"/>
      <sheetName val="RO_d"/>
      <sheetName val="BFCA_e"/>
      <sheetName val="BFCA_i"/>
      <sheetName val="BFCA_d"/>
      <sheetName val="PASE-U_e"/>
      <sheetName val="PASE-U_i "/>
      <sheetName val="PASE-U_d"/>
      <sheetName val="Paraguay"/>
      <sheetName val="TKO_e"/>
      <sheetName val="TKO_i"/>
      <sheetName val="TKO_d"/>
      <sheetName val="ABR_e"/>
      <sheetName val="ABR_i"/>
      <sheetName val="ABR_d"/>
      <sheetName val="Perú"/>
      <sheetName val="JUN_e"/>
      <sheetName val="JUN_i"/>
      <sheetName val="JUN_d"/>
      <sheetName val="República Dominicana"/>
      <sheetName val="SOL_e"/>
      <sheetName val="SOL_i"/>
      <sheetName val="SOL_d"/>
      <sheetName val="PROSOLI_e"/>
      <sheetName val="PROSOLI_i"/>
      <sheetName val="PROSOLI_d"/>
      <sheetName val="IES_e"/>
      <sheetName val="IES_i"/>
      <sheetName val="IES_d"/>
      <sheetName val="Trinidad y Tobago"/>
      <sheetName val="FSP_e"/>
      <sheetName val="FSP_i"/>
      <sheetName val="FSP_d"/>
      <sheetName val="Uruguay"/>
      <sheetName val="AF_e"/>
      <sheetName val="AF_i"/>
      <sheetName val="AF_d"/>
      <sheetName val="TUS_e"/>
      <sheetName val="TUS_i"/>
      <sheetName val="TUS_d"/>
      <sheetName val="PANES_e"/>
      <sheetName val="PANES_i"/>
      <sheetName val="PANES_d"/>
      <sheetName val="Población"/>
      <sheetName val="PIB"/>
      <sheetName val="Tasa de cambio"/>
      <sheetName val="THogar"/>
      <sheetName val="THogar_E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>
        <row r="16">
          <cell r="AI16">
            <v>4345412</v>
          </cell>
          <cell r="AK16">
            <v>4404628</v>
          </cell>
          <cell r="AM16">
            <v>4463125</v>
          </cell>
          <cell r="AO16">
            <v>4520740</v>
          </cell>
          <cell r="AQ16">
            <v>4577378</v>
          </cell>
          <cell r="AS16">
            <v>4633086</v>
          </cell>
          <cell r="AU16">
            <v>4688000</v>
          </cell>
          <cell r="AW16">
            <v>4742107</v>
          </cell>
          <cell r="AY16">
            <v>4795396</v>
          </cell>
          <cell r="BA16">
            <v>4847804</v>
          </cell>
          <cell r="BC16">
            <v>4899345</v>
          </cell>
          <cell r="BE16">
            <v>4949954</v>
          </cell>
          <cell r="BG16">
            <v>4999441</v>
          </cell>
          <cell r="BI16">
            <v>5047561</v>
          </cell>
          <cell r="BK16">
            <v>5094118</v>
          </cell>
          <cell r="BM16">
            <v>5139052</v>
          </cell>
        </row>
      </sheetData>
      <sheetData sheetId="203">
        <row r="17">
          <cell r="AL17">
            <v>22713238220</v>
          </cell>
          <cell r="AN17">
            <v>26884601980</v>
          </cell>
          <cell r="AP17">
            <v>30801749950</v>
          </cell>
          <cell r="AR17">
            <v>30745714330</v>
          </cell>
          <cell r="AT17">
            <v>37658636240</v>
          </cell>
          <cell r="AV17">
            <v>42762613710</v>
          </cell>
          <cell r="AX17">
            <v>47231655430</v>
          </cell>
          <cell r="AZ17">
            <v>50949668890</v>
          </cell>
          <cell r="BB17">
            <v>52016408920</v>
          </cell>
          <cell r="BD17">
            <v>56441920820</v>
          </cell>
          <cell r="BF17">
            <v>58847019590</v>
          </cell>
          <cell r="BH17">
            <v>60516044620</v>
          </cell>
          <cell r="BJ17">
            <v>62420164960</v>
          </cell>
          <cell r="BL17">
            <v>64417670560</v>
          </cell>
          <cell r="BN17">
            <v>62158007020</v>
          </cell>
          <cell r="BP17">
            <v>64282436590</v>
          </cell>
        </row>
      </sheetData>
      <sheetData sheetId="204">
        <row r="12">
          <cell r="AJ12">
            <v>511.30181794034797</v>
          </cell>
          <cell r="AL12">
            <v>516.61739023297503</v>
          </cell>
          <cell r="AN12">
            <v>526.23551344086002</v>
          </cell>
          <cell r="AP12">
            <v>573.287956733231</v>
          </cell>
          <cell r="AR12">
            <v>525.829200716846</v>
          </cell>
          <cell r="AT12">
            <v>505.664239919355</v>
          </cell>
          <cell r="AV12">
            <v>502.90146198156702</v>
          </cell>
          <cell r="AX12">
            <v>499.76683256528401</v>
          </cell>
          <cell r="AZ12">
            <v>538.31720027905806</v>
          </cell>
          <cell r="BB12">
            <v>534.56576996927799</v>
          </cell>
          <cell r="BD12">
            <v>544.73936722901999</v>
          </cell>
          <cell r="BF12">
            <v>567.51309030977995</v>
          </cell>
          <cell r="BH12">
            <v>576.97250124807999</v>
          </cell>
          <cell r="BJ12">
            <v>587.29459568612401</v>
          </cell>
          <cell r="BL12">
            <v>584.90085496230404</v>
          </cell>
          <cell r="BN12">
            <v>620.78472001408102</v>
          </cell>
        </row>
      </sheetData>
      <sheetData sheetId="205">
        <row r="14">
          <cell r="AJ14">
            <v>4.0999999999999996</v>
          </cell>
          <cell r="AP14">
            <v>4.3</v>
          </cell>
          <cell r="AR14">
            <v>4.3</v>
          </cell>
          <cell r="AT14">
            <v>4.2</v>
          </cell>
          <cell r="AV14">
            <v>4.0999999999999996</v>
          </cell>
          <cell r="AX14">
            <v>4</v>
          </cell>
          <cell r="AZ14">
            <v>3.9</v>
          </cell>
          <cell r="BB14">
            <v>3.9</v>
          </cell>
          <cell r="BD14">
            <v>3.9</v>
          </cell>
          <cell r="BF14">
            <v>3.8</v>
          </cell>
          <cell r="BH14">
            <v>3.9</v>
          </cell>
          <cell r="BJ14">
            <v>3.9</v>
          </cell>
        </row>
      </sheetData>
      <sheetData sheetId="20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mas.go.cr/prog_soc/beneficios_ind/Avancemos%20-%20cambios%20en%20el%20programa%202011.pp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15042-910D-4135-B89C-DFDBA6480183}">
  <sheetPr codeName="Sheet49">
    <tabColor theme="0"/>
  </sheetPr>
  <dimension ref="A1:IT69"/>
  <sheetViews>
    <sheetView tabSelected="1" topLeftCell="H1" workbookViewId="0">
      <selection activeCell="N18" sqref="N18"/>
    </sheetView>
  </sheetViews>
  <sheetFormatPr baseColWidth="10" defaultColWidth="9.140625" defaultRowHeight="12" x14ac:dyDescent="0.2"/>
  <cols>
    <col min="1" max="1" width="3.42578125" style="1" customWidth="1"/>
    <col min="2" max="2" width="65" style="40" customWidth="1"/>
    <col min="3" max="3" width="3.42578125" style="1" customWidth="1"/>
    <col min="4" max="4" width="4.42578125" style="3" customWidth="1"/>
    <col min="5" max="5" width="14.42578125" style="1" customWidth="1"/>
    <col min="6" max="6" width="3.42578125" style="1" customWidth="1"/>
    <col min="7" max="7" width="14.42578125" style="1" customWidth="1"/>
    <col min="8" max="8" width="3.42578125" style="1" customWidth="1"/>
    <col min="9" max="9" width="14.42578125" style="1" customWidth="1"/>
    <col min="10" max="10" width="3.42578125" style="1" customWidth="1"/>
    <col min="11" max="11" width="14.42578125" style="1" customWidth="1"/>
    <col min="12" max="12" width="3.42578125" style="1" customWidth="1"/>
    <col min="13" max="13" width="14.42578125" style="1" customWidth="1"/>
    <col min="14" max="14" width="3.42578125" style="1" customWidth="1"/>
    <col min="15" max="15" width="14.42578125" style="1" customWidth="1"/>
    <col min="16" max="16" width="3.42578125" style="1" customWidth="1"/>
    <col min="17" max="17" width="14.42578125" style="1" customWidth="1"/>
    <col min="18" max="18" width="3.42578125" style="1" customWidth="1"/>
    <col min="19" max="19" width="14.42578125" style="1" customWidth="1"/>
    <col min="20" max="20" width="3.42578125" style="1" customWidth="1"/>
    <col min="21" max="21" width="14.42578125" style="1" customWidth="1"/>
    <col min="22" max="22" width="3.42578125" style="1" customWidth="1"/>
    <col min="23" max="23" width="14.42578125" style="3" customWidth="1"/>
    <col min="24" max="24" width="3.42578125" style="1" customWidth="1"/>
    <col min="25" max="25" width="14.42578125" style="1" customWidth="1"/>
    <col min="26" max="26" width="3.42578125" style="1" customWidth="1"/>
    <col min="27" max="27" width="14.42578125" style="1" customWidth="1"/>
    <col min="28" max="28" width="3.42578125" style="1" customWidth="1"/>
    <col min="29" max="29" width="14.42578125" style="1" customWidth="1"/>
    <col min="30" max="30" width="3.42578125" style="1" customWidth="1"/>
    <col min="31" max="31" width="13" style="1" customWidth="1"/>
    <col min="32" max="32" width="3.42578125" style="1" customWidth="1"/>
    <col min="33" max="33" width="13" style="1" customWidth="1"/>
    <col min="34" max="34" width="3.42578125" style="1" customWidth="1"/>
    <col min="35" max="35" width="13" style="5" customWidth="1"/>
    <col min="36" max="36" width="3.42578125" style="1" customWidth="1"/>
    <col min="37" max="16384" width="9.140625" style="1"/>
  </cols>
  <sheetData>
    <row r="1" spans="1:254" x14ac:dyDescent="0.2">
      <c r="B1" s="2"/>
      <c r="O1" s="4"/>
      <c r="P1" s="4"/>
      <c r="Q1" s="4"/>
      <c r="R1" s="4"/>
      <c r="S1" s="4"/>
      <c r="T1" s="4"/>
    </row>
    <row r="2" spans="1:254" x14ac:dyDescent="0.2">
      <c r="B2" s="6"/>
      <c r="C2" s="4"/>
      <c r="D2" s="7"/>
      <c r="E2" s="4"/>
      <c r="F2" s="4"/>
      <c r="G2" s="4"/>
      <c r="H2" s="4"/>
      <c r="I2" s="4"/>
      <c r="J2" s="4"/>
      <c r="K2" s="4"/>
      <c r="L2" s="4"/>
      <c r="M2" s="4"/>
      <c r="N2" s="8"/>
      <c r="O2" s="9"/>
      <c r="P2" s="9"/>
      <c r="Q2" s="9"/>
      <c r="R2" s="9"/>
      <c r="S2" s="9"/>
      <c r="T2" s="9"/>
      <c r="U2" s="10"/>
      <c r="W2" s="7"/>
    </row>
    <row r="3" spans="1:254" x14ac:dyDescent="0.2">
      <c r="A3" s="1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4"/>
      <c r="P3" s="9"/>
      <c r="Q3" s="9"/>
      <c r="R3" s="9"/>
      <c r="S3" s="9"/>
      <c r="T3" s="9"/>
      <c r="U3" s="15"/>
      <c r="V3" s="15"/>
      <c r="W3" s="16"/>
      <c r="X3" s="15"/>
    </row>
    <row r="4" spans="1:254" ht="18" x14ac:dyDescent="0.35">
      <c r="A4" s="11"/>
      <c r="B4" s="17" t="s">
        <v>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20"/>
      <c r="Q4" s="20"/>
      <c r="R4" s="20"/>
      <c r="S4" s="20"/>
      <c r="T4" s="9"/>
      <c r="U4" s="9"/>
      <c r="V4" s="9"/>
      <c r="W4" s="21"/>
      <c r="X4" s="9"/>
      <c r="Y4" s="22"/>
    </row>
    <row r="5" spans="1:254" ht="12.75" customHeight="1" x14ac:dyDescent="0.2">
      <c r="A5" s="11"/>
      <c r="B5" s="23" t="s">
        <v>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14"/>
      <c r="P5" s="9"/>
      <c r="Q5" s="9"/>
      <c r="R5" s="9"/>
      <c r="S5" s="9"/>
      <c r="T5" s="9"/>
      <c r="U5" s="9"/>
      <c r="V5" s="9"/>
      <c r="W5" s="21"/>
      <c r="X5" s="9"/>
      <c r="Y5" s="22"/>
    </row>
    <row r="6" spans="1:254" x14ac:dyDescent="0.2">
      <c r="A6" s="11"/>
      <c r="B6" s="25" t="s">
        <v>2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14"/>
      <c r="P6" s="9"/>
      <c r="Q6" s="9"/>
      <c r="R6" s="9"/>
      <c r="S6" s="9"/>
      <c r="T6" s="9"/>
      <c r="U6" s="9"/>
      <c r="V6" s="9"/>
      <c r="W6" s="21"/>
      <c r="X6" s="9"/>
      <c r="Y6" s="22"/>
    </row>
    <row r="7" spans="1:254" x14ac:dyDescent="0.2">
      <c r="A7" s="11"/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14"/>
      <c r="P7" s="9"/>
      <c r="Q7" s="9"/>
      <c r="R7" s="9"/>
      <c r="S7" s="9"/>
      <c r="T7" s="9"/>
      <c r="U7" s="9"/>
      <c r="V7" s="9"/>
      <c r="W7" s="21"/>
      <c r="X7" s="9"/>
      <c r="Y7" s="22"/>
    </row>
    <row r="8" spans="1:254" x14ac:dyDescent="0.2">
      <c r="A8" s="11"/>
      <c r="B8" s="29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1"/>
      <c r="P8" s="32"/>
      <c r="Q8" s="32"/>
      <c r="R8" s="32"/>
      <c r="S8" s="32"/>
      <c r="T8" s="9"/>
      <c r="U8" s="9"/>
      <c r="V8" s="9"/>
      <c r="W8" s="21"/>
      <c r="X8" s="9"/>
      <c r="Y8" s="22"/>
    </row>
    <row r="9" spans="1:254" x14ac:dyDescent="0.2">
      <c r="A9" s="11"/>
      <c r="B9" s="33"/>
      <c r="C9" s="9"/>
      <c r="D9" s="21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21"/>
      <c r="X9" s="9"/>
      <c r="Y9" s="22"/>
    </row>
    <row r="10" spans="1:254" ht="12.75" x14ac:dyDescent="0.2">
      <c r="A10" s="11"/>
      <c r="B10" s="34"/>
      <c r="C10" s="35"/>
      <c r="D10" s="36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7"/>
      <c r="P10" s="37"/>
      <c r="Q10" s="37"/>
      <c r="R10" s="37"/>
      <c r="S10" s="37"/>
      <c r="T10" s="38"/>
      <c r="U10" s="37"/>
      <c r="V10" s="37"/>
      <c r="W10" s="39"/>
      <c r="X10" s="37"/>
    </row>
    <row r="11" spans="1:254" x14ac:dyDescent="0.2">
      <c r="A11" s="11"/>
    </row>
    <row r="13" spans="1:254" s="4" customFormat="1" x14ac:dyDescent="0.2">
      <c r="A13" s="41"/>
      <c r="B13" s="42"/>
      <c r="C13" s="43"/>
      <c r="D13" s="44"/>
      <c r="E13" s="43">
        <v>2006</v>
      </c>
      <c r="F13" s="43"/>
      <c r="G13" s="43">
        <v>2007</v>
      </c>
      <c r="H13" s="43"/>
      <c r="I13" s="43">
        <v>2008</v>
      </c>
      <c r="J13" s="43"/>
      <c r="K13" s="43">
        <v>2009</v>
      </c>
      <c r="L13" s="43"/>
      <c r="M13" s="43">
        <v>2010</v>
      </c>
      <c r="N13" s="43"/>
      <c r="O13" s="43">
        <v>2011</v>
      </c>
      <c r="P13" s="43"/>
      <c r="Q13" s="43">
        <v>2012</v>
      </c>
      <c r="R13" s="43"/>
      <c r="S13" s="43">
        <v>2013</v>
      </c>
      <c r="T13" s="43"/>
      <c r="U13" s="43">
        <v>2014</v>
      </c>
      <c r="V13" s="43"/>
      <c r="W13" s="44">
        <v>2015</v>
      </c>
      <c r="X13" s="43"/>
      <c r="Y13" s="44">
        <v>2016</v>
      </c>
      <c r="Z13" s="43"/>
      <c r="AA13" s="44">
        <v>2017</v>
      </c>
      <c r="AB13" s="43"/>
      <c r="AC13" s="44">
        <v>2018</v>
      </c>
      <c r="AD13" s="43"/>
      <c r="AE13" s="43">
        <v>2019</v>
      </c>
      <c r="AF13" s="43"/>
      <c r="AG13" s="43">
        <v>2020</v>
      </c>
      <c r="AH13" s="43"/>
      <c r="AI13" s="45">
        <v>2021</v>
      </c>
      <c r="AJ13" s="43"/>
    </row>
    <row r="14" spans="1:254" s="50" customFormat="1" ht="12.75" customHeight="1" x14ac:dyDescent="0.2">
      <c r="A14" s="11"/>
      <c r="B14" s="46" t="s">
        <v>3</v>
      </c>
      <c r="C14" s="47"/>
      <c r="D14" s="48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8"/>
      <c r="X14" s="47"/>
      <c r="Y14" s="48"/>
      <c r="Z14" s="47"/>
      <c r="AA14" s="48"/>
      <c r="AB14" s="47"/>
      <c r="AC14" s="48"/>
      <c r="AD14" s="47"/>
      <c r="AE14" s="47"/>
      <c r="AF14" s="47"/>
      <c r="AG14" s="47"/>
      <c r="AH14" s="47"/>
      <c r="AI14" s="49"/>
      <c r="AJ14" s="47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</row>
    <row r="15" spans="1:254" x14ac:dyDescent="0.2">
      <c r="B15" s="51" t="s">
        <v>4</v>
      </c>
      <c r="C15" s="52"/>
      <c r="E15" s="53">
        <v>463500000</v>
      </c>
      <c r="F15" s="54"/>
      <c r="G15" s="53">
        <v>18027840000</v>
      </c>
      <c r="H15" s="53"/>
      <c r="I15" s="53">
        <f>40581.9*1000000</f>
        <v>40581900000</v>
      </c>
      <c r="J15" s="53"/>
      <c r="K15" s="53">
        <v>53636000000</v>
      </c>
      <c r="L15" s="53"/>
      <c r="M15" s="55" t="s">
        <v>5</v>
      </c>
      <c r="N15" s="53"/>
      <c r="O15" s="55" t="s">
        <v>5</v>
      </c>
      <c r="P15" s="53"/>
      <c r="Q15" s="56">
        <v>53313701110</v>
      </c>
      <c r="R15" s="53"/>
      <c r="S15" s="53">
        <f>48694559.52*1000</f>
        <v>48694559520</v>
      </c>
      <c r="T15" s="53"/>
      <c r="U15" s="53">
        <f>49513633.33*1000</f>
        <v>49513633330</v>
      </c>
      <c r="V15" s="53"/>
      <c r="W15" s="55">
        <v>49666800680</v>
      </c>
      <c r="Y15" s="55">
        <v>50706156280</v>
      </c>
      <c r="AA15" s="57">
        <v>62433554655.080002</v>
      </c>
      <c r="AB15" s="58"/>
      <c r="AC15" s="57">
        <v>70115924889.020004</v>
      </c>
      <c r="AE15" s="57">
        <v>73190785417</v>
      </c>
      <c r="AG15" s="57">
        <v>68092681078</v>
      </c>
      <c r="AI15" s="59">
        <v>65332519910</v>
      </c>
    </row>
    <row r="16" spans="1:254" x14ac:dyDescent="0.2">
      <c r="B16" s="51" t="s">
        <v>6</v>
      </c>
      <c r="C16" s="52"/>
      <c r="E16" s="53">
        <f>E15/'[1]Tasa de cambio'!AJ12</f>
        <v>906509.58736484509</v>
      </c>
      <c r="F16" s="53"/>
      <c r="G16" s="53">
        <f>G15/'[1]Tasa de cambio'!AL12</f>
        <v>34895921.703042403</v>
      </c>
      <c r="H16" s="53"/>
      <c r="I16" s="53">
        <f>I15/'[1]Tasa de cambio'!AN12</f>
        <v>77117372.285746962</v>
      </c>
      <c r="J16" s="53"/>
      <c r="K16" s="53">
        <f>K15/'[1]Tasa de cambio'!AP12</f>
        <v>93558567.505297393</v>
      </c>
      <c r="L16" s="53"/>
      <c r="M16" s="55" t="s">
        <v>5</v>
      </c>
      <c r="N16" s="53"/>
      <c r="O16" s="55" t="s">
        <v>5</v>
      </c>
      <c r="P16" s="53"/>
      <c r="Q16" s="53">
        <f>Q15/'[1]Tasa de cambio'!AV12</f>
        <v>106012221.36028334</v>
      </c>
      <c r="R16" s="53"/>
      <c r="S16" s="53">
        <f>S15/'[1]Tasa de cambio'!AX12</f>
        <v>97434556.171030179</v>
      </c>
      <c r="T16" s="53"/>
      <c r="U16" s="53">
        <f>U15/'[1]Tasa de cambio'!AZ12</f>
        <v>91978545.928557813</v>
      </c>
      <c r="V16" s="53"/>
      <c r="W16" s="53">
        <f>W15/'[1]Tasa de cambio'!BB12</f>
        <v>92910551.835098609</v>
      </c>
      <c r="Y16" s="53">
        <f>Y15/'[1]Tasa de cambio'!BD12</f>
        <v>93083333.664559722</v>
      </c>
      <c r="AA16" s="60">
        <f>AA15/'[1]Tasa de cambio'!BF12</f>
        <v>110012536.66413285</v>
      </c>
      <c r="AB16" s="58"/>
      <c r="AC16" s="60">
        <f>AC15/'[1]Tasa de cambio'!BH12</f>
        <v>121523859.00081635</v>
      </c>
      <c r="AE16" s="60">
        <f>AE15/'[1]Tasa de cambio'!BJ12</f>
        <v>124623631.74224809</v>
      </c>
      <c r="AG16" s="60">
        <f>AG15/'[1]Tasa de cambio'!BL12</f>
        <v>116417475.714561</v>
      </c>
      <c r="AH16" s="60"/>
      <c r="AI16" s="60">
        <f>AI15/'[1]Tasa de cambio'!BN12</f>
        <v>105241829.90283345</v>
      </c>
    </row>
    <row r="17" spans="2:36" x14ac:dyDescent="0.2">
      <c r="B17" s="51" t="s">
        <v>7</v>
      </c>
      <c r="E17" s="62">
        <f>E16/[1]PIB!AL17</f>
        <v>3.9911067659503689E-5</v>
      </c>
      <c r="F17" s="62"/>
      <c r="G17" s="62">
        <f>G16/[1]PIB!AN17</f>
        <v>1.2979891511506172E-3</v>
      </c>
      <c r="H17" s="62"/>
      <c r="I17" s="62">
        <f>I16/[1]PIB!AP17</f>
        <v>2.5036685386684325E-3</v>
      </c>
      <c r="J17" s="62"/>
      <c r="K17" s="62">
        <f>K16/[1]PIB!AR17</f>
        <v>3.0429791450318662E-3</v>
      </c>
      <c r="L17" s="62"/>
      <c r="M17" s="55" t="s">
        <v>5</v>
      </c>
      <c r="N17" s="53"/>
      <c r="O17" s="55" t="s">
        <v>5</v>
      </c>
      <c r="P17" s="62"/>
      <c r="Q17" s="62">
        <f>Q16/[1]PIB!AX17</f>
        <v>2.244516318455098E-3</v>
      </c>
      <c r="R17" s="62"/>
      <c r="S17" s="62">
        <f>S16/[1]PIB!AZ17</f>
        <v>1.9123687806762934E-3</v>
      </c>
      <c r="T17" s="62"/>
      <c r="U17" s="62">
        <f>U16/[1]PIB!BB17</f>
        <v>1.7682602055443433E-3</v>
      </c>
      <c r="V17" s="62"/>
      <c r="W17" s="62">
        <f>W16/[1]PIB!BD17</f>
        <v>1.6461266818222117E-3</v>
      </c>
      <c r="X17" s="62"/>
      <c r="Y17" s="62">
        <f>Y16/[1]PIB!BF17</f>
        <v>1.5817850132953475E-3</v>
      </c>
      <c r="AA17" s="63">
        <f>AA16/[1]PIB!BH17</f>
        <v>1.8179069262529877E-3</v>
      </c>
      <c r="AB17" s="58"/>
      <c r="AC17" s="63">
        <f>AC16/[1]PIB!BJ17</f>
        <v>1.9468685973305436E-3</v>
      </c>
      <c r="AE17" s="63">
        <f>AE16/[1]PIB!BL17</f>
        <v>1.9346187258691848E-3</v>
      </c>
      <c r="AF17" s="63"/>
      <c r="AG17" s="63">
        <f>AG16/[1]PIB!BN17</f>
        <v>1.8729280634287781E-3</v>
      </c>
      <c r="AH17" s="63"/>
      <c r="AI17" s="63">
        <f>AI16/[1]PIB!BP17</f>
        <v>1.6371786056287299E-3</v>
      </c>
    </row>
    <row r="18" spans="2:36" x14ac:dyDescent="0.2">
      <c r="B18" s="65"/>
      <c r="C18" s="66"/>
      <c r="D18" s="67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7"/>
      <c r="X18" s="66"/>
      <c r="Y18" s="67"/>
      <c r="Z18" s="66"/>
      <c r="AA18" s="67"/>
      <c r="AB18" s="66"/>
      <c r="AC18" s="67"/>
      <c r="AD18" s="66"/>
      <c r="AE18" s="66"/>
      <c r="AF18" s="66"/>
      <c r="AG18" s="66"/>
      <c r="AH18" s="66"/>
      <c r="AI18" s="68"/>
      <c r="AJ18" s="66"/>
    </row>
    <row r="19" spans="2:36" ht="12.75" customHeight="1" x14ac:dyDescent="0.2">
      <c r="B19" s="46" t="s">
        <v>8</v>
      </c>
      <c r="C19" s="49"/>
      <c r="D19" s="6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69"/>
      <c r="X19" s="49"/>
      <c r="Y19" s="69"/>
      <c r="Z19" s="49"/>
      <c r="AA19" s="69"/>
      <c r="AB19" s="49"/>
      <c r="AC19" s="69"/>
      <c r="AD19" s="49"/>
      <c r="AE19" s="49"/>
      <c r="AF19" s="49"/>
      <c r="AG19" s="49"/>
      <c r="AH19" s="49"/>
      <c r="AI19" s="70"/>
      <c r="AJ19" s="49"/>
    </row>
    <row r="20" spans="2:36" x14ac:dyDescent="0.2">
      <c r="B20" s="51" t="s">
        <v>4</v>
      </c>
      <c r="C20" s="52"/>
      <c r="E20" s="71">
        <v>463723500</v>
      </c>
      <c r="F20" s="56"/>
      <c r="G20" s="53">
        <v>8463723500</v>
      </c>
      <c r="H20" s="56"/>
      <c r="I20" s="71">
        <v>14064055500</v>
      </c>
      <c r="J20" s="56"/>
      <c r="K20" s="71">
        <v>44888260000</v>
      </c>
      <c r="L20" s="56"/>
      <c r="M20" s="71">
        <v>49520270000</v>
      </c>
      <c r="O20" s="72">
        <v>50500000000</v>
      </c>
      <c r="P20" s="56"/>
      <c r="Q20" s="71">
        <v>48761347190</v>
      </c>
      <c r="R20" s="56"/>
      <c r="S20" s="56">
        <f>47679446.07*1000</f>
        <v>47679446070</v>
      </c>
      <c r="T20" s="56"/>
      <c r="U20" s="56">
        <f>48748866.4*1000</f>
        <v>48748866400</v>
      </c>
      <c r="V20" s="56"/>
      <c r="W20" s="71">
        <v>48092118150</v>
      </c>
      <c r="X20" s="56"/>
      <c r="Y20" s="71">
        <v>50215194380</v>
      </c>
      <c r="Z20" s="56"/>
      <c r="AA20" s="73">
        <v>57935558500</v>
      </c>
      <c r="AB20" s="56"/>
      <c r="AC20" s="71">
        <v>68505897000</v>
      </c>
      <c r="AD20" s="56"/>
      <c r="AE20" s="74">
        <v>72236788110</v>
      </c>
      <c r="AF20" s="56"/>
      <c r="AG20" s="74">
        <v>66026755300</v>
      </c>
      <c r="AI20" s="59" t="s">
        <v>5</v>
      </c>
      <c r="AJ20" s="75"/>
    </row>
    <row r="21" spans="2:36" x14ac:dyDescent="0.2">
      <c r="B21" s="51" t="s">
        <v>6</v>
      </c>
      <c r="C21" s="52"/>
      <c r="E21" s="53">
        <f>E20/'[1]Tasa de cambio'!AJ12</f>
        <v>906946.70687461004</v>
      </c>
      <c r="F21" s="53"/>
      <c r="G21" s="53">
        <f>G20/'[1]Tasa de cambio'!AL12</f>
        <v>16382962.827060813</v>
      </c>
      <c r="H21" s="53"/>
      <c r="I21" s="53">
        <f>I20/'[1]Tasa de cambio'!AN12</f>
        <v>26725781.785498142</v>
      </c>
      <c r="J21" s="53"/>
      <c r="K21" s="53">
        <f>K20/'[1]Tasa de cambio'!AP12</f>
        <v>78299673.790091366</v>
      </c>
      <c r="L21" s="53"/>
      <c r="M21" s="53">
        <f>M20/'[1]Tasa de cambio'!AR12</f>
        <v>94175580.079026818</v>
      </c>
      <c r="N21" s="53"/>
      <c r="O21" s="53">
        <f>O20/'[1]Tasa de cambio'!AT12</f>
        <v>99868640.123837724</v>
      </c>
      <c r="P21" s="53"/>
      <c r="Q21" s="53">
        <f>Q20/'[1]Tasa de cambio'!AV12</f>
        <v>96960042.625183821</v>
      </c>
      <c r="R21" s="53"/>
      <c r="S21" s="53">
        <f>S20/'[1]Tasa de cambio'!AX12</f>
        <v>95403382.063718051</v>
      </c>
      <c r="T21" s="53"/>
      <c r="U21" s="53">
        <f>U20/'[1]Tasa de cambio'!AZ12</f>
        <v>90557883.669199303</v>
      </c>
      <c r="V21" s="53"/>
      <c r="W21" s="53">
        <f>W20/'[1]Tasa de cambio'!BB12</f>
        <v>89964829.122455597</v>
      </c>
      <c r="Y21" s="53">
        <f>Y20/'[1]Tasa de cambio'!BD12</f>
        <v>92182055.127454132</v>
      </c>
      <c r="AA21" s="60">
        <f>AA20/'[1]Tasa de cambio'!BF12</f>
        <v>102086735.07138941</v>
      </c>
      <c r="AC21" s="53">
        <f>AC20/'[1]Tasa de cambio'!BH12</f>
        <v>118733383.04999153</v>
      </c>
      <c r="AE21" s="53">
        <f>AE20/'[1]Tasa de cambio'!BJ12</f>
        <v>122999238.61142851</v>
      </c>
      <c r="AG21" s="53">
        <f>AG20/'[1]Tasa de cambio'!BL12</f>
        <v>112885380.04317898</v>
      </c>
      <c r="AI21" s="61" t="s">
        <v>5</v>
      </c>
    </row>
    <row r="22" spans="2:36" x14ac:dyDescent="0.2">
      <c r="B22" s="51" t="s">
        <v>7</v>
      </c>
      <c r="E22" s="62">
        <f>E21/[1]PIB!AL17</f>
        <v>3.9930312802161505E-5</v>
      </c>
      <c r="F22" s="62"/>
      <c r="G22" s="62">
        <f>G21/[1]PIB!AN17</f>
        <v>6.0938089540058774E-4</v>
      </c>
      <c r="H22" s="62"/>
      <c r="I22" s="62">
        <f>I21/[1]PIB!AP17</f>
        <v>8.6767088976703226E-4</v>
      </c>
      <c r="J22" s="62"/>
      <c r="K22" s="62">
        <f>K21/[1]PIB!AR17</f>
        <v>2.5466857900806939E-3</v>
      </c>
      <c r="L22" s="62"/>
      <c r="M22" s="62">
        <f>M21/[1]PIB!AT17</f>
        <v>2.5007697963049451E-3</v>
      </c>
      <c r="N22" s="62"/>
      <c r="O22" s="62">
        <f>O21/[1]PIB!AV17</f>
        <v>2.3354194577793904E-3</v>
      </c>
      <c r="P22" s="62"/>
      <c r="Q22" s="62">
        <f>Q21/[1]PIB!AX17</f>
        <v>2.0528614070892373E-3</v>
      </c>
      <c r="R22" s="62"/>
      <c r="S22" s="62">
        <f>S21/[1]PIB!AZ17</f>
        <v>1.8725024939748544E-3</v>
      </c>
      <c r="T22" s="62"/>
      <c r="U22" s="62">
        <f>U21/[1]PIB!BB17</f>
        <v>1.740948395889366E-3</v>
      </c>
      <c r="V22" s="62"/>
      <c r="W22" s="62">
        <f>W21/[1]PIB!BD17</f>
        <v>1.5939363475839907E-3</v>
      </c>
      <c r="Y22" s="62">
        <f>Y21/[1]PIB!BF17</f>
        <v>1.5664693941971333E-3</v>
      </c>
      <c r="AA22" s="63">
        <f>AA21/[1]PIB!BH17</f>
        <v>1.6869366746029974E-3</v>
      </c>
      <c r="AC22" s="63">
        <f>AC21/[1]PIB!BJ17</f>
        <v>1.902163878068539E-3</v>
      </c>
      <c r="AE22" s="63">
        <f>AE21/[1]PIB!BL17</f>
        <v>1.9094021491644034E-3</v>
      </c>
      <c r="AF22" s="63"/>
      <c r="AG22" s="63">
        <f>AG21/[1]PIB!BN17</f>
        <v>1.8161035955811277E-3</v>
      </c>
      <c r="AI22" s="64" t="s">
        <v>5</v>
      </c>
    </row>
    <row r="23" spans="2:36" x14ac:dyDescent="0.2">
      <c r="B23" s="65"/>
      <c r="C23" s="66"/>
      <c r="D23" s="67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7"/>
      <c r="X23" s="66"/>
      <c r="Y23" s="67"/>
      <c r="Z23" s="66"/>
      <c r="AA23" s="67"/>
      <c r="AB23" s="66"/>
      <c r="AC23" s="67"/>
      <c r="AD23" s="66"/>
      <c r="AE23" s="66"/>
      <c r="AF23" s="66"/>
      <c r="AG23" s="66"/>
      <c r="AH23" s="66"/>
      <c r="AI23" s="68"/>
      <c r="AJ23" s="66"/>
    </row>
    <row r="24" spans="2:36" ht="12.75" x14ac:dyDescent="0.2">
      <c r="B24" s="46" t="s">
        <v>9</v>
      </c>
      <c r="C24" s="76"/>
      <c r="D24" s="76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69"/>
      <c r="X24" s="49"/>
      <c r="Y24" s="69"/>
      <c r="Z24" s="49"/>
      <c r="AA24" s="69"/>
      <c r="AB24" s="49"/>
      <c r="AC24" s="69"/>
      <c r="AD24" s="49"/>
      <c r="AE24" s="49"/>
      <c r="AF24" s="49"/>
      <c r="AG24" s="49"/>
      <c r="AH24" s="49"/>
      <c r="AI24" s="70"/>
      <c r="AJ24" s="49"/>
    </row>
    <row r="25" spans="2:36" x14ac:dyDescent="0.2">
      <c r="B25" s="51" t="s">
        <v>10</v>
      </c>
      <c r="C25" s="52"/>
      <c r="E25" s="73" t="s">
        <v>5</v>
      </c>
      <c r="F25" s="56"/>
      <c r="G25" s="71">
        <v>24437</v>
      </c>
      <c r="H25" s="71"/>
      <c r="I25" s="73" t="s">
        <v>5</v>
      </c>
      <c r="J25" s="71"/>
      <c r="K25" s="73" t="s">
        <v>5</v>
      </c>
      <c r="L25" s="71"/>
      <c r="M25" s="71">
        <v>138414</v>
      </c>
      <c r="N25" s="71"/>
      <c r="O25" s="71">
        <v>139665</v>
      </c>
      <c r="P25" s="71"/>
      <c r="Q25" s="71">
        <v>137557</v>
      </c>
      <c r="R25" s="71"/>
      <c r="S25" s="71">
        <v>133147</v>
      </c>
      <c r="T25" s="71"/>
      <c r="U25" s="71">
        <v>136214</v>
      </c>
      <c r="V25" s="71"/>
      <c r="W25" s="71">
        <v>133015</v>
      </c>
      <c r="Y25" s="71">
        <v>132737</v>
      </c>
      <c r="AA25" s="71">
        <v>141163</v>
      </c>
      <c r="AC25" s="71">
        <v>154738</v>
      </c>
      <c r="AE25" s="74">
        <v>156432</v>
      </c>
      <c r="AG25" s="77">
        <v>169821</v>
      </c>
      <c r="AI25" s="61" t="s">
        <v>5</v>
      </c>
      <c r="AJ25" s="75"/>
    </row>
    <row r="26" spans="2:36" x14ac:dyDescent="0.2">
      <c r="B26" s="78"/>
      <c r="O26" s="79"/>
      <c r="P26" s="80"/>
      <c r="Q26" s="79"/>
      <c r="R26" s="80"/>
      <c r="S26" s="79"/>
      <c r="Y26" s="3"/>
      <c r="AA26" s="3"/>
      <c r="AC26" s="3"/>
      <c r="AI26" s="64"/>
    </row>
    <row r="27" spans="2:36" x14ac:dyDescent="0.2">
      <c r="B27" s="81" t="s">
        <v>11</v>
      </c>
      <c r="C27" s="49"/>
      <c r="D27" s="6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69"/>
      <c r="X27" s="49"/>
      <c r="Y27" s="69"/>
      <c r="Z27" s="49"/>
      <c r="AA27" s="69"/>
      <c r="AB27" s="49"/>
      <c r="AC27" s="69"/>
      <c r="AD27" s="49"/>
      <c r="AE27" s="49"/>
      <c r="AF27" s="49"/>
      <c r="AG27" s="49"/>
      <c r="AH27" s="49"/>
      <c r="AI27" s="70"/>
      <c r="AJ27" s="49"/>
    </row>
    <row r="28" spans="2:36" s="58" customFormat="1" ht="12.75" x14ac:dyDescent="0.2">
      <c r="B28" s="82" t="s">
        <v>10</v>
      </c>
      <c r="C28" s="83"/>
      <c r="D28" s="84"/>
      <c r="E28" s="60">
        <v>8137</v>
      </c>
      <c r="F28" s="60"/>
      <c r="G28" s="60">
        <v>52753</v>
      </c>
      <c r="H28" s="60"/>
      <c r="I28" s="60">
        <v>56125</v>
      </c>
      <c r="J28" s="85"/>
      <c r="K28" s="60">
        <v>165749</v>
      </c>
      <c r="L28" s="85"/>
      <c r="M28" s="73">
        <v>185214</v>
      </c>
      <c r="N28" s="60"/>
      <c r="O28" s="86">
        <v>185315</v>
      </c>
      <c r="P28" s="60"/>
      <c r="Q28" s="73">
        <v>181570</v>
      </c>
      <c r="R28" s="60"/>
      <c r="S28" s="73">
        <v>171354</v>
      </c>
      <c r="U28" s="73">
        <v>174096</v>
      </c>
      <c r="W28" s="73">
        <v>170774</v>
      </c>
      <c r="Y28" s="73">
        <v>169263</v>
      </c>
      <c r="AA28" s="73">
        <v>183450</v>
      </c>
      <c r="AC28" s="73">
        <v>201631</v>
      </c>
      <c r="AE28" s="74">
        <v>203205</v>
      </c>
      <c r="AG28" s="87">
        <v>184810</v>
      </c>
      <c r="AI28" s="59">
        <f>149317+162303</f>
        <v>311620</v>
      </c>
      <c r="AJ28" s="88" t="s">
        <v>12</v>
      </c>
    </row>
    <row r="29" spans="2:36" s="58" customFormat="1" ht="12.75" x14ac:dyDescent="0.2">
      <c r="B29" s="89" t="s">
        <v>13</v>
      </c>
      <c r="D29" s="84"/>
      <c r="E29" s="63">
        <f>E28/[1]Población!AI16</f>
        <v>1.8725497145034809E-3</v>
      </c>
      <c r="F29" s="63"/>
      <c r="G29" s="63">
        <f>G28/[1]Población!AK16</f>
        <v>1.1976720849070569E-2</v>
      </c>
      <c r="H29" s="63"/>
      <c r="I29" s="63">
        <f>I28/[1]Población!AM16</f>
        <v>1.2575269570088223E-2</v>
      </c>
      <c r="J29" s="63"/>
      <c r="K29" s="63">
        <f>K28/[1]Población!AO16</f>
        <v>3.6664130208771128E-2</v>
      </c>
      <c r="L29" s="63"/>
      <c r="M29" s="63">
        <f>M28/[1]Población!AQ16</f>
        <v>4.0462902561247946E-2</v>
      </c>
      <c r="N29" s="63"/>
      <c r="O29" s="63">
        <f>O28/[1]Población!AS16</f>
        <v>3.9998178320022552E-2</v>
      </c>
      <c r="P29" s="63"/>
      <c r="Q29" s="63">
        <f>Q28/[1]Población!AU16</f>
        <v>3.8730802047781572E-2</v>
      </c>
      <c r="R29" s="63"/>
      <c r="S29" s="63">
        <f>S28/[1]Población!AW16</f>
        <v>3.613457056114508E-2</v>
      </c>
      <c r="T29" s="63"/>
      <c r="U29" s="63">
        <f>U28/[1]Población!AY16</f>
        <v>3.6304822375461794E-2</v>
      </c>
      <c r="V29" s="63"/>
      <c r="W29" s="63">
        <f>W28/[1]Población!BA16</f>
        <v>3.5227084263307673E-2</v>
      </c>
      <c r="Y29" s="63">
        <f>Y28/[1]Población!BC16</f>
        <v>3.4548087550478689E-2</v>
      </c>
      <c r="AA29" s="63">
        <f>AA28/[1]Población!BE16</f>
        <v>3.7060950465398264E-2</v>
      </c>
      <c r="AC29" s="63">
        <f>AC28/[1]Población!BG16</f>
        <v>4.0330708973263213E-2</v>
      </c>
      <c r="AD29" s="63"/>
      <c r="AE29" s="63">
        <f>AE28/[1]Población!BI16</f>
        <v>4.0258057307281672E-2</v>
      </c>
      <c r="AF29" s="63"/>
      <c r="AG29" s="63">
        <f>AG28/[1]Población!BK16</f>
        <v>3.6279096793596068E-2</v>
      </c>
      <c r="AH29" s="63"/>
      <c r="AI29" s="63">
        <f>AI28/[1]Población!BM16</f>
        <v>6.0637642896004942E-2</v>
      </c>
    </row>
    <row r="30" spans="2:36" s="58" customFormat="1" ht="12.75" x14ac:dyDescent="0.2">
      <c r="B30" s="82" t="s">
        <v>14</v>
      </c>
      <c r="C30" s="83"/>
      <c r="D30" s="84"/>
      <c r="E30" s="80" t="s">
        <v>5</v>
      </c>
      <c r="F30" s="60"/>
      <c r="G30" s="60">
        <v>70000</v>
      </c>
      <c r="H30" s="60"/>
      <c r="I30" s="60">
        <v>136000</v>
      </c>
      <c r="J30" s="60"/>
      <c r="K30" s="60">
        <v>150000</v>
      </c>
      <c r="L30" s="90"/>
      <c r="M30" s="73">
        <v>200000</v>
      </c>
      <c r="N30" s="90"/>
      <c r="O30" s="80" t="s">
        <v>5</v>
      </c>
      <c r="P30" s="80"/>
      <c r="Q30" s="80" t="s">
        <v>5</v>
      </c>
      <c r="R30" s="80"/>
      <c r="S30" s="80" t="s">
        <v>5</v>
      </c>
      <c r="U30" s="73">
        <v>159971</v>
      </c>
      <c r="W30" s="73">
        <v>150000</v>
      </c>
      <c r="X30" s="73"/>
      <c r="Y30" s="73">
        <v>150000</v>
      </c>
      <c r="Z30" s="73"/>
      <c r="AA30" s="73">
        <v>150000</v>
      </c>
      <c r="AB30" s="73"/>
      <c r="AC30" s="73">
        <v>198194</v>
      </c>
      <c r="AE30" s="74">
        <v>199964</v>
      </c>
      <c r="AF30" s="74"/>
      <c r="AG30" s="87">
        <v>184514</v>
      </c>
      <c r="AI30" s="64" t="s">
        <v>5</v>
      </c>
    </row>
    <row r="31" spans="2:36" s="58" customFormat="1" ht="12.75" x14ac:dyDescent="0.2">
      <c r="B31" s="91" t="s">
        <v>13</v>
      </c>
      <c r="C31" s="66"/>
      <c r="D31" s="67"/>
      <c r="E31" s="73" t="s">
        <v>5</v>
      </c>
      <c r="F31" s="92"/>
      <c r="G31" s="63">
        <f>G30/[1]Población!AK16</f>
        <v>1.5892375020092504E-2</v>
      </c>
      <c r="H31" s="63"/>
      <c r="I31" s="63">
        <f>I30/[1]Población!AM16</f>
        <v>3.0471922699901975E-2</v>
      </c>
      <c r="J31" s="63"/>
      <c r="K31" s="63">
        <f>K30/[1]Población!AO16</f>
        <v>3.3180408517189661E-2</v>
      </c>
      <c r="L31" s="63"/>
      <c r="M31" s="63">
        <f>M30/[1]Población!AQ16</f>
        <v>4.3693136114168418E-2</v>
      </c>
      <c r="N31" s="92"/>
      <c r="O31" s="79" t="s">
        <v>5</v>
      </c>
      <c r="P31" s="80"/>
      <c r="Q31" s="79" t="s">
        <v>5</v>
      </c>
      <c r="R31" s="80"/>
      <c r="S31" s="79" t="s">
        <v>5</v>
      </c>
      <c r="U31" s="63">
        <f>U30/[1]Población!AY16</f>
        <v>3.3359288784492458E-2</v>
      </c>
      <c r="V31" s="63"/>
      <c r="W31" s="63">
        <f>W30/[1]Población!BA16</f>
        <v>3.0941845008585329E-2</v>
      </c>
      <c r="X31" s="63"/>
      <c r="Y31" s="63">
        <f>Y30/[1]Población!BC16</f>
        <v>3.0616337490011421E-2</v>
      </c>
      <c r="Z31" s="63"/>
      <c r="AA31" s="63">
        <f>AA30/[1]Población!BE16</f>
        <v>3.0303311909565221E-2</v>
      </c>
      <c r="AB31" s="63"/>
      <c r="AC31" s="63">
        <f>AC30/[1]Población!BG16</f>
        <v>3.9643232113350274E-2</v>
      </c>
      <c r="AD31" s="63"/>
      <c r="AE31" s="63">
        <f>AE30/[1]Población!BI16</f>
        <v>3.9615965017559963E-2</v>
      </c>
      <c r="AF31" s="63"/>
      <c r="AG31" s="63">
        <f>AG30/[1]Población!BK16</f>
        <v>3.6220990562056084E-2</v>
      </c>
      <c r="AH31" s="63"/>
      <c r="AI31" s="59" t="s">
        <v>5</v>
      </c>
      <c r="AJ31" s="63"/>
    </row>
    <row r="32" spans="2:36" s="58" customFormat="1" ht="24" x14ac:dyDescent="0.2">
      <c r="B32" s="93" t="s">
        <v>15</v>
      </c>
      <c r="C32" s="88" t="s">
        <v>16</v>
      </c>
      <c r="D32" s="88"/>
      <c r="E32" s="73" t="s">
        <v>5</v>
      </c>
      <c r="F32" s="94"/>
      <c r="G32" s="94">
        <f>G25*[1]THogar!AJ14</f>
        <v>100191.7</v>
      </c>
      <c r="H32" s="94"/>
      <c r="I32" s="73" t="s">
        <v>5</v>
      </c>
      <c r="J32" s="94"/>
      <c r="K32" s="73" t="s">
        <v>5</v>
      </c>
      <c r="L32" s="94"/>
      <c r="M32" s="94">
        <f>M25*[1]THogar!AP14</f>
        <v>595180.19999999995</v>
      </c>
      <c r="N32" s="94"/>
      <c r="O32" s="94">
        <f>O25*[1]THogar!AR14</f>
        <v>600559.5</v>
      </c>
      <c r="P32" s="94"/>
      <c r="Q32" s="94">
        <f>Q25*[1]THogar!AT14</f>
        <v>577739.4</v>
      </c>
      <c r="R32" s="94"/>
      <c r="S32" s="94">
        <f>S25*[1]THogar!AV14</f>
        <v>545902.69999999995</v>
      </c>
      <c r="T32" s="94"/>
      <c r="U32" s="94">
        <f>U25*[1]THogar!AX14</f>
        <v>544856</v>
      </c>
      <c r="V32" s="94"/>
      <c r="W32" s="94">
        <f>W25*[1]THogar!AZ14</f>
        <v>518758.5</v>
      </c>
      <c r="X32" s="63"/>
      <c r="Y32" s="94">
        <f>Y25*[1]THogar!BB14</f>
        <v>517674.3</v>
      </c>
      <c r="Z32" s="63"/>
      <c r="AA32" s="94">
        <f>AA25*[1]THogar!BD14</f>
        <v>550535.69999999995</v>
      </c>
      <c r="AB32" s="63"/>
      <c r="AC32" s="94">
        <f>AC25*[1]THogar!BF14</f>
        <v>588004.4</v>
      </c>
      <c r="AD32" s="94"/>
      <c r="AE32" s="94">
        <f>AE25*[1]THogar!BH14</f>
        <v>610084.79999999993</v>
      </c>
      <c r="AF32" s="94"/>
      <c r="AG32" s="94">
        <f>AG25*[1]THogar!BJ14</f>
        <v>662301.9</v>
      </c>
      <c r="AH32" s="63"/>
      <c r="AI32" s="61" t="s">
        <v>5</v>
      </c>
      <c r="AJ32" s="63"/>
    </row>
    <row r="33" spans="1:36" s="58" customFormat="1" ht="12.75" x14ac:dyDescent="0.2">
      <c r="B33" s="91" t="s">
        <v>13</v>
      </c>
      <c r="C33" s="66"/>
      <c r="D33" s="67"/>
      <c r="E33" s="73" t="s">
        <v>5</v>
      </c>
      <c r="F33" s="63"/>
      <c r="G33" s="63">
        <f>G32/[1]Población!AK16</f>
        <v>2.27469152900086E-2</v>
      </c>
      <c r="H33" s="63"/>
      <c r="I33" s="73" t="s">
        <v>5</v>
      </c>
      <c r="J33" s="63"/>
      <c r="K33" s="73" t="s">
        <v>5</v>
      </c>
      <c r="L33" s="63"/>
      <c r="M33" s="63">
        <f>M32/[1]Población!AQ16</f>
        <v>0.13002644745528991</v>
      </c>
      <c r="N33" s="63"/>
      <c r="O33" s="63">
        <f>O32/[1]Población!AS16</f>
        <v>0.1296240777745114</v>
      </c>
      <c r="P33" s="63"/>
      <c r="Q33" s="63">
        <f>Q32/[1]Población!AU16</f>
        <v>0.12323792662116041</v>
      </c>
      <c r="R33" s="63"/>
      <c r="S33" s="63">
        <f>S32/[1]Población!AW16</f>
        <v>0.11511817426304383</v>
      </c>
      <c r="T33" s="63"/>
      <c r="U33" s="63">
        <f>U32/[1]Población!AY16</f>
        <v>0.11362064780468599</v>
      </c>
      <c r="V33" s="63"/>
      <c r="W33" s="63">
        <f>W32/[1]Población!BA16</f>
        <v>0.10700896735924142</v>
      </c>
      <c r="X33" s="63"/>
      <c r="Y33" s="63">
        <f>Y32/[1]Población!BC16</f>
        <v>0.10566194052470279</v>
      </c>
      <c r="Z33" s="63"/>
      <c r="AA33" s="63">
        <f>AA32/[1]Población!BE16</f>
        <v>0.11122036689633882</v>
      </c>
      <c r="AB33" s="63"/>
      <c r="AC33" s="63">
        <f>AC32/[1]Población!BG16</f>
        <v>0.11761402924846999</v>
      </c>
      <c r="AD33" s="63"/>
      <c r="AE33" s="63">
        <f>AE32/[1]Población!BI16</f>
        <v>0.12086724657710921</v>
      </c>
      <c r="AF33" s="63"/>
      <c r="AG33" s="63">
        <f>AG32/[1]Población!BK16</f>
        <v>0.13001306604990304</v>
      </c>
      <c r="AH33" s="63"/>
      <c r="AI33" s="64" t="s">
        <v>5</v>
      </c>
      <c r="AJ33" s="63"/>
    </row>
    <row r="34" spans="1:36" s="95" customFormat="1" x14ac:dyDescent="0.2">
      <c r="B34" s="96"/>
      <c r="C34" s="66"/>
      <c r="D34" s="67"/>
      <c r="E34" s="97"/>
      <c r="F34" s="66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58"/>
      <c r="Y34" s="98"/>
      <c r="Z34" s="58"/>
      <c r="AA34" s="98"/>
      <c r="AB34" s="58"/>
      <c r="AC34" s="98"/>
      <c r="AD34" s="58"/>
      <c r="AE34" s="58"/>
      <c r="AF34" s="58"/>
      <c r="AG34" s="58"/>
      <c r="AH34" s="58"/>
      <c r="AI34" s="94"/>
      <c r="AJ34" s="58"/>
    </row>
    <row r="35" spans="1:36" ht="12.75" customHeight="1" x14ac:dyDescent="0.2">
      <c r="B35" s="46" t="s">
        <v>17</v>
      </c>
      <c r="C35" s="49"/>
      <c r="D35" s="6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69"/>
      <c r="X35" s="49"/>
      <c r="Y35" s="69"/>
      <c r="Z35" s="49"/>
      <c r="AA35" s="69"/>
      <c r="AB35" s="49"/>
      <c r="AC35" s="69"/>
      <c r="AD35" s="49"/>
      <c r="AE35" s="49"/>
      <c r="AF35" s="49"/>
      <c r="AG35" s="49"/>
      <c r="AH35" s="49"/>
      <c r="AI35" s="70"/>
      <c r="AJ35" s="49"/>
    </row>
    <row r="36" spans="1:36" ht="12" customHeight="1" x14ac:dyDescent="0.2">
      <c r="B36" s="99" t="s">
        <v>18</v>
      </c>
      <c r="C36" s="100"/>
      <c r="D36" s="101" t="s">
        <v>19</v>
      </c>
      <c r="E36" s="3" t="s">
        <v>5</v>
      </c>
      <c r="G36" s="53">
        <v>15000</v>
      </c>
      <c r="H36" s="102"/>
      <c r="I36" s="53">
        <v>15000</v>
      </c>
      <c r="J36" s="102"/>
      <c r="K36" s="53">
        <v>15000</v>
      </c>
      <c r="L36" s="102"/>
      <c r="M36" s="53">
        <v>15000</v>
      </c>
      <c r="N36" s="102"/>
      <c r="O36" s="53">
        <v>15000</v>
      </c>
      <c r="P36" s="102"/>
      <c r="Q36" s="53">
        <v>15000</v>
      </c>
      <c r="R36" s="102"/>
      <c r="S36" s="53">
        <v>15000</v>
      </c>
      <c r="U36" s="53">
        <v>15000</v>
      </c>
      <c r="W36" s="55">
        <v>22500</v>
      </c>
      <c r="Y36" s="55">
        <v>22500</v>
      </c>
      <c r="AA36" s="55">
        <v>30000</v>
      </c>
      <c r="AC36" s="55">
        <v>30000</v>
      </c>
      <c r="AE36" s="55">
        <v>30000</v>
      </c>
      <c r="AG36" s="55">
        <v>30000</v>
      </c>
      <c r="AI36" s="59" t="s">
        <v>5</v>
      </c>
    </row>
    <row r="37" spans="1:36" x14ac:dyDescent="0.2">
      <c r="B37" s="103"/>
      <c r="C37" s="3"/>
      <c r="D37" s="101" t="s">
        <v>20</v>
      </c>
      <c r="E37" s="3" t="s">
        <v>5</v>
      </c>
      <c r="F37" s="3"/>
      <c r="G37" s="55">
        <v>50000</v>
      </c>
      <c r="H37" s="104"/>
      <c r="I37" s="55">
        <v>50000</v>
      </c>
      <c r="J37" s="104"/>
      <c r="K37" s="55">
        <v>50000</v>
      </c>
      <c r="L37" s="104"/>
      <c r="M37" s="55">
        <v>50000</v>
      </c>
      <c r="N37" s="102"/>
      <c r="O37" s="55">
        <v>50000</v>
      </c>
      <c r="P37" s="102"/>
      <c r="Q37" s="55">
        <v>50000</v>
      </c>
      <c r="R37" s="102"/>
      <c r="S37" s="55">
        <v>50000</v>
      </c>
      <c r="U37" s="55">
        <v>50000</v>
      </c>
      <c r="W37" s="55">
        <v>35000</v>
      </c>
      <c r="Y37" s="55">
        <v>35000</v>
      </c>
      <c r="AA37" s="55">
        <v>40000</v>
      </c>
      <c r="AC37" s="55">
        <v>40000</v>
      </c>
      <c r="AE37" s="55">
        <v>40000</v>
      </c>
      <c r="AG37" s="55">
        <v>40000</v>
      </c>
      <c r="AI37" s="61" t="s">
        <v>5</v>
      </c>
    </row>
    <row r="38" spans="1:36" x14ac:dyDescent="0.2">
      <c r="B38" s="105"/>
      <c r="C38" s="106"/>
      <c r="D38" s="107"/>
      <c r="E38" s="7"/>
      <c r="F38" s="7"/>
      <c r="G38" s="108"/>
      <c r="H38" s="109"/>
      <c r="I38" s="108"/>
      <c r="J38" s="109"/>
      <c r="K38" s="108"/>
      <c r="L38" s="109"/>
      <c r="M38" s="108"/>
      <c r="N38" s="110"/>
      <c r="O38" s="108"/>
      <c r="P38" s="102"/>
      <c r="Q38" s="108"/>
      <c r="R38" s="102"/>
      <c r="S38" s="108"/>
      <c r="U38" s="108"/>
      <c r="W38" s="108"/>
      <c r="Y38" s="108"/>
      <c r="AA38" s="108"/>
      <c r="AC38" s="108"/>
      <c r="AE38" s="108"/>
      <c r="AG38" s="108"/>
      <c r="AI38" s="111"/>
    </row>
    <row r="39" spans="1:36" x14ac:dyDescent="0.2">
      <c r="A39" s="112"/>
      <c r="B39" s="113" t="s">
        <v>21</v>
      </c>
      <c r="C39" s="114"/>
      <c r="D39" s="115"/>
      <c r="E39" s="116" t="s">
        <v>5</v>
      </c>
      <c r="F39" s="114"/>
      <c r="G39" s="117">
        <f>G36</f>
        <v>15000</v>
      </c>
      <c r="H39" s="118"/>
      <c r="I39" s="117">
        <f>I36</f>
        <v>15000</v>
      </c>
      <c r="J39" s="118"/>
      <c r="K39" s="117">
        <f>K36</f>
        <v>15000</v>
      </c>
      <c r="L39" s="118"/>
      <c r="M39" s="117">
        <f>M36</f>
        <v>15000</v>
      </c>
      <c r="N39" s="118"/>
      <c r="O39" s="117">
        <f>O36</f>
        <v>15000</v>
      </c>
      <c r="P39" s="117"/>
      <c r="Q39" s="117">
        <f>Q36</f>
        <v>15000</v>
      </c>
      <c r="R39" s="117"/>
      <c r="S39" s="117">
        <f>S36</f>
        <v>15000</v>
      </c>
      <c r="T39" s="119"/>
      <c r="U39" s="117">
        <f>U36</f>
        <v>15000</v>
      </c>
      <c r="V39" s="119"/>
      <c r="W39" s="120">
        <v>22500</v>
      </c>
      <c r="X39" s="119"/>
      <c r="Y39" s="120">
        <v>22500</v>
      </c>
      <c r="Z39" s="119"/>
      <c r="AA39" s="120">
        <v>30000</v>
      </c>
      <c r="AB39" s="119"/>
      <c r="AC39" s="120">
        <v>30000</v>
      </c>
      <c r="AD39" s="119"/>
      <c r="AE39" s="120">
        <v>30000</v>
      </c>
      <c r="AF39" s="119"/>
      <c r="AG39" s="120">
        <v>30000</v>
      </c>
      <c r="AH39" s="119"/>
      <c r="AI39" s="121" t="s">
        <v>5</v>
      </c>
      <c r="AJ39" s="119"/>
    </row>
    <row r="40" spans="1:36" x14ac:dyDescent="0.2">
      <c r="A40" s="112"/>
      <c r="B40" s="78" t="s">
        <v>22</v>
      </c>
      <c r="D40" s="101"/>
      <c r="E40" s="3" t="s">
        <v>5</v>
      </c>
      <c r="G40" s="53">
        <v>80000</v>
      </c>
      <c r="H40" s="102"/>
      <c r="I40" s="53">
        <v>80000</v>
      </c>
      <c r="J40" s="102"/>
      <c r="K40" s="53">
        <v>80000</v>
      </c>
      <c r="L40" s="102"/>
      <c r="M40" s="53">
        <v>80000</v>
      </c>
      <c r="N40" s="102"/>
      <c r="O40" s="53">
        <v>80000</v>
      </c>
      <c r="P40" s="102"/>
      <c r="Q40" s="53">
        <v>80000</v>
      </c>
      <c r="R40" s="102"/>
      <c r="S40" s="53">
        <v>80000</v>
      </c>
      <c r="U40" s="53">
        <v>80000</v>
      </c>
      <c r="W40" s="79" t="s">
        <v>5</v>
      </c>
      <c r="Y40" s="79" t="s">
        <v>5</v>
      </c>
      <c r="AA40" s="79" t="s">
        <v>5</v>
      </c>
      <c r="AC40" s="79" t="s">
        <v>5</v>
      </c>
      <c r="AE40" s="79" t="s">
        <v>5</v>
      </c>
      <c r="AG40" s="79" t="s">
        <v>5</v>
      </c>
      <c r="AI40" s="59" t="s">
        <v>5</v>
      </c>
    </row>
    <row r="41" spans="1:36" x14ac:dyDescent="0.2">
      <c r="B41" s="51"/>
      <c r="C41" s="52"/>
      <c r="D41" s="101"/>
      <c r="I41" s="54"/>
      <c r="K41" s="54"/>
      <c r="M41" s="54"/>
      <c r="Y41" s="3"/>
      <c r="AA41" s="3"/>
      <c r="AC41" s="3"/>
      <c r="AI41" s="122"/>
    </row>
    <row r="42" spans="1:36" x14ac:dyDescent="0.2">
      <c r="B42" s="46" t="s">
        <v>23</v>
      </c>
      <c r="C42" s="49"/>
      <c r="D42" s="6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69"/>
      <c r="X42" s="49"/>
      <c r="Y42" s="69"/>
      <c r="Z42" s="49"/>
      <c r="AA42" s="69"/>
      <c r="AB42" s="49"/>
      <c r="AC42" s="69"/>
      <c r="AD42" s="49"/>
      <c r="AE42" s="49"/>
      <c r="AF42" s="49"/>
      <c r="AG42" s="49"/>
      <c r="AH42" s="49"/>
      <c r="AI42" s="70"/>
      <c r="AJ42" s="49"/>
    </row>
    <row r="43" spans="1:36" ht="12" customHeight="1" x14ac:dyDescent="0.2">
      <c r="B43" s="99" t="s">
        <v>18</v>
      </c>
      <c r="C43" s="100"/>
      <c r="D43" s="101" t="s">
        <v>19</v>
      </c>
      <c r="E43" s="3" t="s">
        <v>5</v>
      </c>
      <c r="G43" s="123">
        <f>G36/'[1]Tasa de cambio'!AL12</f>
        <v>29.035027243731697</v>
      </c>
      <c r="H43" s="123"/>
      <c r="I43" s="123">
        <f>I36/'[1]Tasa de cambio'!AN12</f>
        <v>28.504347610294353</v>
      </c>
      <c r="J43" s="123"/>
      <c r="K43" s="123">
        <f>K36/'[1]Tasa de cambio'!AP12</f>
        <v>26.164861521729076</v>
      </c>
      <c r="L43" s="123"/>
      <c r="M43" s="123">
        <f>M36/'[1]Tasa de cambio'!AR12</f>
        <v>28.52637316366414</v>
      </c>
      <c r="N43" s="123"/>
      <c r="O43" s="123">
        <f>O36/'[1]Tasa de cambio'!AT12</f>
        <v>29.663952512031006</v>
      </c>
      <c r="P43" s="123"/>
      <c r="Q43" s="123">
        <f>Q36/'[1]Tasa de cambio'!AV12</f>
        <v>29.826916670506318</v>
      </c>
      <c r="R43" s="123"/>
      <c r="S43" s="123">
        <f>S36/'[1]Tasa de cambio'!AX12</f>
        <v>30.013996573173081</v>
      </c>
      <c r="T43" s="123"/>
      <c r="U43" s="123">
        <f>U36/'[1]Tasa de cambio'!AZ12</f>
        <v>27.86461215102203</v>
      </c>
      <c r="V43" s="123"/>
      <c r="W43" s="123">
        <f>W36/'[1]Tasa de cambio'!BB12</f>
        <v>42.090237093357281</v>
      </c>
      <c r="Y43" s="123">
        <f>Y36/'[1]Tasa de cambio'!BD12</f>
        <v>41.304156360963944</v>
      </c>
      <c r="AA43" s="124">
        <f>AA36/'[1]Tasa de cambio'!BF12</f>
        <v>52.862216770408494</v>
      </c>
      <c r="AC43" s="125">
        <f>AC36/'[1]Tasa de cambio'!BH12</f>
        <v>51.995545602442753</v>
      </c>
      <c r="AE43" s="124">
        <f>AE36/'[1]Tasa de cambio'!BJ12</f>
        <v>51.081689190331517</v>
      </c>
      <c r="AG43" s="124">
        <f>AG36/'[1]Tasa de cambio'!BL12</f>
        <v>51.290743970503264</v>
      </c>
      <c r="AI43" s="59" t="s">
        <v>5</v>
      </c>
    </row>
    <row r="44" spans="1:36" x14ac:dyDescent="0.2">
      <c r="B44" s="103"/>
      <c r="C44" s="3"/>
      <c r="D44" s="101" t="s">
        <v>20</v>
      </c>
      <c r="E44" s="3" t="s">
        <v>5</v>
      </c>
      <c r="F44" s="3"/>
      <c r="G44" s="126">
        <f>G37/'[1]Tasa de cambio'!AL12</f>
        <v>96.783424145772329</v>
      </c>
      <c r="H44" s="126"/>
      <c r="I44" s="126">
        <f>I37/'[1]Tasa de cambio'!AN12</f>
        <v>95.014492034314515</v>
      </c>
      <c r="J44" s="126"/>
      <c r="K44" s="126">
        <f>K37/'[1]Tasa de cambio'!AP12</f>
        <v>87.216205072430256</v>
      </c>
      <c r="L44" s="126"/>
      <c r="M44" s="126">
        <f>M37/'[1]Tasa de cambio'!AR12</f>
        <v>95.087910545547132</v>
      </c>
      <c r="N44" s="126"/>
      <c r="O44" s="126">
        <f>O37/'[1]Tasa de cambio'!AT12</f>
        <v>98.879841706770023</v>
      </c>
      <c r="P44" s="126"/>
      <c r="Q44" s="126">
        <f>Q37/'[1]Tasa de cambio'!AV12</f>
        <v>99.423055568354386</v>
      </c>
      <c r="R44" s="126"/>
      <c r="S44" s="126">
        <f>S37/'[1]Tasa de cambio'!AX12</f>
        <v>100.04665524391028</v>
      </c>
      <c r="T44" s="126"/>
      <c r="U44" s="126">
        <f>U37/'[1]Tasa de cambio'!AZ12</f>
        <v>92.882040503406756</v>
      </c>
      <c r="V44" s="126"/>
      <c r="W44" s="126">
        <f>W37/'[1]Tasa de cambio'!BB12</f>
        <v>65.473702145222433</v>
      </c>
      <c r="Y44" s="126">
        <f>Y37/'[1]Tasa de cambio'!BD12</f>
        <v>64.250909894832802</v>
      </c>
      <c r="AA44" s="127">
        <f>AA37/'[1]Tasa de cambio'!BF12</f>
        <v>70.482955693877997</v>
      </c>
      <c r="AC44" s="128">
        <f>AC37/'[1]Tasa de cambio'!BH12</f>
        <v>69.327394136590328</v>
      </c>
      <c r="AE44" s="127">
        <f>AE37/'[1]Tasa de cambio'!BJ12</f>
        <v>68.108918920442022</v>
      </c>
      <c r="AG44" s="127">
        <f>AG37/'[1]Tasa de cambio'!BL12</f>
        <v>68.387658627337686</v>
      </c>
      <c r="AI44" s="61" t="s">
        <v>5</v>
      </c>
    </row>
    <row r="45" spans="1:36" x14ac:dyDescent="0.2">
      <c r="B45" s="105"/>
      <c r="C45" s="106"/>
      <c r="D45" s="107"/>
      <c r="E45" s="7"/>
      <c r="F45" s="7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Y45" s="129"/>
      <c r="AA45" s="130"/>
      <c r="AC45" s="131"/>
      <c r="AE45" s="130"/>
      <c r="AG45" s="130"/>
      <c r="AI45" s="111"/>
    </row>
    <row r="46" spans="1:36" x14ac:dyDescent="0.2">
      <c r="A46" s="112"/>
      <c r="B46" s="113" t="s">
        <v>21</v>
      </c>
      <c r="C46" s="114"/>
      <c r="D46" s="115"/>
      <c r="E46" s="116" t="s">
        <v>5</v>
      </c>
      <c r="F46" s="116"/>
      <c r="G46" s="119">
        <f>G39/'[1]Tasa de cambio'!AL12</f>
        <v>29.035027243731697</v>
      </c>
      <c r="H46" s="119"/>
      <c r="I46" s="119">
        <f>I39/'[1]Tasa de cambio'!AN12</f>
        <v>28.504347610294353</v>
      </c>
      <c r="J46" s="119"/>
      <c r="K46" s="119">
        <f>K39/'[1]Tasa de cambio'!AP12</f>
        <v>26.164861521729076</v>
      </c>
      <c r="L46" s="119"/>
      <c r="M46" s="119">
        <f>M39/'[1]Tasa de cambio'!AR12</f>
        <v>28.52637316366414</v>
      </c>
      <c r="N46" s="119"/>
      <c r="O46" s="119">
        <f>O39/'[1]Tasa de cambio'!AT12</f>
        <v>29.663952512031006</v>
      </c>
      <c r="P46" s="119"/>
      <c r="Q46" s="119">
        <f>Q39/'[1]Tasa de cambio'!AV12</f>
        <v>29.826916670506318</v>
      </c>
      <c r="R46" s="119"/>
      <c r="S46" s="119">
        <f>S39/'[1]Tasa de cambio'!AX12</f>
        <v>30.013996573173081</v>
      </c>
      <c r="T46" s="119"/>
      <c r="U46" s="119">
        <f>U39/'[1]Tasa de cambio'!AZ12</f>
        <v>27.86461215102203</v>
      </c>
      <c r="V46" s="119"/>
      <c r="W46" s="119">
        <f>W39/'[1]Tasa de cambio'!BB12</f>
        <v>42.090237093357281</v>
      </c>
      <c r="X46" s="114"/>
      <c r="Y46" s="119">
        <f>Y39/'[1]Tasa de cambio'!BD12</f>
        <v>41.304156360963944</v>
      </c>
      <c r="Z46" s="114"/>
      <c r="AA46" s="132">
        <f>AA39/'[1]Tasa de cambio'!BF12</f>
        <v>52.862216770408494</v>
      </c>
      <c r="AB46" s="114"/>
      <c r="AC46" s="133">
        <f>AC39/'[1]Tasa de cambio'!BH12</f>
        <v>51.995545602442753</v>
      </c>
      <c r="AD46" s="114"/>
      <c r="AE46" s="132">
        <f>AE39/'[1]Tasa de cambio'!BJ12</f>
        <v>51.081689190331517</v>
      </c>
      <c r="AF46" s="114"/>
      <c r="AG46" s="132">
        <f>AG39/'[1]Tasa de cambio'!BL12</f>
        <v>51.290743970503264</v>
      </c>
      <c r="AH46" s="114"/>
      <c r="AI46" s="121" t="s">
        <v>5</v>
      </c>
      <c r="AJ46" s="114"/>
    </row>
    <row r="47" spans="1:36" x14ac:dyDescent="0.2">
      <c r="A47" s="112"/>
      <c r="B47" s="78" t="s">
        <v>22</v>
      </c>
      <c r="D47" s="101"/>
      <c r="E47" s="3" t="s">
        <v>5</v>
      </c>
      <c r="G47" s="123">
        <f>G40/'[1]Tasa de cambio'!AL12</f>
        <v>154.85347863323571</v>
      </c>
      <c r="H47" s="123"/>
      <c r="I47" s="123">
        <f>I40/'[1]Tasa de cambio'!AN12</f>
        <v>152.02318725490321</v>
      </c>
      <c r="J47" s="123"/>
      <c r="K47" s="123">
        <f>K40/'[1]Tasa de cambio'!AP12</f>
        <v>139.54592811588842</v>
      </c>
      <c r="L47" s="123"/>
      <c r="M47" s="123">
        <f>M40/'[1]Tasa de cambio'!AR12</f>
        <v>152.14065687287541</v>
      </c>
      <c r="N47" s="123"/>
      <c r="O47" s="123">
        <f>O40/'[1]Tasa de cambio'!AT12</f>
        <v>158.20774673083204</v>
      </c>
      <c r="P47" s="123"/>
      <c r="Q47" s="123">
        <f>Q40/'[1]Tasa de cambio'!AV12</f>
        <v>159.07688890936703</v>
      </c>
      <c r="R47" s="123"/>
      <c r="S47" s="123">
        <f>S40/'[1]Tasa de cambio'!AX12</f>
        <v>160.07464839025644</v>
      </c>
      <c r="T47" s="123"/>
      <c r="U47" s="123">
        <f>U40/'[1]Tasa de cambio'!AZ12</f>
        <v>148.61126480545082</v>
      </c>
      <c r="V47" s="123"/>
      <c r="W47" s="79" t="s">
        <v>5</v>
      </c>
      <c r="Y47" s="79" t="s">
        <v>5</v>
      </c>
      <c r="AA47" s="79" t="s">
        <v>5</v>
      </c>
      <c r="AC47" s="134" t="s">
        <v>5</v>
      </c>
      <c r="AE47" s="79" t="s">
        <v>5</v>
      </c>
      <c r="AG47" s="79" t="s">
        <v>5</v>
      </c>
      <c r="AI47" s="59" t="s">
        <v>5</v>
      </c>
    </row>
    <row r="48" spans="1:36" x14ac:dyDescent="0.2">
      <c r="Y48" s="3"/>
      <c r="AA48" s="3"/>
      <c r="AC48" s="3"/>
      <c r="AI48" s="1"/>
    </row>
    <row r="49" spans="2:36" x14ac:dyDescent="0.2">
      <c r="B49" s="42"/>
      <c r="C49" s="43"/>
      <c r="D49" s="44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4"/>
      <c r="X49" s="43"/>
      <c r="Y49" s="44"/>
      <c r="Z49" s="43"/>
      <c r="AA49" s="44"/>
      <c r="AB49" s="43"/>
      <c r="AC49" s="44"/>
      <c r="AD49" s="43"/>
      <c r="AE49" s="43"/>
      <c r="AF49" s="43"/>
      <c r="AG49" s="43"/>
      <c r="AH49" s="43"/>
      <c r="AI49" s="43"/>
      <c r="AJ49" s="43"/>
    </row>
    <row r="50" spans="2:36" x14ac:dyDescent="0.2">
      <c r="B50" s="135" t="s">
        <v>24</v>
      </c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5"/>
      <c r="P50" s="136"/>
    </row>
    <row r="51" spans="2:36" ht="36" customHeight="1" x14ac:dyDescent="0.2">
      <c r="B51" s="135" t="s">
        <v>25</v>
      </c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5"/>
      <c r="P51" s="136"/>
    </row>
    <row r="52" spans="2:36" x14ac:dyDescent="0.2">
      <c r="B52" s="135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5"/>
      <c r="P52" s="136"/>
    </row>
    <row r="53" spans="2:36" ht="12" customHeight="1" x14ac:dyDescent="0.2">
      <c r="B53" s="135" t="s">
        <v>26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5"/>
      <c r="P53" s="136"/>
    </row>
    <row r="54" spans="2:36" ht="36" customHeight="1" x14ac:dyDescent="0.2">
      <c r="B54" s="135" t="s">
        <v>27</v>
      </c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5"/>
      <c r="P54" s="136"/>
    </row>
    <row r="55" spans="2:36" x14ac:dyDescent="0.2">
      <c r="B55" s="135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5"/>
      <c r="P55" s="136"/>
    </row>
    <row r="56" spans="2:36" x14ac:dyDescent="0.2">
      <c r="B56" s="135" t="s">
        <v>28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5"/>
      <c r="P56" s="136"/>
    </row>
    <row r="57" spans="2:36" ht="13.5" customHeight="1" x14ac:dyDescent="0.2">
      <c r="B57" s="135" t="s">
        <v>29</v>
      </c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5"/>
      <c r="P57" s="136"/>
    </row>
    <row r="58" spans="2:36" ht="12" customHeight="1" x14ac:dyDescent="0.2">
      <c r="B58" s="135" t="s">
        <v>30</v>
      </c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5"/>
      <c r="P58" s="136"/>
    </row>
    <row r="59" spans="2:36" ht="12" customHeight="1" x14ac:dyDescent="0.2">
      <c r="B59" s="135" t="s">
        <v>31</v>
      </c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7"/>
      <c r="P59" s="138"/>
    </row>
    <row r="60" spans="2:36" ht="12" customHeight="1" x14ac:dyDescent="0.2">
      <c r="B60" s="135" t="s">
        <v>32</v>
      </c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9"/>
      <c r="O60" s="137"/>
      <c r="P60" s="138"/>
    </row>
    <row r="61" spans="2:36" x14ac:dyDescent="0.2">
      <c r="B61" s="135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</row>
    <row r="62" spans="2:36" x14ac:dyDescent="0.2">
      <c r="B62" s="135" t="s">
        <v>33</v>
      </c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9"/>
    </row>
    <row r="63" spans="2:36" ht="12" customHeight="1" x14ac:dyDescent="0.2">
      <c r="B63" s="135" t="s">
        <v>34</v>
      </c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9"/>
    </row>
    <row r="64" spans="2:36" x14ac:dyDescent="0.2">
      <c r="B64" s="135" t="s">
        <v>35</v>
      </c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9"/>
    </row>
    <row r="65" spans="2:14" x14ac:dyDescent="0.2">
      <c r="B65" s="135" t="s">
        <v>36</v>
      </c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</row>
    <row r="66" spans="2:14" x14ac:dyDescent="0.2">
      <c r="B66" s="135" t="s">
        <v>37</v>
      </c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</row>
    <row r="67" spans="2:14" x14ac:dyDescent="0.2">
      <c r="B67" s="1"/>
    </row>
    <row r="68" spans="2:14" x14ac:dyDescent="0.2">
      <c r="B68" s="1"/>
    </row>
    <row r="69" spans="2:14" x14ac:dyDescent="0.2">
      <c r="B69" s="1"/>
    </row>
  </sheetData>
  <mergeCells count="34">
    <mergeCell ref="B63:P63"/>
    <mergeCell ref="B64:P64"/>
    <mergeCell ref="B65:N65"/>
    <mergeCell ref="B66:N66"/>
    <mergeCell ref="B58:N58"/>
    <mergeCell ref="O58:P58"/>
    <mergeCell ref="B59:N59"/>
    <mergeCell ref="B60:N60"/>
    <mergeCell ref="B61:N61"/>
    <mergeCell ref="B62:P62"/>
    <mergeCell ref="B55:N55"/>
    <mergeCell ref="O55:P55"/>
    <mergeCell ref="B56:N56"/>
    <mergeCell ref="O56:P56"/>
    <mergeCell ref="B57:N57"/>
    <mergeCell ref="O57:P57"/>
    <mergeCell ref="B52:N52"/>
    <mergeCell ref="O52:P52"/>
    <mergeCell ref="B53:N53"/>
    <mergeCell ref="O53:P53"/>
    <mergeCell ref="B54:N54"/>
    <mergeCell ref="O54:P54"/>
    <mergeCell ref="B36:B37"/>
    <mergeCell ref="B43:B44"/>
    <mergeCell ref="B50:N50"/>
    <mergeCell ref="O50:P50"/>
    <mergeCell ref="B51:N51"/>
    <mergeCell ref="O51:P51"/>
    <mergeCell ref="B3:N3"/>
    <mergeCell ref="B4:N4"/>
    <mergeCell ref="B5:N5"/>
    <mergeCell ref="B6:N6"/>
    <mergeCell ref="B7:N7"/>
    <mergeCell ref="B8:N8"/>
  </mergeCells>
  <hyperlinks>
    <hyperlink ref="C32" location="AVC2!A50" display="/a" xr:uid="{EBD995AC-96EB-4C57-A3B1-96A07B7AE18C}"/>
    <hyperlink ref="B19" location="Glosario!A1" tooltip="Ver glosario" display="Gasto" xr:uid="{F3C0D4DB-66B4-4688-9A10-01CEE8DAD045}"/>
    <hyperlink ref="B35" location="Glosario!A1" tooltip="Ver glosario" display="Transferencias monetarias (US$)" xr:uid="{5E71F6CF-9120-476B-80C9-7ECBA692E952}"/>
    <hyperlink ref="B24" location="Glosario!A1" tooltip="Ver glosario" display="Cobertura hogares" xr:uid="{23CF2701-9958-48ED-8CC5-159DCAD00B7E}"/>
    <hyperlink ref="B46" location="Glosario!A1" display="Monto mínimo per cápita" xr:uid="{99F5EDF0-3CC6-4884-9F68-890649FB9F93}"/>
    <hyperlink ref="B47" location="Glosario!A1" display="Monto máximo por familia" xr:uid="{16B8EC9F-6D67-4E58-808E-0C84632C12BC}"/>
    <hyperlink ref="B46:B47" location="Glosario!A1" tooltip="Ver glosario" display="Monto mínimo per cápita" xr:uid="{18AD60CF-BA1D-49D2-866D-B859F8B890C9}"/>
    <hyperlink ref="B39" location="Glosario!A1" display="Monto mínimo per cápita" xr:uid="{212968FD-EF83-4BF3-B832-B45CB60F7821}"/>
    <hyperlink ref="B40" location="Glosario!A1" display="Monto máximo por familia" xr:uid="{25B8019A-3CFB-4730-BA81-62A5737B6446}"/>
    <hyperlink ref="B39:B40" location="Glosario!A1" tooltip="Ver glosario" display="Monto mínimo per cápita" xr:uid="{3FA29EB4-782A-41CC-BC47-6BBA6010BD15}"/>
    <hyperlink ref="B53" r:id="rId1" display="Fuentes: Página Programa AVANCEMOS [en línea] " xr:uid="{B8149F11-8042-4670-BCCB-58C7569B8252}"/>
    <hyperlink ref="B42" location="Glosario!A1" tooltip="Ver glosario" display="Transferencias monetarias (US$)" xr:uid="{7C610FFE-07E2-4476-BB39-4D59C28F3F02}"/>
  </hyperlinks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AVC_d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Nincen FIGUEROA</dc:creator>
  <cp:lastModifiedBy>Nincen FIGUEROA</cp:lastModifiedBy>
  <dcterms:created xsi:type="dcterms:W3CDTF">2023-03-09T13:39:59Z</dcterms:created>
  <dcterms:modified xsi:type="dcterms:W3CDTF">2023-03-09T13:40:52Z</dcterms:modified>
</cp:coreProperties>
</file>