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V:\DAT\Proteccion-Social\Repositorio PPSNC en ALC\PTC_Transferencias Condicionadas\tto\TCCTP\Hoja de datos\"/>
    </mc:Choice>
  </mc:AlternateContent>
  <xr:revisionPtr revIDLastSave="0" documentId="13_ncr:1_{85B77C8F-BE61-4FA7-9095-8390B71C8C01}" xr6:coauthVersionLast="47" xr6:coauthVersionMax="47" xr10:uidLastSave="{00000000-0000-0000-0000-000000000000}"/>
  <bookViews>
    <workbookView xWindow="-120" yWindow="-120" windowWidth="29040" windowHeight="15840" xr2:uid="{BAF480E3-A117-44B3-BF52-80B2F125BE6B}"/>
  </bookViews>
  <sheets>
    <sheet name="FSP_d" sheetId="1" r:id="rId1"/>
  </sheets>
  <externalReferences>
    <externalReference r:id="rId2"/>
  </externalReferences>
  <definedNames>
    <definedName name="_Sort"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2" i="1" l="1"/>
  <c r="AG22" i="1"/>
  <c r="AI21" i="1"/>
  <c r="W50" i="1"/>
  <c r="AI48" i="1"/>
  <c r="AG48" i="1"/>
  <c r="AI47" i="1"/>
  <c r="AG47" i="1"/>
  <c r="AI46" i="1"/>
  <c r="AG46" i="1"/>
  <c r="AE46" i="1"/>
  <c r="AC46" i="1"/>
  <c r="AA46" i="1"/>
  <c r="Y46" i="1"/>
  <c r="W46" i="1"/>
  <c r="U46" i="1"/>
  <c r="S46" i="1"/>
  <c r="Q46" i="1"/>
  <c r="O46" i="1"/>
  <c r="M46" i="1"/>
  <c r="K46" i="1"/>
  <c r="I46" i="1"/>
  <c r="G46" i="1"/>
  <c r="E46" i="1"/>
  <c r="AI45" i="1"/>
  <c r="AG45" i="1"/>
  <c r="AE45" i="1"/>
  <c r="AC45" i="1"/>
  <c r="AA45" i="1"/>
  <c r="Y45" i="1"/>
  <c r="W45" i="1"/>
  <c r="U45" i="1"/>
  <c r="S45" i="1"/>
  <c r="Q45" i="1"/>
  <c r="O45" i="1"/>
  <c r="M45" i="1"/>
  <c r="K45" i="1"/>
  <c r="I45" i="1"/>
  <c r="G45" i="1"/>
  <c r="E45" i="1"/>
  <c r="AI42" i="1"/>
  <c r="AI51" i="1" s="1"/>
  <c r="AG42" i="1"/>
  <c r="AG51" i="1" s="1"/>
  <c r="AE42" i="1"/>
  <c r="AE51" i="1" s="1"/>
  <c r="AC42" i="1"/>
  <c r="AC51" i="1" s="1"/>
  <c r="AA42" i="1"/>
  <c r="AA51" i="1" s="1"/>
  <c r="Y42" i="1"/>
  <c r="Y51" i="1" s="1"/>
  <c r="W42" i="1"/>
  <c r="W51" i="1" s="1"/>
  <c r="U42" i="1"/>
  <c r="U51" i="1" s="1"/>
  <c r="S42" i="1"/>
  <c r="S51" i="1" s="1"/>
  <c r="Q42" i="1"/>
  <c r="Q51" i="1" s="1"/>
  <c r="O42" i="1"/>
  <c r="O51" i="1" s="1"/>
  <c r="M42" i="1"/>
  <c r="M51" i="1" s="1"/>
  <c r="K42" i="1"/>
  <c r="K51" i="1" s="1"/>
  <c r="I42" i="1"/>
  <c r="I51" i="1" s="1"/>
  <c r="G42" i="1"/>
  <c r="G51" i="1" s="1"/>
  <c r="E42" i="1"/>
  <c r="E51" i="1" s="1"/>
  <c r="AI41" i="1"/>
  <c r="AI50" i="1" s="1"/>
  <c r="AG41" i="1"/>
  <c r="AG50" i="1" s="1"/>
  <c r="AE41" i="1"/>
  <c r="AE50" i="1" s="1"/>
  <c r="AC41" i="1"/>
  <c r="AC50" i="1" s="1"/>
  <c r="AA41" i="1"/>
  <c r="AA50" i="1" s="1"/>
  <c r="Y41" i="1"/>
  <c r="Y50" i="1" s="1"/>
  <c r="W41" i="1"/>
  <c r="U41" i="1"/>
  <c r="U50" i="1" s="1"/>
  <c r="S41" i="1"/>
  <c r="S50" i="1" s="1"/>
  <c r="Q41" i="1"/>
  <c r="Q50" i="1" s="1"/>
  <c r="O41" i="1"/>
  <c r="O50" i="1" s="1"/>
  <c r="M41" i="1"/>
  <c r="M50" i="1" s="1"/>
  <c r="K41" i="1"/>
  <c r="K50" i="1" s="1"/>
  <c r="I41" i="1"/>
  <c r="I50" i="1" s="1"/>
  <c r="G41" i="1"/>
  <c r="G50" i="1" s="1"/>
  <c r="E41" i="1"/>
  <c r="E50" i="1" s="1"/>
  <c r="G31" i="1"/>
  <c r="G32" i="1" s="1"/>
  <c r="AI29" i="1"/>
  <c r="AI30" i="1" s="1"/>
  <c r="AE29" i="1"/>
  <c r="AE30" i="1" s="1"/>
  <c r="AC29" i="1"/>
  <c r="AC30" i="1" s="1"/>
  <c r="AA29" i="1"/>
  <c r="AA30" i="1" s="1"/>
  <c r="Y29" i="1"/>
  <c r="Y30" i="1" s="1"/>
  <c r="W29" i="1"/>
  <c r="W30" i="1" s="1"/>
  <c r="U29" i="1"/>
  <c r="U30" i="1" s="1"/>
  <c r="S29" i="1"/>
  <c r="S30" i="1" s="1"/>
  <c r="Q29" i="1"/>
  <c r="Q30" i="1" s="1"/>
  <c r="K29" i="1"/>
  <c r="K30" i="1" s="1"/>
  <c r="I29" i="1"/>
  <c r="I30" i="1" s="1"/>
  <c r="G29" i="1"/>
  <c r="G30" i="1" s="1"/>
  <c r="E29" i="1"/>
  <c r="E30" i="1" s="1"/>
  <c r="AG25" i="1"/>
  <c r="AG29" i="1" s="1"/>
  <c r="AG30" i="1" s="1"/>
  <c r="O25" i="1"/>
  <c r="O29" i="1" s="1"/>
  <c r="O30" i="1" s="1"/>
  <c r="M25" i="1"/>
  <c r="M29" i="1" s="1"/>
  <c r="M30" i="1" s="1"/>
  <c r="G22" i="1"/>
  <c r="AG21" i="1"/>
  <c r="AE21" i="1"/>
  <c r="AE22" i="1" s="1"/>
  <c r="AC21" i="1"/>
  <c r="AC22" i="1" s="1"/>
  <c r="AA21" i="1"/>
  <c r="AA22" i="1" s="1"/>
  <c r="Y21" i="1"/>
  <c r="Y22" i="1" s="1"/>
  <c r="W21" i="1"/>
  <c r="W22" i="1" s="1"/>
  <c r="U21" i="1"/>
  <c r="U22" i="1" s="1"/>
  <c r="S21" i="1"/>
  <c r="S22" i="1" s="1"/>
  <c r="Q21" i="1"/>
  <c r="Q22" i="1" s="1"/>
  <c r="O21" i="1"/>
  <c r="O22" i="1" s="1"/>
  <c r="M21" i="1"/>
  <c r="M22" i="1" s="1"/>
  <c r="K21" i="1"/>
  <c r="K22" i="1" s="1"/>
  <c r="I21" i="1"/>
  <c r="I22" i="1" s="1"/>
  <c r="G21" i="1"/>
  <c r="E21" i="1"/>
  <c r="E22" i="1" s="1"/>
  <c r="M16" i="1"/>
  <c r="M17" i="1" s="1"/>
  <c r="K16" i="1"/>
  <c r="K17" i="1" s="1"/>
  <c r="I16" i="1"/>
  <c r="I17" i="1" s="1"/>
  <c r="G16" i="1"/>
  <c r="G17" i="1" s="1"/>
  <c r="E16" i="1"/>
  <c r="E17" i="1" s="1"/>
</calcChain>
</file>

<file path=xl/sharedStrings.xml><?xml version="1.0" encoding="utf-8"?>
<sst xmlns="http://schemas.openxmlformats.org/spreadsheetml/2006/main" count="161" uniqueCount="53">
  <si>
    <t xml:space="preserve">Food Support Programme </t>
  </si>
  <si>
    <t>Trinidad y Tobago</t>
  </si>
  <si>
    <t>(2006-)</t>
  </si>
  <si>
    <t>Presupuesto/Budget</t>
  </si>
  <si>
    <t>TTD$</t>
  </si>
  <si>
    <t>…</t>
  </si>
  <si>
    <t>USD$</t>
  </si>
  <si>
    <t>%PIB / GDP</t>
  </si>
  <si>
    <t>Gasto/Expenditure</t>
  </si>
  <si>
    <t>/f</t>
  </si>
  <si>
    <t>/g</t>
  </si>
  <si>
    <t>Cobertura hogares/Coverage of households</t>
  </si>
  <si>
    <t>Efectiva/Effective</t>
  </si>
  <si>
    <t>/a</t>
  </si>
  <si>
    <t>/c</t>
  </si>
  <si>
    <t>/d</t>
  </si>
  <si>
    <t>/e</t>
  </si>
  <si>
    <t>/d /f</t>
  </si>
  <si>
    <t>Programada/Expected</t>
  </si>
  <si>
    <t>Cobertura personas / Coverage of persons</t>
  </si>
  <si>
    <t>Efectiva / Effective</t>
  </si>
  <si>
    <t>% Población / Population</t>
  </si>
  <si>
    <t>Programada / Expected</t>
  </si>
  <si>
    <t>Transferencias monetarias/Cash transfer (TTD$)</t>
  </si>
  <si>
    <t>Tarjeta de alimentación / Food Support (Cash transfer)</t>
  </si>
  <si>
    <t>/b</t>
  </si>
  <si>
    <t>min</t>
  </si>
  <si>
    <t>max</t>
  </si>
  <si>
    <t>Aumento de montos por la emergencia sanitaria (COVID/19) / Additional support due to the health emergency (COVID-19)</t>
  </si>
  <si>
    <t>Monto mínimo per cápita / Minimum amount per capita</t>
  </si>
  <si>
    <t>Monto máximo por familia / Maximum amount per household</t>
  </si>
  <si>
    <t>Transferencias monetarias/Cash transfer (USD$)</t>
  </si>
  <si>
    <t>Aumento de montos por emergencia sanitaria (COVID/19) / Additional support due to the health emergency (COVID-19)</t>
  </si>
  <si>
    <t>Fuentes:</t>
  </si>
  <si>
    <t>Sitio web; Social Sector Investment Programme, Ministry of Finance, años respectivos</t>
  </si>
  <si>
    <t>Notas/Notes:</t>
  </si>
  <si>
    <t>/a. Período de referencia: junio</t>
  </si>
  <si>
    <t>/c. Cobertura correspondiente al periodo entre octubre 2016 y agosto 2017.</t>
  </si>
  <si>
    <t>/d. Cobertura a septiembre del año correspondiente.</t>
  </si>
  <si>
    <t>/e. Cobertura correspondiente a octubre 2019.</t>
  </si>
  <si>
    <t xml:space="preserve">/f. Como parte de las medidas para enfrentar los efectos de la pandemia por COVID-19 y del aislamiento social, las familias usuarias del componente Tarjeta Alimentaria (Food Card) recibieron transferencias adicionales por un período de tres meses: abril, mayo y junio de 2020. Los hogares con tres personas recibieron TTD $150, los hogares con cuatro o cinco recibieron TTD $300, y los hogares con seis personas o más, recibieron TTD $450. Esta medida entregó transferencias adicionales a 25,101 hogares que eran receptores del programa a principios de 2020, así como a 50,904 hogares adicionales, que no eran receptores del programa pero que vieron su ingreso afectado durante la pandemia, y a 20,500 hogares que no eran receptores del programa pero que recibían comidas del programa de alimentación escolar (School Feeding Programme).  </t>
  </si>
  <si>
    <t xml:space="preserve">/g. Como parte de las medidas para enfrentar los efectos de la pandemia por COVID-19 y del aislamiento social, las familias usuarias del componente Tarjeta Alimentaria (Food Card) recibieron transferencias adicionales. Esta medida entregó transferencias adicionales a 25,101 hogares que eran receptores del programa a principios de 2020, así como a 54,724 hogares adicionales, que no eran receptores del programa pero que vieron su ingreso afectado durante la pandemia, y a 20,497 hogares que no eran receptores del programa pero que recibían comidas del programa de alimentación escolar (School Feeding Programme).  </t>
  </si>
  <si>
    <t>Sources:</t>
  </si>
  <si>
    <t>Web page Social Sector Investment Programme, Ministry of Finance, respective years</t>
  </si>
  <si>
    <t>Notes:</t>
  </si>
  <si>
    <t>/a. Period of reference: June</t>
  </si>
  <si>
    <t xml:space="preserve">/b. The transfer starts with the third integrant of the household and increase in a descending order until the sixth. </t>
  </si>
  <si>
    <t>/c. Coverage for the period from October 2016 to August 2017.</t>
  </si>
  <si>
    <t>/d. Coverage as of September of the corresponding year.</t>
  </si>
  <si>
    <t>/e. Coverage corresponding to October 2019.</t>
  </si>
  <si>
    <t>/f. As part of the measures to face the effects of the COVID-19 pandemic and social isolation, families using the Food Card component received additional transfers for a period of three months: April, May and June 2020. Households with three people received TTD $ 150, households with four or five members received TTD $ 300, and households with six or more people received TTD $ 450. This measure provided additional transfers to 25,101 households that were recipients of the program at the beginning of 2020, as well as 50,904 additional households, that were not recipients of the program but had their income affected during the pandemic, and 20,500 households that were not recipients of the program but which received meals from the School Feeding Program.</t>
  </si>
  <si>
    <t>/g. As part of the measures to face the effects of the COVID-19 pandemic and social isolation, families using the Food Card component recieved additional transfers. This measure provided additional transfers to 25,101 households that were recipients of the programme at the beginning of 2021, as well as 54,724 additional households, that were not recipients of the programme, but had their income affected during the pandemic, and 20,497 households that were not recipients of the programme, but recieved meals from the School Feeding Programme.</t>
  </si>
  <si>
    <t>/b. La transferencia comienza con el tercer integrante de la familia y aumenta de manera decreciente hasta el sexto.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</si>
</sst>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11"/>
      <color theme="1"/>
      <name val="Calibri"/>
      <family val="2"/>
      <scheme val="minor"/>
    </font>
    <font>
      <sz val="10"/>
      <name val="Arial"/>
      <family val="2"/>
    </font>
    <font>
      <sz val="9"/>
      <name val="Arial"/>
      <family val="2"/>
    </font>
    <font>
      <b/>
      <sz val="12"/>
      <name val="Trebuchet MS"/>
      <family val="2"/>
    </font>
    <font>
      <u/>
      <sz val="8"/>
      <color indexed="12"/>
      <name val="Courier"/>
      <family val="3"/>
    </font>
    <font>
      <sz val="8"/>
      <color rgb="FFFF0000"/>
      <name val="Arial"/>
      <family val="2"/>
    </font>
    <font>
      <b/>
      <sz val="8"/>
      <name val="Arial"/>
      <family val="2"/>
    </font>
    <font>
      <b/>
      <sz val="8"/>
      <color rgb="FFFF0000"/>
      <name val="Arial"/>
      <family val="2"/>
    </font>
    <font>
      <b/>
      <i/>
      <sz val="9"/>
      <name val="Arial"/>
      <family val="2"/>
    </font>
    <font>
      <sz val="8"/>
      <name val="Arial"/>
      <family val="2"/>
    </font>
    <font>
      <sz val="8"/>
      <name val="Verdana"/>
      <family val="2"/>
    </font>
    <font>
      <sz val="8"/>
      <color theme="1"/>
      <name val="Arial"/>
      <family val="2"/>
    </font>
    <font>
      <sz val="9"/>
      <name val="Calibri"/>
      <family val="2"/>
      <scheme val="minor"/>
    </font>
    <font>
      <b/>
      <sz val="9"/>
      <name val="Arial"/>
      <family val="2"/>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44"/>
        <bgColor indexed="64"/>
      </patternFill>
    </fill>
  </fills>
  <borders count="20">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9"/>
      </right>
      <top style="thin">
        <color indexed="9"/>
      </top>
      <bottom style="thin">
        <color indexed="9"/>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9"/>
      </left>
      <right style="thin">
        <color indexed="9"/>
      </right>
      <top/>
      <bottom style="thin">
        <color indexed="9"/>
      </bottom>
      <diagonal/>
    </border>
    <border>
      <left/>
      <right/>
      <top style="thin">
        <color indexed="9"/>
      </top>
      <bottom style="thin">
        <color indexed="9"/>
      </bottom>
      <diagonal/>
    </border>
    <border>
      <left/>
      <right/>
      <top/>
      <bottom style="thin">
        <color indexed="9"/>
      </bottom>
      <diagonal/>
    </border>
    <border>
      <left style="thin">
        <color indexed="9"/>
      </left>
      <right style="thin">
        <color indexed="9"/>
      </right>
      <top style="thin">
        <color indexed="9"/>
      </top>
      <bottom style="thin">
        <color rgb="FF99CCFF"/>
      </bottom>
      <diagonal/>
    </border>
    <border>
      <left style="thin">
        <color indexed="9"/>
      </left>
      <right style="thin">
        <color indexed="9"/>
      </right>
      <top style="thin">
        <color indexed="44"/>
      </top>
      <bottom style="thin">
        <color indexed="9"/>
      </bottom>
      <diagonal/>
    </border>
    <border>
      <left style="thin">
        <color indexed="9"/>
      </left>
      <right/>
      <top/>
      <bottom style="thin">
        <color indexed="9"/>
      </bottom>
      <diagonal/>
    </border>
    <border>
      <left/>
      <right style="thin">
        <color indexed="9"/>
      </right>
      <top/>
      <bottom style="thin">
        <color indexed="9"/>
      </bottom>
      <diagonal/>
    </border>
  </borders>
  <cellStyleXfs count="6">
    <xf numFmtId="0" fontId="0" fillId="0" borderId="0"/>
    <xf numFmtId="0" fontId="5" fillId="0" borderId="0" applyNumberFormat="0" applyFill="0" applyBorder="0" applyAlignment="0" applyProtection="0">
      <alignment vertical="top"/>
      <protection locked="0"/>
    </xf>
    <xf numFmtId="0" fontId="2" fillId="0" borderId="0" applyFill="0" applyBorder="0"/>
    <xf numFmtId="0" fontId="2" fillId="0" borderId="0"/>
    <xf numFmtId="0" fontId="1" fillId="0" borderId="0"/>
    <xf numFmtId="0" fontId="2" fillId="0" borderId="0"/>
  </cellStyleXfs>
  <cellXfs count="111">
    <xf numFmtId="0" fontId="0" fillId="0" borderId="0" xfId="0"/>
    <xf numFmtId="0" fontId="3" fillId="0" borderId="1" xfId="2" applyFont="1" applyBorder="1"/>
    <xf numFmtId="0" fontId="3" fillId="0" borderId="1" xfId="2" applyFont="1" applyBorder="1" applyAlignment="1">
      <alignment horizontal="right"/>
    </xf>
    <xf numFmtId="0" fontId="3" fillId="0" borderId="2" xfId="2" applyFont="1" applyBorder="1"/>
    <xf numFmtId="0" fontId="3" fillId="0" borderId="2" xfId="2" applyFont="1" applyBorder="1" applyAlignment="1">
      <alignment horizontal="right"/>
    </xf>
    <xf numFmtId="0" fontId="3" fillId="0" borderId="3" xfId="2" applyFont="1" applyBorder="1"/>
    <xf numFmtId="0" fontId="3" fillId="2" borderId="4" xfId="2" applyFont="1" applyFill="1" applyBorder="1" applyAlignment="1">
      <alignment horizontal="center"/>
    </xf>
    <xf numFmtId="0" fontId="3" fillId="2" borderId="5" xfId="2" applyFont="1" applyFill="1" applyBorder="1" applyAlignment="1">
      <alignment horizontal="center"/>
    </xf>
    <xf numFmtId="0" fontId="3" fillId="2" borderId="6" xfId="2" applyFont="1" applyFill="1" applyBorder="1" applyAlignment="1">
      <alignment horizontal="center"/>
    </xf>
    <xf numFmtId="0" fontId="3" fillId="0" borderId="7" xfId="2" applyFont="1" applyBorder="1"/>
    <xf numFmtId="0" fontId="4" fillId="2" borderId="8" xfId="2" applyFont="1" applyFill="1" applyBorder="1" applyAlignment="1">
      <alignment horizontal="center"/>
    </xf>
    <xf numFmtId="0" fontId="4" fillId="2" borderId="0" xfId="2" applyFont="1" applyFill="1" applyBorder="1" applyAlignment="1">
      <alignment horizontal="center"/>
    </xf>
    <xf numFmtId="0" fontId="4" fillId="2" borderId="9" xfId="2" applyFont="1" applyFill="1" applyBorder="1" applyAlignment="1">
      <alignment horizontal="center"/>
    </xf>
    <xf numFmtId="0" fontId="3" fillId="2" borderId="8" xfId="2" applyFont="1" applyFill="1" applyBorder="1" applyAlignment="1">
      <alignment horizontal="center"/>
    </xf>
    <xf numFmtId="0" fontId="3" fillId="2" borderId="0" xfId="2" applyFont="1" applyFill="1" applyBorder="1" applyAlignment="1">
      <alignment horizontal="center"/>
    </xf>
    <xf numFmtId="0" fontId="3" fillId="2" borderId="9" xfId="2" applyFont="1" applyFill="1" applyBorder="1" applyAlignment="1">
      <alignment horizontal="center"/>
    </xf>
    <xf numFmtId="0" fontId="5" fillId="2" borderId="8" xfId="1" applyFill="1" applyBorder="1" applyAlignment="1" applyProtection="1">
      <alignment horizontal="center"/>
    </xf>
    <xf numFmtId="0" fontId="5" fillId="2" borderId="0" xfId="1" applyFill="1" applyBorder="1" applyAlignment="1" applyProtection="1">
      <alignment horizontal="center"/>
    </xf>
    <xf numFmtId="0" fontId="5" fillId="2" borderId="9" xfId="1" applyFill="1" applyBorder="1" applyAlignment="1" applyProtection="1">
      <alignment horizontal="center"/>
    </xf>
    <xf numFmtId="0" fontId="6" fillId="2" borderId="10" xfId="2" applyFont="1" applyFill="1" applyBorder="1" applyAlignment="1">
      <alignment horizontal="center"/>
    </xf>
    <xf numFmtId="0" fontId="6" fillId="2" borderId="11" xfId="2" applyFont="1" applyFill="1" applyBorder="1" applyAlignment="1">
      <alignment horizontal="center"/>
    </xf>
    <xf numFmtId="0" fontId="6" fillId="2" borderId="12" xfId="2" applyFont="1" applyFill="1" applyBorder="1" applyAlignment="1">
      <alignment horizontal="center"/>
    </xf>
    <xf numFmtId="0" fontId="3" fillId="0" borderId="13" xfId="2" applyFont="1" applyBorder="1"/>
    <xf numFmtId="0" fontId="3" fillId="0" borderId="13" xfId="2" applyFont="1" applyBorder="1" applyAlignment="1">
      <alignment horizontal="right"/>
    </xf>
    <xf numFmtId="0" fontId="3" fillId="0" borderId="1" xfId="2" applyFont="1" applyFill="1" applyBorder="1"/>
    <xf numFmtId="0" fontId="7" fillId="3" borderId="0" xfId="2" applyFont="1" applyFill="1" applyBorder="1"/>
    <xf numFmtId="0" fontId="7" fillId="3" borderId="0" xfId="2" applyFont="1" applyFill="1" applyBorder="1" applyAlignment="1">
      <alignment horizontal="right"/>
    </xf>
    <xf numFmtId="0" fontId="9" fillId="4" borderId="14" xfId="2" applyFont="1" applyFill="1" applyBorder="1"/>
    <xf numFmtId="0" fontId="9" fillId="4" borderId="14" xfId="2" applyFont="1" applyFill="1" applyBorder="1" applyAlignment="1">
      <alignment horizontal="right"/>
    </xf>
    <xf numFmtId="0" fontId="3" fillId="0" borderId="1" xfId="2" applyFont="1" applyBorder="1" applyAlignment="1">
      <alignment horizontal="left"/>
    </xf>
    <xf numFmtId="3" fontId="10" fillId="0" borderId="1" xfId="3" applyNumberFormat="1" applyFont="1" applyBorder="1" applyAlignment="1">
      <alignment horizontal="right"/>
    </xf>
    <xf numFmtId="4" fontId="10" fillId="0" borderId="1" xfId="3" applyNumberFormat="1" applyFont="1" applyBorder="1"/>
    <xf numFmtId="3" fontId="10" fillId="0" borderId="1" xfId="3" applyNumberFormat="1" applyFont="1" applyBorder="1"/>
    <xf numFmtId="4" fontId="11" fillId="0" borderId="1" xfId="3" applyNumberFormat="1" applyFont="1" applyBorder="1"/>
    <xf numFmtId="3" fontId="10" fillId="2" borderId="1" xfId="3" applyNumberFormat="1" applyFont="1" applyFill="1" applyBorder="1" applyAlignment="1">
      <alignment horizontal="right"/>
    </xf>
    <xf numFmtId="10" fontId="10" fillId="0" borderId="1" xfId="2" applyNumberFormat="1" applyFont="1" applyBorder="1"/>
    <xf numFmtId="0" fontId="3" fillId="2" borderId="1" xfId="2" applyFont="1" applyFill="1" applyBorder="1"/>
    <xf numFmtId="0" fontId="3" fillId="2" borderId="15" xfId="2" applyFont="1" applyFill="1" applyBorder="1"/>
    <xf numFmtId="0" fontId="3" fillId="2" borderId="15" xfId="2" applyFont="1" applyFill="1" applyBorder="1" applyAlignment="1">
      <alignment horizontal="right"/>
    </xf>
    <xf numFmtId="0" fontId="9" fillId="4" borderId="15" xfId="2" applyFont="1" applyFill="1" applyBorder="1"/>
    <xf numFmtId="0" fontId="9" fillId="4" borderId="15" xfId="2" applyFont="1" applyFill="1" applyBorder="1" applyAlignment="1">
      <alignment horizontal="right"/>
    </xf>
    <xf numFmtId="3" fontId="6" fillId="0" borderId="1" xfId="3" applyNumberFormat="1" applyFont="1" applyBorder="1" applyAlignment="1">
      <alignment horizontal="right"/>
    </xf>
    <xf numFmtId="0" fontId="5" fillId="2" borderId="1" xfId="1" applyFill="1" applyBorder="1" applyAlignment="1" applyProtection="1">
      <alignment horizontal="left"/>
    </xf>
    <xf numFmtId="3" fontId="10" fillId="2" borderId="1" xfId="3" applyNumberFormat="1" applyFont="1" applyFill="1" applyBorder="1"/>
    <xf numFmtId="3" fontId="3" fillId="0" borderId="1" xfId="2" applyNumberFormat="1" applyFont="1" applyBorder="1"/>
    <xf numFmtId="0" fontId="3" fillId="2" borderId="1" xfId="2" applyFont="1" applyFill="1" applyBorder="1" applyAlignment="1">
      <alignment horizontal="right"/>
    </xf>
    <xf numFmtId="3" fontId="12" fillId="2" borderId="1" xfId="3" applyNumberFormat="1" applyFont="1" applyFill="1" applyBorder="1"/>
    <xf numFmtId="10" fontId="10" fillId="2" borderId="1" xfId="2" applyNumberFormat="1" applyFont="1" applyFill="1" applyBorder="1"/>
    <xf numFmtId="10" fontId="12" fillId="2" borderId="1" xfId="2" applyNumberFormat="1" applyFont="1" applyFill="1" applyBorder="1"/>
    <xf numFmtId="0" fontId="3" fillId="2" borderId="1" xfId="2" applyFont="1" applyFill="1" applyBorder="1" applyAlignment="1">
      <alignment horizontal="left"/>
    </xf>
    <xf numFmtId="0" fontId="5" fillId="0" borderId="1" xfId="1" applyBorder="1" applyAlignment="1" applyProtection="1">
      <alignment horizontal="left"/>
    </xf>
    <xf numFmtId="0" fontId="10" fillId="0" borderId="1" xfId="2" applyFont="1" applyBorder="1" applyAlignment="1">
      <alignment horizontal="right"/>
    </xf>
    <xf numFmtId="164" fontId="10" fillId="0" borderId="1" xfId="3" applyNumberFormat="1" applyFont="1" applyBorder="1"/>
    <xf numFmtId="164" fontId="10" fillId="2" borderId="1" xfId="3" applyNumberFormat="1" applyFont="1" applyFill="1" applyBorder="1"/>
    <xf numFmtId="164" fontId="6" fillId="2" borderId="1" xfId="3" applyNumberFormat="1" applyFont="1" applyFill="1" applyBorder="1"/>
    <xf numFmtId="0" fontId="3" fillId="0" borderId="2" xfId="2" applyFont="1" applyBorder="1" applyAlignment="1">
      <alignment horizontal="left"/>
    </xf>
    <xf numFmtId="0" fontId="10" fillId="0" borderId="2" xfId="2" applyFont="1" applyBorder="1" applyAlignment="1">
      <alignment horizontal="right"/>
    </xf>
    <xf numFmtId="164" fontId="10" fillId="0" borderId="2" xfId="3" applyNumberFormat="1" applyFont="1" applyBorder="1"/>
    <xf numFmtId="164" fontId="10" fillId="2" borderId="2" xfId="3" applyNumberFormat="1" applyFont="1" applyFill="1" applyBorder="1"/>
    <xf numFmtId="164" fontId="6" fillId="2" borderId="2" xfId="3" applyNumberFormat="1" applyFont="1" applyFill="1" applyBorder="1"/>
    <xf numFmtId="0" fontId="3" fillId="0" borderId="16" xfId="2" applyFont="1" applyBorder="1"/>
    <xf numFmtId="0" fontId="13" fillId="0" borderId="0" xfId="2" applyFont="1" applyBorder="1" applyAlignment="1">
      <alignment horizontal="center"/>
    </xf>
    <xf numFmtId="0" fontId="3" fillId="0" borderId="17" xfId="2" applyFont="1" applyBorder="1"/>
    <xf numFmtId="0" fontId="10" fillId="0" borderId="17" xfId="2" applyFont="1" applyBorder="1" applyAlignment="1">
      <alignment horizontal="right"/>
    </xf>
    <xf numFmtId="4" fontId="10" fillId="0" borderId="17" xfId="3" applyNumberFormat="1" applyFont="1" applyBorder="1" applyAlignment="1">
      <alignment horizontal="right"/>
    </xf>
    <xf numFmtId="4" fontId="12" fillId="0" borderId="17" xfId="3" applyNumberFormat="1" applyFont="1" applyBorder="1" applyAlignment="1">
      <alignment horizontal="right"/>
    </xf>
    <xf numFmtId="164" fontId="12" fillId="0" borderId="1" xfId="3" applyNumberFormat="1" applyFont="1" applyBorder="1"/>
    <xf numFmtId="0" fontId="10" fillId="0" borderId="3" xfId="2" applyFont="1" applyBorder="1"/>
    <xf numFmtId="0" fontId="10" fillId="2" borderId="0" xfId="2" applyFont="1" applyFill="1" applyBorder="1" applyAlignment="1">
      <alignment horizontal="left" vertical="top"/>
    </xf>
    <xf numFmtId="0" fontId="10" fillId="0" borderId="7" xfId="2" applyFont="1" applyBorder="1"/>
    <xf numFmtId="0" fontId="10" fillId="0" borderId="1" xfId="2" applyFont="1" applyBorder="1"/>
    <xf numFmtId="0" fontId="10" fillId="0" borderId="18" xfId="2" applyFont="1" applyBorder="1" applyAlignment="1">
      <alignment horizontal="left" vertical="top"/>
    </xf>
    <xf numFmtId="0" fontId="10" fillId="0" borderId="15" xfId="2" applyFont="1" applyBorder="1" applyAlignment="1">
      <alignment horizontal="left" vertical="top"/>
    </xf>
    <xf numFmtId="0" fontId="10" fillId="0" borderId="19" xfId="2" applyFont="1" applyBorder="1" applyAlignment="1">
      <alignment horizontal="left" vertical="top"/>
    </xf>
    <xf numFmtId="0" fontId="10" fillId="2" borderId="1" xfId="2" applyFont="1" applyFill="1" applyBorder="1"/>
    <xf numFmtId="0" fontId="10" fillId="2" borderId="3" xfId="2" applyFont="1" applyFill="1" applyBorder="1" applyAlignment="1">
      <alignment horizontal="center" vertical="top"/>
    </xf>
    <xf numFmtId="0" fontId="10" fillId="2" borderId="14" xfId="2" applyFont="1" applyFill="1" applyBorder="1" applyAlignment="1">
      <alignment horizontal="center" vertical="top"/>
    </xf>
    <xf numFmtId="0" fontId="10" fillId="2" borderId="7" xfId="2" applyFont="1" applyFill="1" applyBorder="1" applyAlignment="1">
      <alignment horizontal="center" vertical="top"/>
    </xf>
    <xf numFmtId="0" fontId="10" fillId="0" borderId="3" xfId="2" applyFont="1" applyBorder="1" applyAlignment="1">
      <alignment horizontal="left" vertical="top"/>
    </xf>
    <xf numFmtId="0" fontId="10" fillId="0" borderId="14" xfId="2" applyFont="1" applyBorder="1" applyAlignment="1">
      <alignment horizontal="left" vertical="top"/>
    </xf>
    <xf numFmtId="0" fontId="10" fillId="0" borderId="7" xfId="2" applyFont="1" applyBorder="1" applyAlignment="1">
      <alignment horizontal="left" vertical="top"/>
    </xf>
    <xf numFmtId="0" fontId="8" fillId="2" borderId="1" xfId="2" applyFont="1" applyFill="1" applyBorder="1" applyAlignment="1">
      <alignment wrapText="1"/>
    </xf>
    <xf numFmtId="0" fontId="9" fillId="4" borderId="3" xfId="2" applyFont="1" applyFill="1" applyBorder="1"/>
    <xf numFmtId="0" fontId="3" fillId="0" borderId="1" xfId="4" applyFont="1" applyBorder="1" applyAlignment="1">
      <alignment horizontal="left"/>
    </xf>
    <xf numFmtId="0" fontId="3" fillId="2" borderId="14" xfId="2" applyFont="1" applyFill="1" applyBorder="1"/>
    <xf numFmtId="0" fontId="2" fillId="0" borderId="1" xfId="2" applyFont="1" applyBorder="1"/>
    <xf numFmtId="0" fontId="3" fillId="2" borderId="7" xfId="2" applyFont="1" applyFill="1" applyBorder="1"/>
    <xf numFmtId="0" fontId="3" fillId="0" borderId="2" xfId="2" applyFont="1" applyBorder="1" applyAlignment="1">
      <alignment horizontal="left" vertical="top" wrapText="1"/>
    </xf>
    <xf numFmtId="0" fontId="3" fillId="0" borderId="13" xfId="2" applyFont="1" applyBorder="1" applyAlignment="1">
      <alignment horizontal="left" vertical="top" wrapText="1"/>
    </xf>
    <xf numFmtId="0" fontId="10" fillId="2" borderId="3" xfId="2" applyFont="1" applyFill="1" applyBorder="1" applyAlignment="1">
      <alignment horizontal="left" vertical="top" wrapText="1"/>
    </xf>
    <xf numFmtId="0" fontId="10" fillId="2" borderId="14" xfId="2" applyFont="1" applyFill="1" applyBorder="1" applyAlignment="1">
      <alignment horizontal="left" vertical="top" wrapText="1"/>
    </xf>
    <xf numFmtId="0" fontId="10" fillId="2" borderId="7" xfId="2" applyFont="1" applyFill="1" applyBorder="1" applyAlignment="1">
      <alignment horizontal="left" vertical="top" wrapText="1"/>
    </xf>
    <xf numFmtId="0" fontId="10" fillId="0" borderId="3" xfId="2" applyFont="1" applyBorder="1" applyAlignment="1">
      <alignment horizontal="center"/>
    </xf>
    <xf numFmtId="0" fontId="10" fillId="0" borderId="14" xfId="2" applyFont="1" applyBorder="1" applyAlignment="1">
      <alignment horizontal="center"/>
    </xf>
    <xf numFmtId="0" fontId="10" fillId="0" borderId="7" xfId="2" applyFont="1" applyBorder="1" applyAlignment="1">
      <alignment horizontal="center"/>
    </xf>
    <xf numFmtId="0" fontId="10" fillId="2" borderId="3" xfId="2" applyFont="1" applyFill="1" applyBorder="1" applyAlignment="1">
      <alignment horizontal="center"/>
    </xf>
    <xf numFmtId="0" fontId="10" fillId="2" borderId="14" xfId="2" applyFont="1" applyFill="1" applyBorder="1" applyAlignment="1">
      <alignment horizontal="center"/>
    </xf>
    <xf numFmtId="0" fontId="10" fillId="2" borderId="7" xfId="2" applyFont="1" applyFill="1" applyBorder="1" applyAlignment="1">
      <alignment horizontal="center"/>
    </xf>
    <xf numFmtId="0" fontId="10" fillId="2" borderId="3" xfId="2" applyFont="1" applyFill="1" applyBorder="1" applyAlignment="1">
      <alignment horizontal="left" vertical="top"/>
    </xf>
    <xf numFmtId="0" fontId="10" fillId="2" borderId="14" xfId="2" applyFont="1" applyFill="1" applyBorder="1" applyAlignment="1">
      <alignment horizontal="left" vertical="top"/>
    </xf>
    <xf numFmtId="0" fontId="10" fillId="2" borderId="7" xfId="2" applyFont="1" applyFill="1" applyBorder="1" applyAlignment="1">
      <alignment horizontal="left" vertical="top"/>
    </xf>
    <xf numFmtId="0" fontId="10" fillId="0" borderId="3" xfId="5" applyFont="1" applyBorder="1" applyAlignment="1">
      <alignment horizontal="left" vertical="top"/>
    </xf>
    <xf numFmtId="0" fontId="10" fillId="0" borderId="14" xfId="5" applyFont="1" applyBorder="1" applyAlignment="1">
      <alignment horizontal="left" vertical="top"/>
    </xf>
    <xf numFmtId="0" fontId="10" fillId="0" borderId="7" xfId="5" applyFont="1" applyBorder="1" applyAlignment="1">
      <alignment horizontal="left" vertical="top"/>
    </xf>
    <xf numFmtId="0" fontId="10" fillId="0" borderId="3" xfId="2" applyFont="1" applyBorder="1" applyAlignment="1">
      <alignment horizontal="left" vertical="top" wrapText="1"/>
    </xf>
    <xf numFmtId="0" fontId="10" fillId="0" borderId="14" xfId="2" applyFont="1" applyBorder="1" applyAlignment="1">
      <alignment horizontal="left" vertical="top" wrapText="1"/>
    </xf>
    <xf numFmtId="0" fontId="10" fillId="0" borderId="7" xfId="2" applyFont="1" applyBorder="1" applyAlignment="1">
      <alignment horizontal="left" vertical="top" wrapText="1"/>
    </xf>
    <xf numFmtId="3" fontId="10" fillId="2" borderId="2" xfId="3" applyNumberFormat="1" applyFont="1" applyFill="1" applyBorder="1" applyAlignment="1">
      <alignment horizontal="right"/>
    </xf>
    <xf numFmtId="3" fontId="10" fillId="2" borderId="2" xfId="3" applyNumberFormat="1" applyFont="1" applyFill="1" applyBorder="1" applyAlignment="1">
      <alignment horizontal="right" vertical="center"/>
    </xf>
    <xf numFmtId="0" fontId="14" fillId="2" borderId="1" xfId="2" applyFont="1" applyFill="1" applyBorder="1"/>
    <xf numFmtId="0" fontId="10" fillId="0" borderId="1" xfId="2" applyFont="1" applyBorder="1" applyAlignment="1">
      <alignment horizontal="right" vertical="center"/>
    </xf>
  </cellXfs>
  <cellStyles count="6">
    <cellStyle name="Hipervínculo" xfId="1" builtinId="8"/>
    <cellStyle name="Normal" xfId="0" builtinId="0"/>
    <cellStyle name="Normal 2 2" xfId="2" xr:uid="{E9F11C0F-6A06-4CD0-BC9D-954F17595656}"/>
    <cellStyle name="Normal 7 16 2 2 5 4 4" xfId="4" xr:uid="{3E4D6232-2BA5-47CE-A82B-4A9CEF1A2189}"/>
    <cellStyle name="Normal_Base_conversion" xfId="3" xr:uid="{DDC06015-8FFA-4D47-B287-A387421AF3BF}"/>
    <cellStyle name="Normal_trinidad and tobago" xfId="5" xr:uid="{91151DEF-5CDF-4736-AC1C-1E0AF2FA83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itednations-my.sharepoint.com/personal/nincen_figueroa_un_org/Documents/Escritorio/VERSIONES%20&#218;LTIMAS%20BASES/PTC_Maestra.xlsx" TargetMode="External"/><Relationship Id="rId1" Type="http://schemas.openxmlformats.org/officeDocument/2006/relationships/externalLinkPath" Target="https://unitednations-my.sharepoint.com/personal/nincen_figueroa_un_org/Documents/Escritorio/VERSIONES%20&#218;LTIMAS%20BASES/PTC_Maest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ncipal"/>
      <sheetName val="Glosario"/>
      <sheetName val="Acerca de la base de datos"/>
      <sheetName val="Programas por país"/>
      <sheetName val="Cambios recientes"/>
      <sheetName val="Argentina"/>
      <sheetName val="AUH_e"/>
      <sheetName val="AUH_i "/>
      <sheetName val="AUH_d"/>
      <sheetName val="FIS_e"/>
      <sheetName val="FIS_i"/>
      <sheetName val="FIS_d"/>
      <sheetName val="PJJHD_e"/>
      <sheetName val="PJJHD_i"/>
      <sheetName val="PJJHD_d"/>
      <sheetName val="PCP_e"/>
      <sheetName val="PCP_i"/>
      <sheetName val="PCP_d"/>
      <sheetName val="Belize"/>
      <sheetName val="BOOST_e"/>
      <sheetName val="BOOST_i"/>
      <sheetName val="BOOST_d"/>
      <sheetName val="Bolivia"/>
      <sheetName val="BJP_e"/>
      <sheetName val="BJP_i"/>
      <sheetName val="BJP_d"/>
      <sheetName val="BJA_e"/>
      <sheetName val="BJA_i"/>
      <sheetName val="BJA_d"/>
      <sheetName val="Brasil"/>
      <sheetName val="PBA_e"/>
      <sheetName val="PBA_i"/>
      <sheetName val="PBA_d"/>
      <sheetName val="BE_e"/>
      <sheetName val="BE_i"/>
      <sheetName val="BE_d"/>
      <sheetName val="PBF_e"/>
      <sheetName val="PBF_i"/>
      <sheetName val="PBF_d"/>
      <sheetName val="CA_e"/>
      <sheetName val="CA_i"/>
      <sheetName val="CA_d"/>
      <sheetName val="PBV_e"/>
      <sheetName val="PBV_i"/>
      <sheetName val="PBV_d"/>
      <sheetName val="PETI_e"/>
      <sheetName val="PETI_i"/>
      <sheetName val="PETI_d"/>
      <sheetName val="PAB_e"/>
      <sheetName val="PAB_i"/>
      <sheetName val="PAB_d"/>
      <sheetName val="Chile"/>
      <sheetName val="CS_e"/>
      <sheetName val="CS_i"/>
      <sheetName val="CS_d"/>
      <sheetName val="CS_d (desag)"/>
      <sheetName val="SSOO_e"/>
      <sheetName val="SSOO_i"/>
      <sheetName val="SSOO_d"/>
      <sheetName val="SUF_e"/>
      <sheetName val="SUF_i"/>
      <sheetName val="SUF_d"/>
      <sheetName val="Colombia"/>
      <sheetName val="FA_e"/>
      <sheetName val="FA_i"/>
      <sheetName val="FA_d"/>
      <sheetName val="RU_e"/>
      <sheetName val="RU_i"/>
      <sheetName val="RU_d"/>
      <sheetName val="SAE_e"/>
      <sheetName val="SAE_i"/>
      <sheetName val="SAE_d"/>
      <sheetName val="Costa Rica"/>
      <sheetName val="AVC_e"/>
      <sheetName val="AVC_i"/>
      <sheetName val="AVC_d"/>
      <sheetName val="CRE_e"/>
      <sheetName val="CRE_i"/>
      <sheetName val="CRE_d"/>
      <sheetName val="SPF_e"/>
      <sheetName val="SPF_i"/>
      <sheetName val="SPF_d"/>
      <sheetName val="Ecuador"/>
      <sheetName val="BDH_e"/>
      <sheetName val="BDH_i"/>
      <sheetName val="BDH_d"/>
      <sheetName val="BS_e"/>
      <sheetName val="BS_i"/>
      <sheetName val="BS_d"/>
      <sheetName val="DC_e"/>
      <sheetName val="DC_i"/>
      <sheetName val="DC_d"/>
      <sheetName val="El Salvador"/>
      <sheetName val="PACSES_e"/>
      <sheetName val="PACSES_i"/>
      <sheetName val="PACSES_d (2)"/>
      <sheetName val="PACSES_d"/>
      <sheetName val="PFS_e"/>
      <sheetName val="PFS_i"/>
      <sheetName val="PFS_d"/>
      <sheetName val="Guatemala"/>
      <sheetName val="MFP_e"/>
      <sheetName val="MFP_i"/>
      <sheetName val="MFP_d"/>
      <sheetName val="MBS_e"/>
      <sheetName val="MBS_i"/>
      <sheetName val="MBS_d"/>
      <sheetName val="PDNA_e"/>
      <sheetName val="PDNA_i"/>
      <sheetName val="PNDA_d"/>
      <sheetName val="VIDA_e"/>
      <sheetName val="VIDA_i"/>
      <sheetName val="VIDA_d"/>
      <sheetName val="PBS_e"/>
      <sheetName val="PBS_i"/>
      <sheetName val="PBS_d"/>
      <sheetName val="Haití"/>
      <sheetName val="TMC_e"/>
      <sheetName val="TMC_i"/>
      <sheetName val="TMC_d"/>
      <sheetName val="Honduras"/>
      <sheetName val="PRAF_e"/>
      <sheetName val="PRAF_i"/>
      <sheetName val="PRAF_d"/>
      <sheetName val="PRAFII_e"/>
      <sheetName val="PRAFII_i"/>
      <sheetName val="PRAFII_d"/>
      <sheetName val="PRAFIII_e"/>
      <sheetName val="PRAFIII_i"/>
      <sheetName val="PRAFIII_d"/>
      <sheetName val="BVM_e"/>
      <sheetName val="BVM_i"/>
      <sheetName val="BVM_d"/>
      <sheetName val="Jamaica"/>
      <sheetName val="PATH_e"/>
      <sheetName val="PATH_i"/>
      <sheetName val="PATH_d"/>
      <sheetName val="México"/>
      <sheetName val="OPR_e"/>
      <sheetName val="OPR_i"/>
      <sheetName val="OPR_d"/>
      <sheetName val="PRO_e"/>
      <sheetName val="PRO_i"/>
      <sheetName val="PRO_d"/>
      <sheetName val="PRS_e"/>
      <sheetName val="PRS_i"/>
      <sheetName val="PRS_d"/>
      <sheetName val="BBBJ_e"/>
      <sheetName val="BBBJ_i"/>
      <sheetName val="BBBJ_d"/>
      <sheetName val="Nicaragua"/>
      <sheetName val="RPS_e"/>
      <sheetName val="RPS_i"/>
      <sheetName val="RPS_d"/>
      <sheetName val="SAC_e"/>
      <sheetName val="SAC_i"/>
      <sheetName val="SAC_d"/>
      <sheetName val="Panamá"/>
      <sheetName val="RO_e"/>
      <sheetName val="RO_i"/>
      <sheetName val="RO_d"/>
      <sheetName val="BFCA_e"/>
      <sheetName val="BFCA_i"/>
      <sheetName val="BFCA_d"/>
      <sheetName val="PASE-U_e"/>
      <sheetName val="PASE-U_i "/>
      <sheetName val="PASE-U_d"/>
      <sheetName val="Paraguay"/>
      <sheetName val="TKO_e"/>
      <sheetName val="TKO_i"/>
      <sheetName val="TKO_d"/>
      <sheetName val="ABR_e"/>
      <sheetName val="ABR_i"/>
      <sheetName val="ABR_d"/>
      <sheetName val="Perú"/>
      <sheetName val="JUN_e"/>
      <sheetName val="JUN_i"/>
      <sheetName val="JUN_d"/>
      <sheetName val="República Dominicana"/>
      <sheetName val="SOL_e"/>
      <sheetName val="SOL_i"/>
      <sheetName val="SOL_d"/>
      <sheetName val="PROSOLI_e"/>
      <sheetName val="PROSOLI_i"/>
      <sheetName val="PROSOLI_d"/>
      <sheetName val="IES_e"/>
      <sheetName val="IES_i"/>
      <sheetName val="IES_d"/>
      <sheetName val="Trinidad y Tobago"/>
      <sheetName val="FSP_e"/>
      <sheetName val="FSP_i"/>
      <sheetName val="FSP_d"/>
      <sheetName val="Uruguay"/>
      <sheetName val="AF_e"/>
      <sheetName val="AF_i"/>
      <sheetName val="AF_d"/>
      <sheetName val="TUS_e"/>
      <sheetName val="TUS_i"/>
      <sheetName val="TUS_d"/>
      <sheetName val="PANES_e"/>
      <sheetName val="PANES_i"/>
      <sheetName val="PANES_d"/>
      <sheetName val="Población"/>
      <sheetName val="PIB"/>
      <sheetName val="Tasa de cambio"/>
      <sheetName val="THogar"/>
      <sheetName val="THogar_E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ow r="29">
          <cell r="AI29">
            <v>1302561</v>
          </cell>
          <cell r="AK29">
            <v>1308451</v>
          </cell>
          <cell r="AM29">
            <v>1314443</v>
          </cell>
          <cell r="AO29">
            <v>1320930</v>
          </cell>
          <cell r="AQ29">
            <v>1328147</v>
          </cell>
          <cell r="AS29">
            <v>1336178</v>
          </cell>
          <cell r="AU29">
            <v>1344819</v>
          </cell>
          <cell r="AW29">
            <v>1353703</v>
          </cell>
          <cell r="AY29">
            <v>1362345</v>
          </cell>
          <cell r="BA29">
            <v>1370328</v>
          </cell>
          <cell r="BC29">
            <v>1377560</v>
          </cell>
          <cell r="BE29">
            <v>1384059</v>
          </cell>
          <cell r="BG29">
            <v>1389843</v>
          </cell>
          <cell r="BI29">
            <v>1394973</v>
          </cell>
          <cell r="BK29">
            <v>1399488</v>
          </cell>
          <cell r="BM29">
            <v>1403375</v>
          </cell>
        </row>
      </sheetData>
      <sheetData sheetId="203">
        <row r="38">
          <cell r="AL38">
            <v>18431725070</v>
          </cell>
          <cell r="AN38">
            <v>21715887860</v>
          </cell>
          <cell r="AP38">
            <v>27965086040</v>
          </cell>
          <cell r="AR38">
            <v>19240506620</v>
          </cell>
          <cell r="AT38">
            <v>22233454630</v>
          </cell>
          <cell r="AV38">
            <v>25519739720</v>
          </cell>
          <cell r="AX38">
            <v>25781712700</v>
          </cell>
          <cell r="AZ38">
            <v>27294453250</v>
          </cell>
          <cell r="BB38">
            <v>27642525750</v>
          </cell>
          <cell r="BD38">
            <v>25191551350</v>
          </cell>
          <cell r="BF38">
            <v>22373566810</v>
          </cell>
          <cell r="BH38">
            <v>23180107750</v>
          </cell>
          <cell r="BJ38">
            <v>23820742960</v>
          </cell>
          <cell r="BL38">
            <v>23886216400</v>
          </cell>
          <cell r="BN38">
            <v>21392536140</v>
          </cell>
          <cell r="BP38">
            <v>22478477120</v>
          </cell>
        </row>
      </sheetData>
      <sheetData sheetId="204">
        <row r="32">
          <cell r="AJ32">
            <v>6.3122833333333297</v>
          </cell>
          <cell r="AL32">
            <v>6.3280333333333303</v>
          </cell>
          <cell r="AN32">
            <v>6.2894333333333297</v>
          </cell>
          <cell r="AP32">
            <v>6.3249083333333296</v>
          </cell>
          <cell r="AR32">
            <v>6.3755083333333298</v>
          </cell>
          <cell r="AT32">
            <v>6.40930070568578</v>
          </cell>
          <cell r="AV32">
            <v>6.4296026559454198</v>
          </cell>
          <cell r="AX32">
            <v>6.4426293976465896</v>
          </cell>
          <cell r="AZ32">
            <v>6.4090945782979301</v>
          </cell>
          <cell r="BB32">
            <v>6.3774416666666696</v>
          </cell>
          <cell r="BD32">
            <v>6.6689666666666696</v>
          </cell>
          <cell r="BF32">
            <v>6.7795249999999996</v>
          </cell>
          <cell r="BH32">
            <v>6.7707508982460602</v>
          </cell>
          <cell r="BJ32">
            <v>6.7543266828631996</v>
          </cell>
          <cell r="BL32">
            <v>6.7510526871150498</v>
          </cell>
          <cell r="BN32">
            <v>6.7585300491629399</v>
          </cell>
        </row>
      </sheetData>
      <sheetData sheetId="205">
        <row r="29">
          <cell r="AH29">
            <v>3.4490909090909083</v>
          </cell>
          <cell r="AJ29">
            <v>3.4072727272727263</v>
          </cell>
          <cell r="AL29">
            <v>3.3654545454545444</v>
          </cell>
          <cell r="AN29">
            <v>3.3236363636363624</v>
          </cell>
          <cell r="AP29">
            <v>3.2818181818181804</v>
          </cell>
          <cell r="AR29">
            <v>3.24</v>
          </cell>
          <cell r="AT29">
            <v>3.24</v>
          </cell>
          <cell r="AV29">
            <v>3.24</v>
          </cell>
          <cell r="AX29">
            <v>3.24</v>
          </cell>
          <cell r="AZ29">
            <v>3.24</v>
          </cell>
          <cell r="BB29">
            <v>3.24</v>
          </cell>
          <cell r="BD29">
            <v>3.24</v>
          </cell>
          <cell r="BF29">
            <v>3.24</v>
          </cell>
          <cell r="BH29">
            <v>3.24</v>
          </cell>
          <cell r="BJ29">
            <v>3.24</v>
          </cell>
          <cell r="BL29">
            <v>3.24</v>
          </cell>
        </row>
      </sheetData>
      <sheetData sheetId="20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E4513-337D-4AAA-BD20-7FE070B457E4}">
  <sheetPr>
    <tabColor theme="0"/>
  </sheetPr>
  <dimension ref="A2:AJ76"/>
  <sheetViews>
    <sheetView tabSelected="1" workbookViewId="0">
      <selection activeCell="B59" sqref="B59:N59"/>
    </sheetView>
  </sheetViews>
  <sheetFormatPr baseColWidth="10" defaultColWidth="9.140625" defaultRowHeight="12" x14ac:dyDescent="0.2"/>
  <cols>
    <col min="1" max="1" width="3.42578125" style="1" customWidth="1"/>
    <col min="2" max="2" width="48.5703125" style="1" bestFit="1" customWidth="1"/>
    <col min="3" max="3" width="5.5703125" style="1" customWidth="1"/>
    <col min="4" max="4" width="4.42578125" style="2" customWidth="1"/>
    <col min="5" max="5" width="14.42578125" style="1" customWidth="1"/>
    <col min="6" max="6" width="3.42578125" style="1" customWidth="1"/>
    <col min="7" max="7" width="14.42578125" style="1" customWidth="1"/>
    <col min="8" max="8" width="3.42578125" style="1" customWidth="1"/>
    <col min="9" max="9" width="14.42578125" style="1" customWidth="1"/>
    <col min="10" max="10" width="3.42578125" style="1" customWidth="1"/>
    <col min="11" max="11" width="14.42578125" style="1" customWidth="1"/>
    <col min="12" max="12" width="3.42578125" style="1" customWidth="1"/>
    <col min="13" max="13" width="14.42578125" style="1" customWidth="1"/>
    <col min="14" max="14" width="3.42578125" style="1" customWidth="1"/>
    <col min="15" max="15" width="14.42578125" style="1" customWidth="1"/>
    <col min="16" max="16" width="3.42578125" style="1" customWidth="1"/>
    <col min="17" max="17" width="14.42578125" style="1" customWidth="1"/>
    <col min="18" max="18" width="3.42578125" style="1" customWidth="1"/>
    <col min="19" max="19" width="14.42578125" style="1" customWidth="1"/>
    <col min="20" max="20" width="3.42578125" style="1" customWidth="1"/>
    <col min="21" max="21" width="14.42578125" style="1" customWidth="1"/>
    <col min="22" max="22" width="3.42578125" style="1" customWidth="1"/>
    <col min="23" max="23" width="14.42578125" style="1" customWidth="1"/>
    <col min="24" max="24" width="3.42578125" style="1" customWidth="1"/>
    <col min="25" max="25" width="14.42578125" style="1" customWidth="1"/>
    <col min="26" max="26" width="3.42578125" style="1" customWidth="1"/>
    <col min="27" max="27" width="14.42578125" style="1" customWidth="1"/>
    <col min="28" max="28" width="3.42578125" style="1" customWidth="1"/>
    <col min="29" max="29" width="14.42578125" style="1" customWidth="1"/>
    <col min="30" max="30" width="3.42578125" style="1" customWidth="1"/>
    <col min="31" max="31" width="14.42578125" style="1" customWidth="1"/>
    <col min="32" max="32" width="3.42578125" style="1" customWidth="1"/>
    <col min="33" max="33" width="14.42578125" style="1" customWidth="1"/>
    <col min="34" max="34" width="3.42578125" style="1" customWidth="1"/>
    <col min="35" max="35" width="14.42578125" style="1" customWidth="1"/>
    <col min="36" max="36" width="3.42578125" style="1" customWidth="1"/>
    <col min="37" max="16384" width="9.140625" style="1"/>
  </cols>
  <sheetData>
    <row r="2" spans="1:36" x14ac:dyDescent="0.2">
      <c r="B2" s="3"/>
      <c r="C2" s="3"/>
      <c r="D2" s="4"/>
      <c r="E2" s="3"/>
      <c r="F2" s="3"/>
      <c r="G2" s="3"/>
      <c r="H2" s="3"/>
      <c r="I2" s="3"/>
      <c r="J2" s="3"/>
      <c r="K2" s="3"/>
      <c r="L2" s="3"/>
      <c r="M2" s="3"/>
      <c r="N2" s="3"/>
      <c r="O2" s="3"/>
      <c r="P2" s="3"/>
    </row>
    <row r="3" spans="1:36" x14ac:dyDescent="0.2">
      <c r="A3" s="5"/>
      <c r="B3" s="6"/>
      <c r="C3" s="7"/>
      <c r="D3" s="7"/>
      <c r="E3" s="7"/>
      <c r="F3" s="7"/>
      <c r="G3" s="7"/>
      <c r="H3" s="7"/>
      <c r="I3" s="7"/>
      <c r="J3" s="7"/>
      <c r="K3" s="7"/>
      <c r="L3" s="7"/>
      <c r="M3" s="7"/>
      <c r="N3" s="7"/>
      <c r="O3" s="7"/>
      <c r="P3" s="8"/>
      <c r="Q3" s="9"/>
    </row>
    <row r="4" spans="1:36" ht="18" x14ac:dyDescent="0.35">
      <c r="A4" s="5"/>
      <c r="B4" s="10" t="s">
        <v>0</v>
      </c>
      <c r="C4" s="11"/>
      <c r="D4" s="11"/>
      <c r="E4" s="11"/>
      <c r="F4" s="11"/>
      <c r="G4" s="11"/>
      <c r="H4" s="11"/>
      <c r="I4" s="11"/>
      <c r="J4" s="11"/>
      <c r="K4" s="11"/>
      <c r="L4" s="11"/>
      <c r="M4" s="11"/>
      <c r="N4" s="11"/>
      <c r="O4" s="11"/>
      <c r="P4" s="12"/>
      <c r="Q4" s="9"/>
    </row>
    <row r="5" spans="1:36" ht="12.75" customHeight="1" x14ac:dyDescent="0.2">
      <c r="A5" s="5"/>
      <c r="B5" s="13" t="s">
        <v>1</v>
      </c>
      <c r="C5" s="14"/>
      <c r="D5" s="14"/>
      <c r="E5" s="14"/>
      <c r="F5" s="14"/>
      <c r="G5" s="14"/>
      <c r="H5" s="14"/>
      <c r="I5" s="14"/>
      <c r="J5" s="14"/>
      <c r="K5" s="14"/>
      <c r="L5" s="14"/>
      <c r="M5" s="14"/>
      <c r="N5" s="14"/>
      <c r="O5" s="14"/>
      <c r="P5" s="15"/>
      <c r="Q5" s="9"/>
    </row>
    <row r="6" spans="1:36" x14ac:dyDescent="0.2">
      <c r="A6" s="5"/>
      <c r="B6" s="13" t="s">
        <v>2</v>
      </c>
      <c r="C6" s="14"/>
      <c r="D6" s="14"/>
      <c r="E6" s="14"/>
      <c r="F6" s="14"/>
      <c r="G6" s="14"/>
      <c r="H6" s="14"/>
      <c r="I6" s="14"/>
      <c r="J6" s="14"/>
      <c r="K6" s="14"/>
      <c r="L6" s="14"/>
      <c r="M6" s="14"/>
      <c r="N6" s="14"/>
      <c r="O6" s="14"/>
      <c r="P6" s="15"/>
      <c r="Q6" s="9"/>
    </row>
    <row r="7" spans="1:36" x14ac:dyDescent="0.2">
      <c r="A7" s="5"/>
      <c r="B7" s="13"/>
      <c r="C7" s="14"/>
      <c r="D7" s="14"/>
      <c r="E7" s="14"/>
      <c r="F7" s="14"/>
      <c r="G7" s="14"/>
      <c r="H7" s="14"/>
      <c r="I7" s="14"/>
      <c r="J7" s="14"/>
      <c r="K7" s="14"/>
      <c r="L7" s="14"/>
      <c r="M7" s="14"/>
      <c r="N7" s="14"/>
      <c r="O7" s="14"/>
      <c r="P7" s="15"/>
      <c r="Q7" s="9"/>
    </row>
    <row r="8" spans="1:36" ht="12.75" x14ac:dyDescent="0.2">
      <c r="A8" s="5"/>
      <c r="B8" s="16"/>
      <c r="C8" s="17"/>
      <c r="D8" s="17"/>
      <c r="E8" s="17"/>
      <c r="F8" s="17"/>
      <c r="G8" s="17"/>
      <c r="H8" s="17"/>
      <c r="I8" s="17"/>
      <c r="J8" s="17"/>
      <c r="K8" s="17"/>
      <c r="L8" s="17"/>
      <c r="M8" s="17"/>
      <c r="N8" s="17"/>
      <c r="O8" s="17"/>
      <c r="P8" s="18"/>
      <c r="Q8" s="9"/>
    </row>
    <row r="9" spans="1:36" x14ac:dyDescent="0.2">
      <c r="A9" s="5"/>
      <c r="B9" s="19"/>
      <c r="C9" s="20"/>
      <c r="D9" s="20"/>
      <c r="E9" s="20"/>
      <c r="F9" s="20"/>
      <c r="G9" s="20"/>
      <c r="H9" s="20"/>
      <c r="I9" s="20"/>
      <c r="J9" s="20"/>
      <c r="K9" s="20"/>
      <c r="L9" s="20"/>
      <c r="M9" s="20"/>
      <c r="N9" s="20"/>
      <c r="O9" s="20"/>
      <c r="P9" s="21"/>
      <c r="Q9" s="9"/>
    </row>
    <row r="10" spans="1:36" x14ac:dyDescent="0.2">
      <c r="A10" s="5"/>
      <c r="B10" s="22"/>
      <c r="C10" s="22"/>
      <c r="D10" s="23"/>
      <c r="E10" s="22"/>
      <c r="F10" s="22"/>
      <c r="G10" s="22"/>
      <c r="H10" s="22"/>
      <c r="I10" s="22"/>
      <c r="J10" s="22"/>
      <c r="K10" s="22"/>
      <c r="L10" s="22"/>
      <c r="M10" s="22"/>
      <c r="N10" s="22"/>
      <c r="O10" s="22"/>
      <c r="P10" s="22"/>
    </row>
    <row r="11" spans="1:36" x14ac:dyDescent="0.2">
      <c r="A11" s="5"/>
    </row>
    <row r="13" spans="1:36" x14ac:dyDescent="0.2">
      <c r="A13" s="24"/>
      <c r="B13" s="25"/>
      <c r="C13" s="25"/>
      <c r="D13" s="26"/>
      <c r="E13" s="25">
        <v>2006</v>
      </c>
      <c r="F13" s="25"/>
      <c r="G13" s="25">
        <v>2007</v>
      </c>
      <c r="H13" s="25"/>
      <c r="I13" s="25">
        <v>2008</v>
      </c>
      <c r="J13" s="25"/>
      <c r="K13" s="25">
        <v>2009</v>
      </c>
      <c r="L13" s="25"/>
      <c r="M13" s="25">
        <v>2010</v>
      </c>
      <c r="N13" s="25"/>
      <c r="O13" s="25">
        <v>2011</v>
      </c>
      <c r="P13" s="25"/>
      <c r="Q13" s="25">
        <v>2012</v>
      </c>
      <c r="R13" s="25"/>
      <c r="S13" s="25">
        <v>2013</v>
      </c>
      <c r="T13" s="25"/>
      <c r="U13" s="25">
        <v>2014</v>
      </c>
      <c r="V13" s="25"/>
      <c r="W13" s="25">
        <v>2015</v>
      </c>
      <c r="X13" s="25"/>
      <c r="Y13" s="25">
        <v>2016</v>
      </c>
      <c r="Z13" s="25"/>
      <c r="AA13" s="25">
        <v>2017</v>
      </c>
      <c r="AB13" s="25"/>
      <c r="AC13" s="25">
        <v>2018</v>
      </c>
      <c r="AD13" s="25"/>
      <c r="AE13" s="25">
        <v>2019</v>
      </c>
      <c r="AF13" s="25"/>
      <c r="AG13" s="25">
        <v>2020</v>
      </c>
      <c r="AH13" s="25"/>
      <c r="AI13" s="25">
        <v>2021</v>
      </c>
      <c r="AJ13" s="25"/>
    </row>
    <row r="14" spans="1:36" ht="12.75" customHeight="1" x14ac:dyDescent="0.2">
      <c r="B14" s="82" t="s">
        <v>3</v>
      </c>
      <c r="C14" s="27"/>
      <c r="D14" s="28"/>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row>
    <row r="15" spans="1:36" x14ac:dyDescent="0.2">
      <c r="B15" s="29" t="s">
        <v>4</v>
      </c>
      <c r="C15" s="29"/>
      <c r="E15" s="30">
        <v>250000000</v>
      </c>
      <c r="F15" s="31"/>
      <c r="G15" s="32">
        <v>96000000</v>
      </c>
      <c r="H15" s="32"/>
      <c r="I15" s="32">
        <v>295000000</v>
      </c>
      <c r="J15" s="32"/>
      <c r="K15" s="32">
        <v>254000000</v>
      </c>
      <c r="L15" s="32"/>
      <c r="M15" s="32">
        <v>250000000</v>
      </c>
      <c r="N15" s="33"/>
      <c r="O15" s="34" t="s">
        <v>5</v>
      </c>
      <c r="P15" s="33"/>
      <c r="Q15" s="34" t="s">
        <v>5</v>
      </c>
      <c r="R15" s="33"/>
      <c r="S15" s="34" t="s">
        <v>5</v>
      </c>
      <c r="T15" s="33"/>
      <c r="U15" s="34" t="s">
        <v>5</v>
      </c>
      <c r="V15" s="33"/>
      <c r="W15" s="34" t="s">
        <v>5</v>
      </c>
      <c r="X15" s="33"/>
      <c r="Y15" s="34" t="s">
        <v>5</v>
      </c>
      <c r="Z15" s="33"/>
      <c r="AA15" s="34" t="s">
        <v>5</v>
      </c>
      <c r="AB15" s="34"/>
      <c r="AC15" s="34" t="s">
        <v>5</v>
      </c>
      <c r="AD15" s="33"/>
      <c r="AE15" s="34" t="s">
        <v>5</v>
      </c>
      <c r="AF15" s="33"/>
      <c r="AG15" s="34" t="s">
        <v>5</v>
      </c>
      <c r="AH15" s="33"/>
      <c r="AI15" s="34" t="s">
        <v>5</v>
      </c>
      <c r="AJ15" s="33"/>
    </row>
    <row r="16" spans="1:36" x14ac:dyDescent="0.2">
      <c r="B16" s="29" t="s">
        <v>6</v>
      </c>
      <c r="C16" s="29"/>
      <c r="E16" s="30">
        <f>E15/'[1]Tasa de cambio'!AJ32</f>
        <v>39605319.786553755</v>
      </c>
      <c r="F16" s="30"/>
      <c r="G16" s="30">
        <f>G15/'[1]Tasa de cambio'!AL32</f>
        <v>15170590.125420755</v>
      </c>
      <c r="H16" s="30"/>
      <c r="I16" s="30">
        <f>I15/'[1]Tasa de cambio'!AN32</f>
        <v>46904066.609074503</v>
      </c>
      <c r="J16" s="30"/>
      <c r="K16" s="30">
        <f>K15/'[1]Tasa de cambio'!AP32</f>
        <v>40158684.776722744</v>
      </c>
      <c r="L16" s="30"/>
      <c r="M16" s="30">
        <f>M15/'[1]Tasa de cambio'!AR32</f>
        <v>39212559.521397665</v>
      </c>
      <c r="O16" s="34" t="s">
        <v>5</v>
      </c>
      <c r="Q16" s="34" t="s">
        <v>5</v>
      </c>
      <c r="S16" s="34" t="s">
        <v>5</v>
      </c>
      <c r="U16" s="34" t="s">
        <v>5</v>
      </c>
      <c r="W16" s="34" t="s">
        <v>5</v>
      </c>
      <c r="Y16" s="34" t="s">
        <v>5</v>
      </c>
      <c r="AA16" s="34" t="s">
        <v>5</v>
      </c>
      <c r="AB16" s="34"/>
      <c r="AC16" s="34" t="s">
        <v>5</v>
      </c>
      <c r="AE16" s="34" t="s">
        <v>5</v>
      </c>
      <c r="AG16" s="34" t="s">
        <v>5</v>
      </c>
      <c r="AI16" s="34" t="s">
        <v>5</v>
      </c>
    </row>
    <row r="17" spans="2:36" ht="12" customHeight="1" x14ac:dyDescent="0.2">
      <c r="B17" s="83" t="s">
        <v>7</v>
      </c>
      <c r="E17" s="35">
        <f>E16/[1]PIB!AL38</f>
        <v>2.148758167569269E-3</v>
      </c>
      <c r="F17" s="35"/>
      <c r="G17" s="35">
        <f>G16/[1]PIB!AN38</f>
        <v>6.9859405349778571E-4</v>
      </c>
      <c r="H17" s="35"/>
      <c r="I17" s="35">
        <f>I16/[1]PIB!AP38</f>
        <v>1.6772366279147162E-3</v>
      </c>
      <c r="J17" s="35"/>
      <c r="K17" s="35">
        <f>K16/[1]PIB!AR38</f>
        <v>2.0871947693403689E-3</v>
      </c>
      <c r="L17" s="35"/>
      <c r="M17" s="35">
        <f>M16/[1]PIB!AT38</f>
        <v>1.763673714857045E-3</v>
      </c>
      <c r="O17" s="34" t="s">
        <v>5</v>
      </c>
      <c r="Q17" s="34" t="s">
        <v>5</v>
      </c>
      <c r="S17" s="34" t="s">
        <v>5</v>
      </c>
      <c r="U17" s="34" t="s">
        <v>5</v>
      </c>
      <c r="W17" s="34" t="s">
        <v>5</v>
      </c>
      <c r="Y17" s="34" t="s">
        <v>5</v>
      </c>
      <c r="AA17" s="34" t="s">
        <v>5</v>
      </c>
      <c r="AB17" s="34"/>
      <c r="AC17" s="34" t="s">
        <v>5</v>
      </c>
      <c r="AE17" s="34" t="s">
        <v>5</v>
      </c>
      <c r="AG17" s="34" t="s">
        <v>5</v>
      </c>
      <c r="AI17" s="34" t="s">
        <v>5</v>
      </c>
    </row>
    <row r="18" spans="2:36" s="36" customFormat="1" ht="12" customHeight="1" x14ac:dyDescent="0.2">
      <c r="B18" s="84"/>
      <c r="C18" s="37"/>
      <c r="D18" s="38"/>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row>
    <row r="19" spans="2:36" ht="12.75" customHeight="1" x14ac:dyDescent="0.2">
      <c r="B19" s="27" t="s">
        <v>8</v>
      </c>
      <c r="C19" s="39"/>
      <c r="D19" s="40"/>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2:36" ht="12.75" x14ac:dyDescent="0.2">
      <c r="B20" s="29" t="s">
        <v>4</v>
      </c>
      <c r="C20" s="29"/>
      <c r="E20" s="32">
        <v>24000000</v>
      </c>
      <c r="F20" s="32"/>
      <c r="G20" s="32">
        <v>69129026</v>
      </c>
      <c r="H20" s="32"/>
      <c r="I20" s="30">
        <v>103788500</v>
      </c>
      <c r="J20" s="32"/>
      <c r="K20" s="30">
        <v>237700000</v>
      </c>
      <c r="L20" s="32"/>
      <c r="M20" s="30">
        <v>129000000</v>
      </c>
      <c r="O20" s="30">
        <v>173000000</v>
      </c>
      <c r="Q20" s="30">
        <v>239000000</v>
      </c>
      <c r="S20" s="30">
        <v>224059758</v>
      </c>
      <c r="U20" s="30">
        <v>270486521</v>
      </c>
      <c r="W20" s="30">
        <v>294000000</v>
      </c>
      <c r="Y20" s="30">
        <v>260000000</v>
      </c>
      <c r="AA20" s="30">
        <v>158103630</v>
      </c>
      <c r="AB20" s="30"/>
      <c r="AC20" s="30">
        <v>139930450</v>
      </c>
      <c r="AD20" s="41"/>
      <c r="AE20" s="34">
        <v>153125151</v>
      </c>
      <c r="AF20" s="41"/>
      <c r="AG20" s="34">
        <v>314033570</v>
      </c>
      <c r="AH20" s="42" t="s">
        <v>9</v>
      </c>
      <c r="AI20" s="34">
        <v>218972513</v>
      </c>
      <c r="AJ20" s="42" t="s">
        <v>10</v>
      </c>
    </row>
    <row r="21" spans="2:36" x14ac:dyDescent="0.2">
      <c r="B21" s="29" t="s">
        <v>6</v>
      </c>
      <c r="C21" s="29"/>
      <c r="E21" s="32">
        <f>E20/'[1]Tasa de cambio'!AJ32</f>
        <v>3802110.6995091601</v>
      </c>
      <c r="F21" s="32"/>
      <c r="G21" s="32">
        <f>G20/'[1]Tasa de cambio'!AL32</f>
        <v>10924251.241828693</v>
      </c>
      <c r="H21" s="32"/>
      <c r="I21" s="32">
        <f>I20/'[1]Tasa de cambio'!AN32</f>
        <v>16502043.109342134</v>
      </c>
      <c r="J21" s="32"/>
      <c r="K21" s="32">
        <f>K20/'[1]Tasa de cambio'!AP32</f>
        <v>37581572.328452744</v>
      </c>
      <c r="L21" s="32"/>
      <c r="M21" s="32">
        <f>M20/'[1]Tasa de cambio'!AR32</f>
        <v>20233680.713041194</v>
      </c>
      <c r="N21" s="32"/>
      <c r="O21" s="32">
        <f>O20/'[1]Tasa de cambio'!AT32</f>
        <v>26992024.238545913</v>
      </c>
      <c r="P21" s="32"/>
      <c r="Q21" s="32">
        <f>Q20/'[1]Tasa de cambio'!AV32</f>
        <v>37171814.929962732</v>
      </c>
      <c r="R21" s="32"/>
      <c r="S21" s="32">
        <f>S20/'[1]Tasa de cambio'!AX32</f>
        <v>34777688.451526664</v>
      </c>
      <c r="T21" s="32"/>
      <c r="U21" s="32">
        <f>U20/'[1]Tasa de cambio'!AZ32</f>
        <v>42203546.490935601</v>
      </c>
      <c r="V21" s="32"/>
      <c r="W21" s="32">
        <f>W20/'[1]Tasa de cambio'!BB32</f>
        <v>46099990.461169757</v>
      </c>
      <c r="Y21" s="32">
        <f>Y20/'[1]Tasa de cambio'!BD32</f>
        <v>38986549.640374057</v>
      </c>
      <c r="AA21" s="32">
        <f>AA20/'[1]Tasa de cambio'!BF32</f>
        <v>23320753.297613036</v>
      </c>
      <c r="AB21" s="32"/>
      <c r="AC21" s="32">
        <f>AC20/'[1]Tasa de cambio'!BH32</f>
        <v>20666902.697047751</v>
      </c>
      <c r="AE21" s="32">
        <f>AE20/'[1]Tasa de cambio'!BJ32</f>
        <v>22670675.877804793</v>
      </c>
      <c r="AG21" s="32">
        <f>AG20/'[1]Tasa de cambio'!BL32</f>
        <v>46516237.474988073</v>
      </c>
      <c r="AI21" s="32">
        <f>AI20/'[1]Tasa de cambio'!BN32</f>
        <v>32399428.782168433</v>
      </c>
    </row>
    <row r="22" spans="2:36" x14ac:dyDescent="0.2">
      <c r="B22" s="83" t="s">
        <v>7</v>
      </c>
      <c r="E22" s="35">
        <f>E21/[1]PIB!AL38</f>
        <v>2.0628078408664978E-4</v>
      </c>
      <c r="F22" s="35"/>
      <c r="G22" s="35">
        <f>G21/[1]PIB!AN38</f>
        <v>5.0305340091347727E-4</v>
      </c>
      <c r="H22" s="35"/>
      <c r="I22" s="35">
        <f>I21/[1]PIB!AP38</f>
        <v>5.9009448730958146E-4</v>
      </c>
      <c r="J22" s="35"/>
      <c r="K22" s="35">
        <f>K21/[1]PIB!AR38</f>
        <v>1.9532527428039598E-3</v>
      </c>
      <c r="L22" s="35"/>
      <c r="M22" s="35">
        <f>M21/[1]PIB!AT38</f>
        <v>9.100556368662351E-4</v>
      </c>
      <c r="N22" s="35"/>
      <c r="O22" s="35">
        <f>O21/[1]PIB!AV38</f>
        <v>1.0576919880335642E-3</v>
      </c>
      <c r="P22" s="35"/>
      <c r="Q22" s="35">
        <f>Q21/[1]PIB!AX38</f>
        <v>1.4417899758057088E-3</v>
      </c>
      <c r="R22" s="35"/>
      <c r="S22" s="35">
        <f>S21/[1]PIB!AZ38</f>
        <v>1.2741668841278829E-3</v>
      </c>
      <c r="T22" s="35"/>
      <c r="U22" s="35">
        <f>U21/[1]PIB!BB38</f>
        <v>1.5267615872958209E-3</v>
      </c>
      <c r="V22" s="35"/>
      <c r="W22" s="35">
        <f>W21/[1]PIB!BD38</f>
        <v>1.8299782264568536E-3</v>
      </c>
      <c r="X22" s="35"/>
      <c r="Y22" s="35">
        <f>Y21/[1]PIB!BF38</f>
        <v>1.742527240804036E-3</v>
      </c>
      <c r="Z22" s="35"/>
      <c r="AA22" s="35">
        <f>AA21/[1]PIB!BH38</f>
        <v>1.0060675105193605E-3</v>
      </c>
      <c r="AB22" s="35"/>
      <c r="AC22" s="35">
        <f>AC21/[1]PIB!BJ38</f>
        <v>8.6760109589158467E-4</v>
      </c>
      <c r="AE22" s="35">
        <f>AE21/[1]PIB!BL38</f>
        <v>9.4911121536204427E-4</v>
      </c>
      <c r="AG22" s="35">
        <f>AG21/[1]PIB!BN38</f>
        <v>2.1744143457591968E-3</v>
      </c>
      <c r="AI22" s="35">
        <f>AI21/[1]PIB!BP38</f>
        <v>1.4413533714586638E-3</v>
      </c>
    </row>
    <row r="23" spans="2:36" s="36" customFormat="1" x14ac:dyDescent="0.2">
      <c r="B23" s="84"/>
      <c r="C23" s="37"/>
      <c r="D23" s="38"/>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row>
    <row r="24" spans="2:36" x14ac:dyDescent="0.2">
      <c r="B24" s="27" t="s">
        <v>11</v>
      </c>
      <c r="C24" s="39"/>
      <c r="D24" s="40"/>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2:36" ht="12" customHeight="1" x14ac:dyDescent="0.2">
      <c r="B25" s="85" t="s">
        <v>12</v>
      </c>
      <c r="C25" s="42" t="s">
        <v>13</v>
      </c>
      <c r="E25" s="43">
        <v>18000</v>
      </c>
      <c r="F25" s="43"/>
      <c r="G25" s="43">
        <v>18668</v>
      </c>
      <c r="H25" s="43"/>
      <c r="I25" s="43">
        <v>24260</v>
      </c>
      <c r="K25" s="43">
        <v>32650</v>
      </c>
      <c r="L25" s="43"/>
      <c r="M25" s="34">
        <f>27000+4000+3500</f>
        <v>34500</v>
      </c>
      <c r="N25" s="43"/>
      <c r="O25" s="43">
        <f>30000+5906</f>
        <v>35906</v>
      </c>
      <c r="P25" s="43"/>
      <c r="Q25" s="43">
        <v>35344</v>
      </c>
      <c r="R25" s="43"/>
      <c r="S25" s="43">
        <v>47000</v>
      </c>
      <c r="T25" s="43"/>
      <c r="U25" s="43">
        <v>54602</v>
      </c>
      <c r="V25" s="43"/>
      <c r="W25" s="43">
        <v>54805</v>
      </c>
      <c r="X25" s="32"/>
      <c r="Y25" s="43">
        <v>24636</v>
      </c>
      <c r="Z25" s="32"/>
      <c r="AA25" s="43">
        <v>27438</v>
      </c>
      <c r="AB25" s="42" t="s">
        <v>14</v>
      </c>
      <c r="AC25" s="30">
        <v>24327</v>
      </c>
      <c r="AD25" s="42" t="s">
        <v>15</v>
      </c>
      <c r="AE25" s="30">
        <v>29166</v>
      </c>
      <c r="AF25" s="42" t="s">
        <v>16</v>
      </c>
      <c r="AG25" s="34">
        <f>27741</f>
        <v>27741</v>
      </c>
      <c r="AH25" s="42" t="s">
        <v>17</v>
      </c>
      <c r="AI25" s="34">
        <v>31547</v>
      </c>
      <c r="AJ25" s="42" t="s">
        <v>15</v>
      </c>
    </row>
    <row r="26" spans="2:36" ht="12.75" x14ac:dyDescent="0.2">
      <c r="B26" s="85" t="s">
        <v>18</v>
      </c>
      <c r="C26" s="29"/>
      <c r="E26" s="30" t="s">
        <v>5</v>
      </c>
      <c r="G26" s="34">
        <v>23000</v>
      </c>
      <c r="I26" s="30" t="s">
        <v>5</v>
      </c>
      <c r="K26" s="30" t="s">
        <v>5</v>
      </c>
      <c r="M26" s="30" t="s">
        <v>5</v>
      </c>
      <c r="N26" s="32"/>
      <c r="O26" s="30" t="s">
        <v>5</v>
      </c>
      <c r="P26" s="32"/>
      <c r="Q26" s="30" t="s">
        <v>5</v>
      </c>
      <c r="R26" s="32"/>
      <c r="S26" s="30" t="s">
        <v>5</v>
      </c>
      <c r="T26" s="32"/>
      <c r="U26" s="30" t="s">
        <v>5</v>
      </c>
      <c r="V26" s="32"/>
      <c r="W26" s="30" t="s">
        <v>5</v>
      </c>
      <c r="X26" s="32"/>
      <c r="Y26" s="34" t="s">
        <v>5</v>
      </c>
      <c r="Z26" s="32"/>
      <c r="AA26" s="34" t="s">
        <v>5</v>
      </c>
      <c r="AB26" s="30"/>
      <c r="AC26" s="34" t="s">
        <v>5</v>
      </c>
      <c r="AD26" s="32"/>
      <c r="AE26" s="34" t="s">
        <v>5</v>
      </c>
      <c r="AF26" s="32"/>
      <c r="AG26" s="34" t="s">
        <v>5</v>
      </c>
      <c r="AH26" s="32"/>
      <c r="AI26" s="34"/>
      <c r="AJ26" s="32" t="s">
        <v>5</v>
      </c>
    </row>
    <row r="27" spans="2:36" x14ac:dyDescent="0.2">
      <c r="U27" s="44"/>
      <c r="W27" s="44"/>
    </row>
    <row r="28" spans="2:36" x14ac:dyDescent="0.2">
      <c r="B28" s="27" t="s">
        <v>19</v>
      </c>
      <c r="C28" s="39"/>
      <c r="D28" s="40"/>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row>
    <row r="29" spans="2:36" s="36" customFormat="1" ht="12.75" x14ac:dyDescent="0.2">
      <c r="B29" s="36" t="s">
        <v>20</v>
      </c>
      <c r="C29" s="42" t="s">
        <v>13</v>
      </c>
      <c r="D29" s="45"/>
      <c r="E29" s="43">
        <f>E25*[1]THogar!AH29</f>
        <v>62083.636363636353</v>
      </c>
      <c r="F29" s="43"/>
      <c r="G29" s="43">
        <f>G25*[1]THogar!AJ29</f>
        <v>63606.967272727255</v>
      </c>
      <c r="H29" s="43"/>
      <c r="I29" s="43">
        <f>I25*[1]THogar!AL29</f>
        <v>81645.927272727247</v>
      </c>
      <c r="K29" s="43">
        <f>K25*[1]THogar!AN29</f>
        <v>108516.72727272724</v>
      </c>
      <c r="L29" s="43"/>
      <c r="M29" s="43">
        <f>M25*[1]THogar!AP29</f>
        <v>113222.72727272722</v>
      </c>
      <c r="N29" s="43"/>
      <c r="O29" s="43">
        <f>O25*[1]THogar!AR29</f>
        <v>116335.44</v>
      </c>
      <c r="P29" s="43"/>
      <c r="Q29" s="43">
        <f>Q25*[1]THogar!AT29</f>
        <v>114514.56000000001</v>
      </c>
      <c r="R29" s="43"/>
      <c r="S29" s="43">
        <f>S25*[1]THogar!AV29</f>
        <v>152280</v>
      </c>
      <c r="T29" s="43"/>
      <c r="U29" s="43">
        <f>U25*[1]THogar!AX29</f>
        <v>176910.48</v>
      </c>
      <c r="V29" s="43"/>
      <c r="W29" s="43">
        <f>W25*[1]THogar!AZ29</f>
        <v>177568.2</v>
      </c>
      <c r="X29" s="43"/>
      <c r="Y29" s="43">
        <f>Y25*[1]THogar!BB29</f>
        <v>79820.639999999999</v>
      </c>
      <c r="Z29" s="43"/>
      <c r="AA29" s="43">
        <f>AA25*[1]THogar!BD29</f>
        <v>88899.12000000001</v>
      </c>
      <c r="AB29" s="42" t="s">
        <v>14</v>
      </c>
      <c r="AC29" s="43">
        <f>AC25*[1]THogar!BF29</f>
        <v>78819.48000000001</v>
      </c>
      <c r="AD29" s="46"/>
      <c r="AE29" s="43">
        <f>AE25*[1]THogar!BH29</f>
        <v>94497.840000000011</v>
      </c>
      <c r="AF29" s="46"/>
      <c r="AG29" s="43">
        <f>AG25*[1]THogar!BJ29</f>
        <v>89880.840000000011</v>
      </c>
      <c r="AH29" s="42" t="s">
        <v>17</v>
      </c>
      <c r="AI29" s="43">
        <f>AI25*[1]THogar!BL29</f>
        <v>102212.28000000001</v>
      </c>
      <c r="AJ29" s="42" t="s">
        <v>17</v>
      </c>
    </row>
    <row r="30" spans="2:36" s="36" customFormat="1" x14ac:dyDescent="0.2">
      <c r="B30" s="86" t="s">
        <v>21</v>
      </c>
      <c r="D30" s="45"/>
      <c r="E30" s="47">
        <f>E29/[1]Población!AI29</f>
        <v>4.7662747743588481E-2</v>
      </c>
      <c r="F30" s="47"/>
      <c r="G30" s="47">
        <f>G29/[1]Población!AK29</f>
        <v>4.8612418250838015E-2</v>
      </c>
      <c r="H30" s="47"/>
      <c r="I30" s="47">
        <f>I29/[1]Población!AM29</f>
        <v>6.2114467704363935E-2</v>
      </c>
      <c r="J30" s="47"/>
      <c r="K30" s="47">
        <f>K29/[1]Población!AO29</f>
        <v>8.2151762222621355E-2</v>
      </c>
      <c r="L30" s="47"/>
      <c r="M30" s="47">
        <f>M29/[1]Población!AQ29</f>
        <v>8.5248641357264843E-2</v>
      </c>
      <c r="N30" s="47"/>
      <c r="O30" s="47">
        <f>O29/[1]Población!AS29</f>
        <v>8.7065825062229735E-2</v>
      </c>
      <c r="P30" s="47"/>
      <c r="Q30" s="47">
        <f>Q29/[1]Población!AU29</f>
        <v>8.5152395972989681E-2</v>
      </c>
      <c r="R30" s="47"/>
      <c r="S30" s="47">
        <f>S29/[1]Población!AW29</f>
        <v>0.11249144014602908</v>
      </c>
      <c r="T30" s="47"/>
      <c r="U30" s="47">
        <f>U29/[1]Población!AY29</f>
        <v>0.12985732688856347</v>
      </c>
      <c r="V30" s="47"/>
      <c r="W30" s="47">
        <f>W29/[1]Población!BA29</f>
        <v>0.12958080109287703</v>
      </c>
      <c r="Y30" s="47">
        <f>Y29/[1]Población!BC29</f>
        <v>5.7943494294259414E-2</v>
      </c>
      <c r="AA30" s="47">
        <f>AA29/[1]Población!BE29</f>
        <v>6.4230730048357776E-2</v>
      </c>
      <c r="AB30" s="47"/>
      <c r="AC30" s="47">
        <f>AC29/[1]Población!BG29</f>
        <v>5.6711067365162834E-2</v>
      </c>
      <c r="AD30" s="48"/>
      <c r="AE30" s="47">
        <f>AE29/[1]Población!BI29</f>
        <v>6.7741698226417291E-2</v>
      </c>
      <c r="AF30" s="48"/>
      <c r="AG30" s="47">
        <f>AG29/[1]Población!BK29</f>
        <v>6.422408766634656E-2</v>
      </c>
      <c r="AH30" s="48"/>
      <c r="AI30" s="47">
        <f>AI29/[1]Población!BM29</f>
        <v>7.2833191413556611E-2</v>
      </c>
      <c r="AJ30" s="48"/>
    </row>
    <row r="31" spans="2:36" s="36" customFormat="1" x14ac:dyDescent="0.2">
      <c r="B31" s="36" t="s">
        <v>22</v>
      </c>
      <c r="C31" s="49"/>
      <c r="D31" s="45"/>
      <c r="E31" s="34" t="s">
        <v>5</v>
      </c>
      <c r="F31" s="43"/>
      <c r="G31" s="34">
        <f>G26*[1]THogar!AJ29</f>
        <v>78367.272727272706</v>
      </c>
      <c r="H31" s="43"/>
      <c r="I31" s="34" t="s">
        <v>5</v>
      </c>
      <c r="J31" s="43"/>
      <c r="K31" s="34" t="s">
        <v>5</v>
      </c>
      <c r="M31" s="34" t="s">
        <v>5</v>
      </c>
      <c r="O31" s="34" t="s">
        <v>5</v>
      </c>
      <c r="Q31" s="34" t="s">
        <v>5</v>
      </c>
      <c r="S31" s="34" t="s">
        <v>5</v>
      </c>
      <c r="U31" s="34" t="s">
        <v>5</v>
      </c>
      <c r="W31" s="34" t="s">
        <v>5</v>
      </c>
      <c r="Y31" s="34" t="s">
        <v>5</v>
      </c>
      <c r="AA31" s="34" t="s">
        <v>5</v>
      </c>
      <c r="AB31" s="34"/>
      <c r="AC31" s="34" t="s">
        <v>5</v>
      </c>
      <c r="AE31" s="34" t="s">
        <v>5</v>
      </c>
      <c r="AG31" s="34" t="s">
        <v>5</v>
      </c>
      <c r="AI31" s="34" t="s">
        <v>5</v>
      </c>
    </row>
    <row r="32" spans="2:36" s="36" customFormat="1" x14ac:dyDescent="0.2">
      <c r="B32" s="84" t="s">
        <v>21</v>
      </c>
      <c r="D32" s="45"/>
      <c r="E32" s="34" t="s">
        <v>5</v>
      </c>
      <c r="F32" s="43"/>
      <c r="G32" s="47">
        <f>G31/[1]Población!AK29</f>
        <v>5.9893165832937349E-2</v>
      </c>
      <c r="H32" s="43"/>
      <c r="I32" s="34" t="s">
        <v>5</v>
      </c>
      <c r="J32" s="43"/>
      <c r="K32" s="34" t="s">
        <v>5</v>
      </c>
      <c r="M32" s="34" t="s">
        <v>5</v>
      </c>
      <c r="O32" s="34" t="s">
        <v>5</v>
      </c>
      <c r="Q32" s="34" t="s">
        <v>5</v>
      </c>
      <c r="S32" s="34" t="s">
        <v>5</v>
      </c>
      <c r="U32" s="34" t="s">
        <v>5</v>
      </c>
      <c r="W32" s="34" t="s">
        <v>5</v>
      </c>
      <c r="Y32" s="34" t="s">
        <v>5</v>
      </c>
      <c r="AA32" s="34" t="s">
        <v>5</v>
      </c>
      <c r="AB32" s="34"/>
      <c r="AC32" s="34" t="s">
        <v>5</v>
      </c>
      <c r="AE32" s="34" t="s">
        <v>5</v>
      </c>
      <c r="AG32" s="34" t="s">
        <v>5</v>
      </c>
      <c r="AI32" s="34" t="s">
        <v>5</v>
      </c>
    </row>
    <row r="33" spans="1:36" x14ac:dyDescent="0.2">
      <c r="AE33" s="109"/>
    </row>
    <row r="34" spans="1:36" ht="12.75" customHeight="1" x14ac:dyDescent="0.2">
      <c r="B34" s="27" t="s">
        <v>23</v>
      </c>
      <c r="C34" s="39"/>
      <c r="D34" s="40"/>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row>
    <row r="35" spans="1:36" ht="12.75" x14ac:dyDescent="0.2">
      <c r="B35" s="29" t="s">
        <v>24</v>
      </c>
      <c r="C35" s="50" t="s">
        <v>25</v>
      </c>
      <c r="D35" s="51" t="s">
        <v>26</v>
      </c>
      <c r="E35" s="52">
        <v>300</v>
      </c>
      <c r="G35" s="52">
        <v>300</v>
      </c>
      <c r="H35" s="52"/>
      <c r="I35" s="52">
        <v>300</v>
      </c>
      <c r="J35" s="52"/>
      <c r="K35" s="52">
        <v>410</v>
      </c>
      <c r="L35" s="52"/>
      <c r="M35" s="52">
        <v>410</v>
      </c>
      <c r="O35" s="52">
        <v>410</v>
      </c>
      <c r="Q35" s="52">
        <v>410</v>
      </c>
      <c r="S35" s="52">
        <v>410</v>
      </c>
      <c r="U35" s="52">
        <v>410</v>
      </c>
      <c r="W35" s="52">
        <v>410</v>
      </c>
      <c r="Y35" s="52">
        <v>410</v>
      </c>
      <c r="AA35" s="53">
        <v>410</v>
      </c>
      <c r="AB35" s="53"/>
      <c r="AC35" s="53">
        <v>410</v>
      </c>
      <c r="AD35" s="54"/>
      <c r="AE35" s="34">
        <v>510</v>
      </c>
      <c r="AF35" s="54"/>
      <c r="AG35" s="34">
        <v>510</v>
      </c>
      <c r="AH35" s="54"/>
      <c r="AI35" s="34">
        <v>510</v>
      </c>
      <c r="AJ35" s="54"/>
    </row>
    <row r="36" spans="1:36" x14ac:dyDescent="0.2">
      <c r="B36" s="29"/>
      <c r="C36" s="29"/>
      <c r="D36" s="51" t="s">
        <v>27</v>
      </c>
      <c r="E36" s="52">
        <v>500</v>
      </c>
      <c r="F36" s="52"/>
      <c r="G36" s="52">
        <v>500</v>
      </c>
      <c r="H36" s="52"/>
      <c r="I36" s="52">
        <v>500</v>
      </c>
      <c r="J36" s="52"/>
      <c r="K36" s="52">
        <v>700</v>
      </c>
      <c r="L36" s="52"/>
      <c r="M36" s="52">
        <v>700</v>
      </c>
      <c r="O36" s="52">
        <v>700</v>
      </c>
      <c r="Q36" s="52">
        <v>700</v>
      </c>
      <c r="S36" s="52">
        <v>700</v>
      </c>
      <c r="U36" s="52">
        <v>700</v>
      </c>
      <c r="W36" s="52">
        <v>700</v>
      </c>
      <c r="Y36" s="52">
        <v>700</v>
      </c>
      <c r="AA36" s="53">
        <v>700</v>
      </c>
      <c r="AB36" s="53"/>
      <c r="AC36" s="53">
        <v>700</v>
      </c>
      <c r="AD36" s="54"/>
      <c r="AE36" s="34">
        <v>800</v>
      </c>
      <c r="AF36" s="54"/>
      <c r="AG36" s="34">
        <v>800</v>
      </c>
      <c r="AH36" s="54"/>
      <c r="AI36" s="34">
        <v>800</v>
      </c>
      <c r="AJ36" s="54"/>
    </row>
    <row r="37" spans="1:36" x14ac:dyDescent="0.2">
      <c r="B37" s="55"/>
      <c r="C37" s="55"/>
      <c r="D37" s="56"/>
      <c r="E37" s="57"/>
      <c r="F37" s="57"/>
      <c r="G37" s="57"/>
      <c r="H37" s="57"/>
      <c r="I37" s="57"/>
      <c r="J37" s="57"/>
      <c r="K37" s="57"/>
      <c r="L37" s="57"/>
      <c r="M37" s="57"/>
      <c r="N37" s="3"/>
      <c r="O37" s="57"/>
      <c r="P37" s="3"/>
      <c r="Q37" s="57"/>
      <c r="R37" s="3"/>
      <c r="S37" s="57"/>
      <c r="T37" s="3"/>
      <c r="U37" s="57"/>
      <c r="V37" s="3"/>
      <c r="W37" s="57"/>
      <c r="X37" s="3"/>
      <c r="Y37" s="57"/>
      <c r="Z37" s="3"/>
      <c r="AA37" s="58"/>
      <c r="AB37" s="58"/>
      <c r="AC37" s="58"/>
      <c r="AD37" s="59"/>
      <c r="AE37" s="107"/>
      <c r="AF37" s="59"/>
      <c r="AG37" s="107"/>
      <c r="AH37" s="59"/>
      <c r="AI37" s="107"/>
      <c r="AJ37" s="59"/>
    </row>
    <row r="38" spans="1:36" ht="12.75" x14ac:dyDescent="0.2">
      <c r="B38" s="87" t="s">
        <v>28</v>
      </c>
      <c r="C38" s="55"/>
      <c r="D38" s="110" t="s">
        <v>26</v>
      </c>
      <c r="E38" s="57"/>
      <c r="F38" s="57"/>
      <c r="G38" s="57"/>
      <c r="H38" s="57"/>
      <c r="I38" s="57"/>
      <c r="J38" s="57"/>
      <c r="K38" s="57"/>
      <c r="L38" s="57"/>
      <c r="M38" s="57"/>
      <c r="N38" s="3"/>
      <c r="O38" s="57"/>
      <c r="P38" s="3"/>
      <c r="Q38" s="57"/>
      <c r="R38" s="3"/>
      <c r="S38" s="57"/>
      <c r="T38" s="3"/>
      <c r="U38" s="57"/>
      <c r="V38" s="3"/>
      <c r="W38" s="57"/>
      <c r="X38" s="3"/>
      <c r="Y38" s="57"/>
      <c r="Z38" s="3"/>
      <c r="AA38" s="58"/>
      <c r="AB38" s="58"/>
      <c r="AC38" s="58"/>
      <c r="AD38" s="59"/>
      <c r="AE38" s="107"/>
      <c r="AF38" s="59"/>
      <c r="AG38" s="108">
        <v>150</v>
      </c>
      <c r="AH38" s="42" t="s">
        <v>9</v>
      </c>
      <c r="AI38" s="108">
        <v>150</v>
      </c>
      <c r="AJ38" s="42" t="s">
        <v>10</v>
      </c>
    </row>
    <row r="39" spans="1:36" ht="12.75" x14ac:dyDescent="0.2">
      <c r="B39" s="88"/>
      <c r="C39" s="55"/>
      <c r="D39" s="51" t="s">
        <v>27</v>
      </c>
      <c r="E39" s="57"/>
      <c r="F39" s="57"/>
      <c r="G39" s="57"/>
      <c r="H39" s="57"/>
      <c r="I39" s="57"/>
      <c r="J39" s="57"/>
      <c r="K39" s="57"/>
      <c r="L39" s="57"/>
      <c r="M39" s="57"/>
      <c r="N39" s="3"/>
      <c r="O39" s="57"/>
      <c r="P39" s="3"/>
      <c r="Q39" s="57"/>
      <c r="R39" s="3"/>
      <c r="S39" s="57"/>
      <c r="T39" s="3"/>
      <c r="U39" s="57"/>
      <c r="V39" s="3"/>
      <c r="W39" s="57"/>
      <c r="X39" s="3"/>
      <c r="Y39" s="57"/>
      <c r="Z39" s="3"/>
      <c r="AA39" s="58"/>
      <c r="AB39" s="58"/>
      <c r="AC39" s="58"/>
      <c r="AD39" s="59"/>
      <c r="AE39" s="107"/>
      <c r="AF39" s="59"/>
      <c r="AG39" s="107">
        <v>450</v>
      </c>
      <c r="AH39" s="42" t="s">
        <v>9</v>
      </c>
      <c r="AI39" s="107">
        <v>450</v>
      </c>
      <c r="AJ39" s="42" t="s">
        <v>10</v>
      </c>
    </row>
    <row r="40" spans="1:36" ht="12.75" x14ac:dyDescent="0.2">
      <c r="B40" s="55"/>
      <c r="C40" s="55"/>
      <c r="D40" s="56"/>
      <c r="E40" s="57"/>
      <c r="F40" s="57"/>
      <c r="G40" s="57"/>
      <c r="H40" s="57"/>
      <c r="I40" s="57"/>
      <c r="J40" s="57"/>
      <c r="K40" s="57"/>
      <c r="L40" s="57"/>
      <c r="M40" s="57"/>
      <c r="N40" s="3"/>
      <c r="O40" s="3"/>
      <c r="P40" s="3"/>
      <c r="Q40" s="3"/>
      <c r="R40" s="3"/>
      <c r="S40" s="3"/>
      <c r="T40" s="3"/>
      <c r="U40" s="3"/>
      <c r="V40" s="3"/>
      <c r="W40" s="3"/>
      <c r="X40" s="3"/>
      <c r="Y40" s="3"/>
      <c r="Z40" s="3"/>
      <c r="AA40" s="3"/>
      <c r="AB40" s="3"/>
      <c r="AC40" s="3"/>
      <c r="AD40" s="60"/>
      <c r="AE40" s="60"/>
      <c r="AF40" s="60"/>
      <c r="AG40" s="60"/>
      <c r="AH40" s="42"/>
      <c r="AI40" s="60"/>
      <c r="AJ40" s="42"/>
    </row>
    <row r="41" spans="1:36" ht="12.75" x14ac:dyDescent="0.2">
      <c r="A41" s="61"/>
      <c r="B41" s="62" t="s">
        <v>29</v>
      </c>
      <c r="C41" s="62"/>
      <c r="D41" s="63"/>
      <c r="E41" s="64">
        <f>(E35)/3</f>
        <v>100</v>
      </c>
      <c r="F41" s="64"/>
      <c r="G41" s="64">
        <f>(G35)/3</f>
        <v>100</v>
      </c>
      <c r="H41" s="64"/>
      <c r="I41" s="64">
        <f>(I35)/3</f>
        <v>100</v>
      </c>
      <c r="J41" s="64"/>
      <c r="K41" s="64">
        <f>(K35)/3</f>
        <v>136.66666666666666</v>
      </c>
      <c r="L41" s="64"/>
      <c r="M41" s="64">
        <f>(M35)/3</f>
        <v>136.66666666666666</v>
      </c>
      <c r="N41" s="64"/>
      <c r="O41" s="64">
        <f>(O35)/3</f>
        <v>136.66666666666666</v>
      </c>
      <c r="P41" s="64"/>
      <c r="Q41" s="64">
        <f>(Q35)/3</f>
        <v>136.66666666666666</v>
      </c>
      <c r="R41" s="64"/>
      <c r="S41" s="64">
        <f>(S35)/3</f>
        <v>136.66666666666666</v>
      </c>
      <c r="T41" s="64"/>
      <c r="U41" s="64">
        <f>(U35)/3</f>
        <v>136.66666666666666</v>
      </c>
      <c r="V41" s="64"/>
      <c r="W41" s="64">
        <f>(W35)/3</f>
        <v>136.66666666666666</v>
      </c>
      <c r="X41" s="62"/>
      <c r="Y41" s="64">
        <f>(Y35)/3</f>
        <v>136.66666666666666</v>
      </c>
      <c r="Z41" s="62"/>
      <c r="AA41" s="64">
        <f>(AA35)/3</f>
        <v>136.66666666666666</v>
      </c>
      <c r="AB41" s="64"/>
      <c r="AC41" s="64">
        <f>(AC35)/3</f>
        <v>136.66666666666666</v>
      </c>
      <c r="AD41" s="65"/>
      <c r="AE41" s="64">
        <f>(AE35)/3</f>
        <v>170</v>
      </c>
      <c r="AF41" s="65"/>
      <c r="AG41" s="64">
        <f>(AG35+AG38)/3</f>
        <v>220</v>
      </c>
      <c r="AH41" s="42" t="s">
        <v>9</v>
      </c>
      <c r="AI41" s="64">
        <f>(AI35+AI38)/3</f>
        <v>220</v>
      </c>
      <c r="AJ41" s="42" t="s">
        <v>10</v>
      </c>
    </row>
    <row r="42" spans="1:36" ht="12.75" x14ac:dyDescent="0.2">
      <c r="A42" s="61"/>
      <c r="B42" s="1" t="s">
        <v>30</v>
      </c>
      <c r="D42" s="51"/>
      <c r="E42" s="52">
        <f>E36</f>
        <v>500</v>
      </c>
      <c r="F42" s="52"/>
      <c r="G42" s="52">
        <f t="shared" ref="G42:W42" si="0">G36</f>
        <v>500</v>
      </c>
      <c r="H42" s="52"/>
      <c r="I42" s="52">
        <f t="shared" si="0"/>
        <v>500</v>
      </c>
      <c r="J42" s="52"/>
      <c r="K42" s="52">
        <f t="shared" si="0"/>
        <v>700</v>
      </c>
      <c r="L42" s="52"/>
      <c r="M42" s="52">
        <f t="shared" si="0"/>
        <v>700</v>
      </c>
      <c r="N42" s="52"/>
      <c r="O42" s="52">
        <f t="shared" si="0"/>
        <v>700</v>
      </c>
      <c r="P42" s="52"/>
      <c r="Q42" s="52">
        <f t="shared" si="0"/>
        <v>700</v>
      </c>
      <c r="R42" s="52"/>
      <c r="S42" s="52">
        <f t="shared" si="0"/>
        <v>700</v>
      </c>
      <c r="T42" s="52"/>
      <c r="U42" s="52">
        <f t="shared" si="0"/>
        <v>700</v>
      </c>
      <c r="V42" s="52"/>
      <c r="W42" s="52">
        <f t="shared" si="0"/>
        <v>700</v>
      </c>
      <c r="Y42" s="52">
        <f t="shared" ref="Y42" si="1">Y36</f>
        <v>700</v>
      </c>
      <c r="AA42" s="52">
        <f t="shared" ref="AA42" si="2">AA36</f>
        <v>700</v>
      </c>
      <c r="AB42" s="52"/>
      <c r="AC42" s="52">
        <f>AC36</f>
        <v>700</v>
      </c>
      <c r="AD42" s="66"/>
      <c r="AE42" s="52">
        <f t="shared" ref="AE42" si="3">AE36</f>
        <v>800</v>
      </c>
      <c r="AF42" s="66"/>
      <c r="AG42" s="52">
        <f>AG36</f>
        <v>800</v>
      </c>
      <c r="AH42" s="42" t="s">
        <v>9</v>
      </c>
      <c r="AI42" s="52">
        <f>AI36</f>
        <v>800</v>
      </c>
      <c r="AJ42" s="42" t="s">
        <v>10</v>
      </c>
    </row>
    <row r="43" spans="1:36" x14ac:dyDescent="0.2">
      <c r="B43" s="29"/>
      <c r="C43" s="29"/>
      <c r="D43" s="51"/>
      <c r="I43" s="31"/>
      <c r="K43" s="31"/>
      <c r="M43" s="31"/>
    </row>
    <row r="44" spans="1:36" ht="12.75" customHeight="1" x14ac:dyDescent="0.2">
      <c r="B44" s="27" t="s">
        <v>31</v>
      </c>
      <c r="C44" s="39"/>
      <c r="D44" s="40"/>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row>
    <row r="45" spans="1:36" ht="12.75" x14ac:dyDescent="0.2">
      <c r="B45" s="29" t="s">
        <v>24</v>
      </c>
      <c r="C45" s="50" t="s">
        <v>25</v>
      </c>
      <c r="D45" s="51" t="s">
        <v>26</v>
      </c>
      <c r="E45" s="52">
        <f>E35/'[1]Tasa de cambio'!AJ32</f>
        <v>47.5263837438645</v>
      </c>
      <c r="F45" s="52"/>
      <c r="G45" s="52">
        <f>G35/'[1]Tasa de cambio'!AL32</f>
        <v>47.408094141939856</v>
      </c>
      <c r="H45" s="52"/>
      <c r="I45" s="52">
        <f>I35/'[1]Tasa de cambio'!AN32</f>
        <v>47.69905078888933</v>
      </c>
      <c r="J45" s="52"/>
      <c r="K45" s="52">
        <f>K35/'[1]Tasa de cambio'!AP32</f>
        <v>64.823073852190248</v>
      </c>
      <c r="L45" s="52"/>
      <c r="M45" s="52">
        <f>M35/'[1]Tasa de cambio'!AR32</f>
        <v>64.308597615092168</v>
      </c>
      <c r="N45" s="52"/>
      <c r="O45" s="52">
        <f>O35/'[1]Tasa de cambio'!AT32</f>
        <v>63.969537212738871</v>
      </c>
      <c r="P45" s="52"/>
      <c r="Q45" s="52">
        <f>Q35/'[1]Tasa de cambio'!AV32</f>
        <v>63.767548624622265</v>
      </c>
      <c r="R45" s="52"/>
      <c r="S45" s="52">
        <f>S35/'[1]Tasa de cambio'!AX32</f>
        <v>63.638613164644823</v>
      </c>
      <c r="T45" s="52"/>
      <c r="U45" s="52">
        <f>U35/'[1]Tasa de cambio'!AZ32</f>
        <v>63.971594581911148</v>
      </c>
      <c r="V45" s="52"/>
      <c r="W45" s="52">
        <f>W35/'[1]Tasa de cambio'!BB32</f>
        <v>64.289102343808153</v>
      </c>
      <c r="X45" s="52"/>
      <c r="Y45" s="52">
        <f>Y35/'[1]Tasa de cambio'!BD32</f>
        <v>61.478789817512933</v>
      </c>
      <c r="Z45" s="52"/>
      <c r="AA45" s="52">
        <f>AA35/'[1]Tasa de cambio'!BF32</f>
        <v>60.476213304029415</v>
      </c>
      <c r="AB45" s="52"/>
      <c r="AC45" s="52">
        <f>AC35/'[1]Tasa de cambio'!BH32</f>
        <v>60.554583407611275</v>
      </c>
      <c r="AD45" s="52"/>
      <c r="AE45" s="52">
        <f>AE35/'[1]Tasa de cambio'!BJ32</f>
        <v>75.507156219427628</v>
      </c>
      <c r="AF45" s="52"/>
      <c r="AG45" s="52">
        <f>AG35/'[1]Tasa de cambio'!BL32</f>
        <v>75.543774228481098</v>
      </c>
      <c r="AH45" s="52"/>
      <c r="AI45" s="52">
        <f>AI35/'[1]Tasa de cambio'!BN32</f>
        <v>75.460195677189404</v>
      </c>
      <c r="AJ45" s="52"/>
    </row>
    <row r="46" spans="1:36" x14ac:dyDescent="0.2">
      <c r="D46" s="51" t="s">
        <v>27</v>
      </c>
      <c r="E46" s="52">
        <f>E36/'[1]Tasa de cambio'!AJ32</f>
        <v>79.2106395731075</v>
      </c>
      <c r="F46" s="52"/>
      <c r="G46" s="52">
        <f>G36/'[1]Tasa de cambio'!AL32</f>
        <v>79.013490236566426</v>
      </c>
      <c r="H46" s="52"/>
      <c r="I46" s="52">
        <f>I36/'[1]Tasa de cambio'!AN32</f>
        <v>79.49841798148222</v>
      </c>
      <c r="J46" s="52"/>
      <c r="K46" s="52">
        <f>K36/'[1]Tasa de cambio'!AP32</f>
        <v>110.67354072325165</v>
      </c>
      <c r="L46" s="52"/>
      <c r="M46" s="52">
        <f>M36/'[1]Tasa de cambio'!AR32</f>
        <v>109.79516665991345</v>
      </c>
      <c r="N46" s="52"/>
      <c r="O46" s="52">
        <f>O36/'[1]Tasa de cambio'!AT32</f>
        <v>109.21628304613954</v>
      </c>
      <c r="P46" s="52"/>
      <c r="Q46" s="52">
        <f>Q36/'[1]Tasa de cambio'!AV32</f>
        <v>108.87142448106241</v>
      </c>
      <c r="R46" s="52"/>
      <c r="S46" s="52">
        <f>S36/'[1]Tasa de cambio'!AX32</f>
        <v>108.6512907689058</v>
      </c>
      <c r="T46" s="52"/>
      <c r="U46" s="52">
        <f>U36/'[1]Tasa de cambio'!AZ32</f>
        <v>109.21979562765318</v>
      </c>
      <c r="V46" s="52"/>
      <c r="W46" s="52">
        <f>W36/'[1]Tasa de cambio'!BB32</f>
        <v>109.76188205040417</v>
      </c>
      <c r="X46" s="52"/>
      <c r="Y46" s="52">
        <f>Y36/'[1]Tasa de cambio'!BD32</f>
        <v>104.96378749331475</v>
      </c>
      <c r="Z46" s="52"/>
      <c r="AA46" s="52">
        <f>AA36/'[1]Tasa de cambio'!BF32</f>
        <v>103.25207149468437</v>
      </c>
      <c r="AB46" s="52"/>
      <c r="AC46" s="52">
        <f>AC36/'[1]Tasa de cambio'!BH32</f>
        <v>103.38587411055583</v>
      </c>
      <c r="AD46" s="52"/>
      <c r="AE46" s="52">
        <f>AE36/'[1]Tasa de cambio'!BJ32</f>
        <v>118.44259799125902</v>
      </c>
      <c r="AF46" s="52"/>
      <c r="AG46" s="52">
        <f>AG36/'[1]Tasa de cambio'!BL32</f>
        <v>118.50003800546055</v>
      </c>
      <c r="AH46" s="52"/>
      <c r="AI46" s="52">
        <f>AI36/'[1]Tasa de cambio'!BN32</f>
        <v>118.36893439559122</v>
      </c>
      <c r="AJ46" s="52"/>
    </row>
    <row r="47" spans="1:36" ht="12.75" x14ac:dyDescent="0.2">
      <c r="B47" s="87" t="s">
        <v>32</v>
      </c>
      <c r="C47" s="55"/>
      <c r="D47" s="110" t="s">
        <v>26</v>
      </c>
      <c r="E47" s="57"/>
      <c r="F47" s="57"/>
      <c r="G47" s="57"/>
      <c r="H47" s="57"/>
      <c r="I47" s="57"/>
      <c r="J47" s="57"/>
      <c r="K47" s="57"/>
      <c r="L47" s="57"/>
      <c r="M47" s="57"/>
      <c r="N47" s="3"/>
      <c r="O47" s="57"/>
      <c r="P47" s="3"/>
      <c r="Q47" s="57"/>
      <c r="R47" s="3"/>
      <c r="S47" s="57"/>
      <c r="T47" s="3"/>
      <c r="U47" s="57"/>
      <c r="V47" s="3"/>
      <c r="W47" s="57"/>
      <c r="X47" s="3"/>
      <c r="Y47" s="57"/>
      <c r="Z47" s="3"/>
      <c r="AA47" s="58"/>
      <c r="AB47" s="58"/>
      <c r="AC47" s="58"/>
      <c r="AD47" s="59"/>
      <c r="AE47" s="107"/>
      <c r="AF47" s="59"/>
      <c r="AG47" s="108">
        <f>AG38/'[1]Tasa de cambio'!BL32</f>
        <v>22.218757126023853</v>
      </c>
      <c r="AH47" s="42" t="s">
        <v>9</v>
      </c>
      <c r="AI47" s="108">
        <f>AI38/'[1]Tasa de cambio'!BN32</f>
        <v>22.194175199173355</v>
      </c>
      <c r="AJ47" s="42"/>
    </row>
    <row r="48" spans="1:36" ht="12.75" x14ac:dyDescent="0.2">
      <c r="B48" s="88"/>
      <c r="C48" s="55"/>
      <c r="D48" s="51" t="s">
        <v>27</v>
      </c>
      <c r="E48" s="57"/>
      <c r="F48" s="57"/>
      <c r="G48" s="57"/>
      <c r="H48" s="57"/>
      <c r="I48" s="57"/>
      <c r="J48" s="57"/>
      <c r="K48" s="57"/>
      <c r="L48" s="57"/>
      <c r="M48" s="57"/>
      <c r="N48" s="3"/>
      <c r="O48" s="57"/>
      <c r="P48" s="3"/>
      <c r="Q48" s="57"/>
      <c r="R48" s="3"/>
      <c r="S48" s="57"/>
      <c r="T48" s="3"/>
      <c r="U48" s="57"/>
      <c r="V48" s="3"/>
      <c r="W48" s="57"/>
      <c r="X48" s="3"/>
      <c r="Y48" s="57"/>
      <c r="Z48" s="3"/>
      <c r="AA48" s="58"/>
      <c r="AB48" s="58"/>
      <c r="AC48" s="58"/>
      <c r="AD48" s="59"/>
      <c r="AE48" s="107"/>
      <c r="AF48" s="59"/>
      <c r="AG48" s="107">
        <f>AG39/'[1]Tasa de cambio'!BL32</f>
        <v>66.656271378071565</v>
      </c>
      <c r="AH48" s="42" t="s">
        <v>9</v>
      </c>
      <c r="AI48" s="107">
        <f>AI39/'[1]Tasa de cambio'!BN32</f>
        <v>66.582525597520061</v>
      </c>
      <c r="AJ48" s="42"/>
    </row>
    <row r="49" spans="1:36" x14ac:dyDescent="0.2">
      <c r="B49" s="55"/>
      <c r="C49" s="55"/>
      <c r="D49" s="56"/>
      <c r="E49" s="57"/>
      <c r="F49" s="57"/>
      <c r="G49" s="57"/>
      <c r="H49" s="57"/>
      <c r="I49" s="57"/>
      <c r="J49" s="57"/>
      <c r="K49" s="57"/>
      <c r="L49" s="57"/>
      <c r="M49" s="57"/>
      <c r="N49" s="3"/>
      <c r="O49" s="3"/>
      <c r="P49" s="3"/>
      <c r="Q49" s="3"/>
      <c r="R49" s="3"/>
      <c r="S49" s="3"/>
      <c r="T49" s="3"/>
      <c r="U49" s="3"/>
      <c r="V49" s="3"/>
      <c r="W49" s="3"/>
      <c r="X49" s="3"/>
      <c r="Y49" s="3"/>
      <c r="Z49" s="3"/>
      <c r="AA49" s="3"/>
      <c r="AB49" s="3"/>
      <c r="AC49" s="3"/>
      <c r="AD49" s="60"/>
      <c r="AE49" s="60"/>
      <c r="AF49" s="60"/>
      <c r="AG49" s="60"/>
      <c r="AH49" s="60"/>
      <c r="AI49" s="60"/>
      <c r="AJ49" s="60"/>
    </row>
    <row r="50" spans="1:36" ht="12" customHeight="1" x14ac:dyDescent="0.2">
      <c r="A50" s="61"/>
      <c r="B50" s="62" t="s">
        <v>29</v>
      </c>
      <c r="C50" s="62"/>
      <c r="D50" s="63"/>
      <c r="E50" s="64">
        <f>E41/'[1]Tasa de cambio'!AJ32</f>
        <v>15.842127914621502</v>
      </c>
      <c r="F50" s="64"/>
      <c r="G50" s="64">
        <f>G41/'[1]Tasa de cambio'!AL32</f>
        <v>15.802698047313285</v>
      </c>
      <c r="H50" s="64"/>
      <c r="I50" s="64">
        <f>I41/'[1]Tasa de cambio'!AN32</f>
        <v>15.899683596296443</v>
      </c>
      <c r="J50" s="64"/>
      <c r="K50" s="64">
        <f>K41/'[1]Tasa de cambio'!AP32</f>
        <v>21.607691284063417</v>
      </c>
      <c r="L50" s="64"/>
      <c r="M50" s="64">
        <f>M41/'[1]Tasa de cambio'!AR32</f>
        <v>21.436199205030722</v>
      </c>
      <c r="N50" s="64"/>
      <c r="O50" s="64">
        <f>O41/'[1]Tasa de cambio'!AT32</f>
        <v>21.323179070912953</v>
      </c>
      <c r="P50" s="64"/>
      <c r="Q50" s="64">
        <f>Q41/'[1]Tasa de cambio'!AV32</f>
        <v>21.255849541540751</v>
      </c>
      <c r="R50" s="64"/>
      <c r="S50" s="64">
        <f>S41/'[1]Tasa de cambio'!AX32</f>
        <v>21.212871054881607</v>
      </c>
      <c r="T50" s="64"/>
      <c r="U50" s="64">
        <f>U41/'[1]Tasa de cambio'!AZ32</f>
        <v>21.323864860637048</v>
      </c>
      <c r="V50" s="64"/>
      <c r="W50" s="64">
        <f>W41/'[1]Tasa de cambio'!BB32</f>
        <v>21.429700781269386</v>
      </c>
      <c r="X50" s="62"/>
      <c r="Y50" s="64">
        <f>Y41/'[1]Tasa de cambio'!BD32</f>
        <v>20.492929939170974</v>
      </c>
      <c r="Z50" s="62"/>
      <c r="AA50" s="64">
        <f>AA41/'[1]Tasa de cambio'!BF32</f>
        <v>20.158737768009804</v>
      </c>
      <c r="AB50" s="64"/>
      <c r="AC50" s="64">
        <f>AC41/'[1]Tasa de cambio'!BH32</f>
        <v>20.184861135870424</v>
      </c>
      <c r="AD50" s="22"/>
      <c r="AE50" s="64">
        <f>AE41/'[1]Tasa de cambio'!BJ32</f>
        <v>25.169052073142542</v>
      </c>
      <c r="AF50" s="22"/>
      <c r="AG50" s="64">
        <f>AG41/'[1]Tasa de cambio'!BL32</f>
        <v>32.58751045150165</v>
      </c>
      <c r="AH50" s="42" t="s">
        <v>9</v>
      </c>
      <c r="AI50" s="64">
        <f>AI41/'[1]Tasa de cambio'!BN32</f>
        <v>32.55145695878759</v>
      </c>
      <c r="AJ50" s="42"/>
    </row>
    <row r="51" spans="1:36" ht="12" customHeight="1" x14ac:dyDescent="0.2">
      <c r="A51" s="61"/>
      <c r="B51" s="1" t="s">
        <v>30</v>
      </c>
      <c r="D51" s="51"/>
      <c r="E51" s="52">
        <f>E42/'[1]Tasa de cambio'!AJ32</f>
        <v>79.2106395731075</v>
      </c>
      <c r="F51" s="52"/>
      <c r="G51" s="52">
        <f>G42/'[1]Tasa de cambio'!AL32</f>
        <v>79.013490236566426</v>
      </c>
      <c r="H51" s="52"/>
      <c r="I51" s="52">
        <f>I42/'[1]Tasa de cambio'!AN32</f>
        <v>79.49841798148222</v>
      </c>
      <c r="J51" s="52"/>
      <c r="K51" s="52">
        <f>K42/'[1]Tasa de cambio'!AP32</f>
        <v>110.67354072325165</v>
      </c>
      <c r="L51" s="52"/>
      <c r="M51" s="52">
        <f>M42/'[1]Tasa de cambio'!AR32</f>
        <v>109.79516665991345</v>
      </c>
      <c r="N51" s="52"/>
      <c r="O51" s="52">
        <f>O42/'[1]Tasa de cambio'!AT32</f>
        <v>109.21628304613954</v>
      </c>
      <c r="P51" s="52"/>
      <c r="Q51" s="52">
        <f>Q42/'[1]Tasa de cambio'!AV32</f>
        <v>108.87142448106241</v>
      </c>
      <c r="R51" s="52"/>
      <c r="S51" s="52">
        <f>S42/'[1]Tasa de cambio'!AX32</f>
        <v>108.6512907689058</v>
      </c>
      <c r="T51" s="52"/>
      <c r="U51" s="52">
        <f>U42/'[1]Tasa de cambio'!AZ32</f>
        <v>109.21979562765318</v>
      </c>
      <c r="V51" s="52"/>
      <c r="W51" s="52">
        <f>W42/'[1]Tasa de cambio'!BB32</f>
        <v>109.76188205040417</v>
      </c>
      <c r="Y51" s="52">
        <f>Y42/'[1]Tasa de cambio'!BD32</f>
        <v>104.96378749331475</v>
      </c>
      <c r="AA51" s="52">
        <f>AA42/'[1]Tasa de cambio'!BF32</f>
        <v>103.25207149468437</v>
      </c>
      <c r="AB51" s="52"/>
      <c r="AC51" s="52">
        <f>AC42/'[1]Tasa de cambio'!BH32</f>
        <v>103.38587411055583</v>
      </c>
      <c r="AE51" s="52">
        <f>AE42/'[1]Tasa de cambio'!BJ32</f>
        <v>118.44259799125902</v>
      </c>
      <c r="AG51" s="52">
        <f>AG42/'[1]Tasa de cambio'!BL32</f>
        <v>118.50003800546055</v>
      </c>
      <c r="AH51" s="42" t="s">
        <v>9</v>
      </c>
      <c r="AI51" s="52">
        <f>AI42/'[1]Tasa de cambio'!BN32</f>
        <v>118.36893439559122</v>
      </c>
      <c r="AJ51" s="42"/>
    </row>
    <row r="52" spans="1:36" x14ac:dyDescent="0.2">
      <c r="D52" s="51"/>
      <c r="E52" s="31"/>
      <c r="G52" s="32"/>
      <c r="I52" s="32"/>
      <c r="K52" s="32"/>
      <c r="M52" s="31"/>
    </row>
    <row r="53" spans="1:36" x14ac:dyDescent="0.2">
      <c r="B53" s="25"/>
      <c r="C53" s="25"/>
      <c r="D53" s="26"/>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row>
    <row r="54" spans="1:36" s="70" customFormat="1" ht="11.25" x14ac:dyDescent="0.2">
      <c r="A54" s="67"/>
      <c r="B54" s="68" t="s">
        <v>33</v>
      </c>
      <c r="C54" s="68"/>
      <c r="D54" s="68"/>
      <c r="E54" s="68"/>
      <c r="F54" s="68"/>
      <c r="G54" s="68"/>
      <c r="H54" s="68"/>
      <c r="I54" s="68"/>
      <c r="J54" s="68"/>
      <c r="K54" s="68"/>
      <c r="L54" s="68"/>
      <c r="M54" s="68"/>
      <c r="N54" s="68"/>
      <c r="O54" s="69"/>
    </row>
    <row r="55" spans="1:36" s="70" customFormat="1" ht="11.25" x14ac:dyDescent="0.2">
      <c r="B55" s="71" t="s">
        <v>34</v>
      </c>
      <c r="C55" s="72"/>
      <c r="D55" s="72"/>
      <c r="E55" s="72"/>
      <c r="F55" s="72"/>
      <c r="G55" s="72"/>
      <c r="H55" s="72"/>
      <c r="I55" s="72"/>
      <c r="J55" s="72"/>
      <c r="K55" s="72"/>
      <c r="L55" s="72"/>
      <c r="M55" s="72"/>
      <c r="N55" s="73"/>
    </row>
    <row r="56" spans="1:36" s="74" customFormat="1" ht="11.25" x14ac:dyDescent="0.2">
      <c r="B56" s="75"/>
      <c r="C56" s="76"/>
      <c r="D56" s="76"/>
      <c r="E56" s="76"/>
      <c r="F56" s="76"/>
      <c r="G56" s="76"/>
      <c r="H56" s="76"/>
      <c r="I56" s="76"/>
      <c r="J56" s="76"/>
      <c r="K56" s="76"/>
      <c r="L56" s="76"/>
      <c r="M56" s="76"/>
      <c r="N56" s="77"/>
    </row>
    <row r="57" spans="1:36" s="70" customFormat="1" x14ac:dyDescent="0.2">
      <c r="B57" s="78" t="s">
        <v>35</v>
      </c>
      <c r="C57" s="79"/>
      <c r="D57" s="79"/>
      <c r="E57" s="79"/>
      <c r="F57" s="79"/>
      <c r="G57" s="79"/>
      <c r="H57" s="79"/>
      <c r="I57" s="79"/>
      <c r="J57" s="79"/>
      <c r="K57" s="79"/>
      <c r="L57" s="79"/>
      <c r="M57" s="79"/>
      <c r="N57" s="80"/>
      <c r="P57" s="1"/>
    </row>
    <row r="58" spans="1:36" s="70" customFormat="1" ht="11.25" x14ac:dyDescent="0.2">
      <c r="B58" s="78" t="s">
        <v>36</v>
      </c>
      <c r="C58" s="79"/>
      <c r="D58" s="79"/>
      <c r="E58" s="79"/>
      <c r="F58" s="79"/>
      <c r="G58" s="79"/>
      <c r="H58" s="79"/>
      <c r="I58" s="79"/>
      <c r="J58" s="79"/>
      <c r="K58" s="79"/>
      <c r="L58" s="79"/>
      <c r="M58" s="79"/>
      <c r="N58" s="80"/>
    </row>
    <row r="59" spans="1:36" s="70" customFormat="1" ht="12" customHeight="1" x14ac:dyDescent="0.2">
      <c r="B59" s="78" t="s">
        <v>52</v>
      </c>
      <c r="C59" s="79"/>
      <c r="D59" s="79"/>
      <c r="E59" s="79"/>
      <c r="F59" s="79"/>
      <c r="G59" s="79"/>
      <c r="H59" s="79"/>
      <c r="I59" s="79"/>
      <c r="J59" s="79"/>
      <c r="K59" s="79"/>
      <c r="L59" s="79"/>
      <c r="M59" s="79"/>
      <c r="N59" s="80"/>
    </row>
    <row r="60" spans="1:36" s="74" customFormat="1" ht="12" customHeight="1" x14ac:dyDescent="0.2">
      <c r="B60" s="78" t="s">
        <v>37</v>
      </c>
      <c r="C60" s="79"/>
      <c r="D60" s="79"/>
      <c r="E60" s="79"/>
      <c r="F60" s="79"/>
      <c r="G60" s="79"/>
      <c r="H60" s="79"/>
      <c r="I60" s="79"/>
      <c r="J60" s="79"/>
      <c r="K60" s="79"/>
      <c r="L60" s="79"/>
      <c r="M60" s="79"/>
      <c r="N60" s="80"/>
    </row>
    <row r="61" spans="1:36" s="74" customFormat="1" ht="12" customHeight="1" x14ac:dyDescent="0.2">
      <c r="B61" s="78" t="s">
        <v>38</v>
      </c>
      <c r="C61" s="79"/>
      <c r="D61" s="79"/>
      <c r="E61" s="79"/>
      <c r="F61" s="79"/>
      <c r="G61" s="79"/>
      <c r="H61" s="79"/>
      <c r="I61" s="79"/>
      <c r="J61" s="79"/>
      <c r="K61" s="79"/>
      <c r="L61" s="79"/>
      <c r="M61" s="79"/>
      <c r="N61" s="80"/>
    </row>
    <row r="62" spans="1:36" s="74" customFormat="1" ht="11.25" x14ac:dyDescent="0.2">
      <c r="B62" s="78" t="s">
        <v>39</v>
      </c>
      <c r="C62" s="79"/>
      <c r="D62" s="79"/>
      <c r="E62" s="79"/>
      <c r="F62" s="79"/>
      <c r="G62" s="79"/>
      <c r="H62" s="79"/>
      <c r="I62" s="79"/>
      <c r="J62" s="79"/>
      <c r="K62" s="79"/>
      <c r="L62" s="79"/>
      <c r="M62" s="79"/>
      <c r="N62" s="80"/>
    </row>
    <row r="63" spans="1:36" s="74" customFormat="1" ht="43.15" customHeight="1" x14ac:dyDescent="0.2">
      <c r="A63" s="81"/>
      <c r="B63" s="89" t="s">
        <v>40</v>
      </c>
      <c r="C63" s="90"/>
      <c r="D63" s="90"/>
      <c r="E63" s="90"/>
      <c r="F63" s="90"/>
      <c r="G63" s="90"/>
      <c r="H63" s="90"/>
      <c r="I63" s="90"/>
      <c r="J63" s="90"/>
      <c r="K63" s="90"/>
      <c r="L63" s="90"/>
      <c r="M63" s="90"/>
      <c r="N63" s="91"/>
    </row>
    <row r="64" spans="1:36" s="74" customFormat="1" ht="42.75" customHeight="1" x14ac:dyDescent="0.2">
      <c r="A64" s="81"/>
      <c r="B64" s="89" t="s">
        <v>41</v>
      </c>
      <c r="C64" s="90"/>
      <c r="D64" s="90"/>
      <c r="E64" s="90"/>
      <c r="F64" s="90"/>
      <c r="G64" s="90"/>
      <c r="H64" s="90"/>
      <c r="I64" s="90"/>
      <c r="J64" s="90"/>
      <c r="K64" s="90"/>
      <c r="L64" s="90"/>
      <c r="M64" s="90"/>
      <c r="N64" s="91"/>
    </row>
    <row r="65" spans="2:14" s="70" customFormat="1" ht="11.25" x14ac:dyDescent="0.2">
      <c r="B65" s="92"/>
      <c r="C65" s="93"/>
      <c r="D65" s="93"/>
      <c r="E65" s="93"/>
      <c r="F65" s="93"/>
      <c r="G65" s="93"/>
      <c r="H65" s="93"/>
      <c r="I65" s="93"/>
      <c r="J65" s="93"/>
      <c r="K65" s="93"/>
      <c r="L65" s="93"/>
      <c r="M65" s="93"/>
      <c r="N65" s="94"/>
    </row>
    <row r="66" spans="2:14" s="70" customFormat="1" ht="11.25" x14ac:dyDescent="0.2">
      <c r="B66" s="78" t="s">
        <v>42</v>
      </c>
      <c r="C66" s="79"/>
      <c r="D66" s="79"/>
      <c r="E66" s="79"/>
      <c r="F66" s="79"/>
      <c r="G66" s="79"/>
      <c r="H66" s="79"/>
      <c r="I66" s="79"/>
      <c r="J66" s="79"/>
      <c r="K66" s="79"/>
      <c r="L66" s="79"/>
      <c r="M66" s="79"/>
      <c r="N66" s="80"/>
    </row>
    <row r="67" spans="2:14" x14ac:dyDescent="0.2">
      <c r="B67" s="78" t="s">
        <v>43</v>
      </c>
      <c r="C67" s="79"/>
      <c r="D67" s="79"/>
      <c r="E67" s="79"/>
      <c r="F67" s="79"/>
      <c r="G67" s="79"/>
      <c r="H67" s="79"/>
      <c r="I67" s="79"/>
      <c r="J67" s="79"/>
      <c r="K67" s="79"/>
      <c r="L67" s="79"/>
      <c r="M67" s="79"/>
      <c r="N67" s="80"/>
    </row>
    <row r="68" spans="2:14" s="36" customFormat="1" x14ac:dyDescent="0.2">
      <c r="B68" s="95"/>
      <c r="C68" s="96"/>
      <c r="D68" s="96"/>
      <c r="E68" s="96"/>
      <c r="F68" s="96"/>
      <c r="G68" s="96"/>
      <c r="H68" s="96"/>
      <c r="I68" s="96"/>
      <c r="J68" s="96"/>
      <c r="K68" s="96"/>
      <c r="L68" s="96"/>
      <c r="M68" s="96"/>
      <c r="N68" s="97"/>
    </row>
    <row r="69" spans="2:14" s="36" customFormat="1" x14ac:dyDescent="0.2">
      <c r="B69" s="98" t="s">
        <v>44</v>
      </c>
      <c r="C69" s="99"/>
      <c r="D69" s="99"/>
      <c r="E69" s="99"/>
      <c r="F69" s="99"/>
      <c r="G69" s="99"/>
      <c r="H69" s="99"/>
      <c r="I69" s="99"/>
      <c r="J69" s="99"/>
      <c r="K69" s="99"/>
      <c r="L69" s="99"/>
      <c r="M69" s="99"/>
      <c r="N69" s="100"/>
    </row>
    <row r="70" spans="2:14" ht="12" customHeight="1" x14ac:dyDescent="0.2">
      <c r="B70" s="78" t="s">
        <v>45</v>
      </c>
      <c r="C70" s="79"/>
      <c r="D70" s="79"/>
      <c r="E70" s="79"/>
      <c r="F70" s="79"/>
      <c r="G70" s="79"/>
      <c r="H70" s="79"/>
      <c r="I70" s="79"/>
      <c r="J70" s="79"/>
      <c r="K70" s="79"/>
      <c r="L70" s="79"/>
      <c r="M70" s="79"/>
      <c r="N70" s="80"/>
    </row>
    <row r="71" spans="2:14" x14ac:dyDescent="0.2">
      <c r="B71" s="78" t="s">
        <v>46</v>
      </c>
      <c r="C71" s="79"/>
      <c r="D71" s="79"/>
      <c r="E71" s="79"/>
      <c r="F71" s="79"/>
      <c r="G71" s="79"/>
      <c r="H71" s="79"/>
      <c r="I71" s="79"/>
      <c r="J71" s="79"/>
      <c r="K71" s="79"/>
      <c r="L71" s="79"/>
      <c r="M71" s="79"/>
      <c r="N71" s="80"/>
    </row>
    <row r="72" spans="2:14" x14ac:dyDescent="0.2">
      <c r="B72" s="78" t="s">
        <v>47</v>
      </c>
      <c r="C72" s="79"/>
      <c r="D72" s="79"/>
      <c r="E72" s="79"/>
      <c r="F72" s="79"/>
      <c r="G72" s="79"/>
      <c r="H72" s="79"/>
      <c r="I72" s="79"/>
      <c r="J72" s="79"/>
      <c r="K72" s="79"/>
      <c r="L72" s="79"/>
      <c r="M72" s="79"/>
      <c r="N72" s="80"/>
    </row>
    <row r="73" spans="2:14" x14ac:dyDescent="0.2">
      <c r="B73" s="101" t="s">
        <v>48</v>
      </c>
      <c r="C73" s="102"/>
      <c r="D73" s="102"/>
      <c r="E73" s="102"/>
      <c r="F73" s="102"/>
      <c r="G73" s="102"/>
      <c r="H73" s="102"/>
      <c r="I73" s="102"/>
      <c r="J73" s="102"/>
      <c r="K73" s="102"/>
      <c r="L73" s="102"/>
      <c r="M73" s="102"/>
      <c r="N73" s="103"/>
    </row>
    <row r="74" spans="2:14" x14ac:dyDescent="0.2">
      <c r="B74" s="101" t="s">
        <v>49</v>
      </c>
      <c r="C74" s="102"/>
      <c r="D74" s="102"/>
      <c r="E74" s="102"/>
      <c r="F74" s="102"/>
      <c r="G74" s="102"/>
      <c r="H74" s="102"/>
      <c r="I74" s="102"/>
      <c r="J74" s="102"/>
      <c r="K74" s="102"/>
      <c r="L74" s="102"/>
      <c r="M74" s="102"/>
      <c r="N74" s="103"/>
    </row>
    <row r="75" spans="2:14" ht="44.45" customHeight="1" x14ac:dyDescent="0.2">
      <c r="B75" s="104" t="s">
        <v>50</v>
      </c>
      <c r="C75" s="105"/>
      <c r="D75" s="105"/>
      <c r="E75" s="105"/>
      <c r="F75" s="105"/>
      <c r="G75" s="105"/>
      <c r="H75" s="105"/>
      <c r="I75" s="105"/>
      <c r="J75" s="105"/>
      <c r="K75" s="105"/>
      <c r="L75" s="105"/>
      <c r="M75" s="105"/>
      <c r="N75" s="106"/>
    </row>
    <row r="76" spans="2:14" ht="38.25" customHeight="1" x14ac:dyDescent="0.2">
      <c r="B76" s="104" t="s">
        <v>51</v>
      </c>
      <c r="C76" s="105"/>
      <c r="D76" s="105"/>
      <c r="E76" s="105"/>
      <c r="F76" s="105"/>
      <c r="G76" s="105"/>
      <c r="H76" s="105"/>
      <c r="I76" s="105"/>
      <c r="J76" s="105"/>
      <c r="K76" s="105"/>
      <c r="L76" s="105"/>
      <c r="M76" s="105"/>
      <c r="N76" s="106"/>
    </row>
  </sheetData>
  <mergeCells count="32">
    <mergeCell ref="B75:N75"/>
    <mergeCell ref="B76:N76"/>
    <mergeCell ref="B69:N69"/>
    <mergeCell ref="B70:N70"/>
    <mergeCell ref="B71:N71"/>
    <mergeCell ref="B72:N72"/>
    <mergeCell ref="B73:N73"/>
    <mergeCell ref="B74:N74"/>
    <mergeCell ref="B63:N63"/>
    <mergeCell ref="B64:N64"/>
    <mergeCell ref="B65:N65"/>
    <mergeCell ref="B66:N66"/>
    <mergeCell ref="B67:N67"/>
    <mergeCell ref="B68:N68"/>
    <mergeCell ref="B57:N57"/>
    <mergeCell ref="B58:N58"/>
    <mergeCell ref="B59:N59"/>
    <mergeCell ref="B60:N60"/>
    <mergeCell ref="B61:N61"/>
    <mergeCell ref="B62:N62"/>
    <mergeCell ref="B9:P9"/>
    <mergeCell ref="B38:B39"/>
    <mergeCell ref="B47:B48"/>
    <mergeCell ref="B54:N54"/>
    <mergeCell ref="B55:N55"/>
    <mergeCell ref="B56:N56"/>
    <mergeCell ref="B3:P3"/>
    <mergeCell ref="B4:P4"/>
    <mergeCell ref="B5:P5"/>
    <mergeCell ref="B6:P6"/>
    <mergeCell ref="B7:P7"/>
    <mergeCell ref="B8:P8"/>
  </mergeCells>
  <hyperlinks>
    <hyperlink ref="C35" location="CTP2!A49" display="/b" xr:uid="{FE28D6BC-2EFF-4DB9-8BBD-5419EEF66B19}"/>
    <hyperlink ref="C25" location="CTP2!A48" display="/a" xr:uid="{E32FC39F-A941-4EA1-B5E1-0608EC2E8FAE}"/>
    <hyperlink ref="C29" location="CTP2!A48" display="/a" xr:uid="{10082ADF-818E-4DA9-814B-0098DD36F6E6}"/>
    <hyperlink ref="AB25" location="CTP2!A48" display="/a" xr:uid="{BB6AD41C-5671-46A6-A21F-2C0459E6CD6D}"/>
    <hyperlink ref="AB29" location="CTP2!A48" display="/a" xr:uid="{DD02C75D-BA7A-4298-97D9-E4E345B51FE6}"/>
    <hyperlink ref="AD25" location="CTP2!A48" display="/a" xr:uid="{986FB5FE-A060-41C0-BE72-57749F521F95}"/>
    <hyperlink ref="AF25" location="CTP2!A48" display="/a" xr:uid="{1A918CA3-4484-4BCB-851D-9D6679BCC19E}"/>
    <hyperlink ref="C45" location="CTP2!A49" display="/b" xr:uid="{D63A1FAC-A597-4F0C-BA63-F70746913542}"/>
    <hyperlink ref="AH25" location="CTP2!A48" display="/a" xr:uid="{EC049EF1-E861-42B3-90EE-72CEAE1F9B91}"/>
    <hyperlink ref="AH29" location="CTP2!A48" display="/a" xr:uid="{773C3E27-5707-4D7A-BE6D-B737066A17DC}"/>
    <hyperlink ref="AJ29" location="CTP2!A48" display="/a" xr:uid="{F2FC874B-42A4-4E5D-BEFE-43F2EDF7E784}"/>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FSP_d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Nincen FIGUEROA</dc:creator>
  <cp:lastModifiedBy>Nincen FIGUEROA</cp:lastModifiedBy>
  <dcterms:created xsi:type="dcterms:W3CDTF">2023-03-14T19:46:03Z</dcterms:created>
  <dcterms:modified xsi:type="dcterms:W3CDTF">2023-03-14T19:52:48Z</dcterms:modified>
</cp:coreProperties>
</file>