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V:\DAT\Proteccion-Social\Repositorio PPSNC en ALC\PTC_Transferencias Condicionadas\chl\SSOO\Hoja de datos\"/>
    </mc:Choice>
  </mc:AlternateContent>
  <xr:revisionPtr revIDLastSave="0" documentId="8_{C6B894BC-2204-4257-AC5A-187F86686B3C}" xr6:coauthVersionLast="47" xr6:coauthVersionMax="47" xr10:uidLastSave="{00000000-0000-0000-0000-000000000000}"/>
  <bookViews>
    <workbookView xWindow="-120" yWindow="-120" windowWidth="29040" windowHeight="15840" xr2:uid="{2EFFF5CA-1E3D-4E00-BC74-64A8D39471B0}"/>
  </bookViews>
  <sheets>
    <sheet name="SSOO_d" sheetId="1" r:id="rId1"/>
  </sheets>
  <externalReferences>
    <externalReference r:id="rId2"/>
  </externalReferences>
  <definedNames>
    <definedName name="_Sort"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6" i="1" l="1"/>
  <c r="I106" i="1"/>
  <c r="G106" i="1"/>
  <c r="E106" i="1"/>
  <c r="K105" i="1"/>
  <c r="I105" i="1"/>
  <c r="G105" i="1"/>
  <c r="E105" i="1"/>
  <c r="U102" i="1"/>
  <c r="W100" i="1"/>
  <c r="U100" i="1"/>
  <c r="S100" i="1"/>
  <c r="Q100" i="1"/>
  <c r="O100" i="1"/>
  <c r="M100" i="1"/>
  <c r="W99" i="1"/>
  <c r="U99" i="1"/>
  <c r="S99" i="1"/>
  <c r="Q99" i="1"/>
  <c r="O99" i="1"/>
  <c r="M99" i="1"/>
  <c r="M96" i="1"/>
  <c r="K96" i="1"/>
  <c r="I96" i="1"/>
  <c r="G96" i="1"/>
  <c r="E96" i="1"/>
  <c r="K94" i="1"/>
  <c r="I94" i="1"/>
  <c r="G94" i="1"/>
  <c r="W93" i="1"/>
  <c r="U93" i="1"/>
  <c r="S93" i="1"/>
  <c r="Q93" i="1"/>
  <c r="M93" i="1"/>
  <c r="K93" i="1"/>
  <c r="I93" i="1"/>
  <c r="G93" i="1"/>
  <c r="W92" i="1"/>
  <c r="U92" i="1"/>
  <c r="S92" i="1"/>
  <c r="Q92" i="1"/>
  <c r="M92" i="1"/>
  <c r="K92" i="1"/>
  <c r="I92" i="1"/>
  <c r="G92" i="1"/>
  <c r="W90" i="1"/>
  <c r="U90" i="1"/>
  <c r="S90" i="1"/>
  <c r="Q90" i="1"/>
  <c r="O90" i="1"/>
  <c r="M90" i="1"/>
  <c r="K90" i="1"/>
  <c r="W89" i="1"/>
  <c r="U89" i="1"/>
  <c r="S89" i="1"/>
  <c r="Q89" i="1"/>
  <c r="O89" i="1"/>
  <c r="M89" i="1"/>
  <c r="K89" i="1"/>
  <c r="W87" i="1"/>
  <c r="U87" i="1"/>
  <c r="S87" i="1"/>
  <c r="Q87" i="1"/>
  <c r="M87" i="1"/>
  <c r="W86" i="1"/>
  <c r="U86" i="1"/>
  <c r="S86" i="1"/>
  <c r="Q86" i="1"/>
  <c r="M86" i="1"/>
  <c r="W84" i="1"/>
  <c r="U84" i="1"/>
  <c r="S84" i="1"/>
  <c r="Q84" i="1"/>
  <c r="O84" i="1"/>
  <c r="M84" i="1"/>
  <c r="K84" i="1"/>
  <c r="I84" i="1"/>
  <c r="G84" i="1"/>
  <c r="W83" i="1"/>
  <c r="U83" i="1"/>
  <c r="S83" i="1"/>
  <c r="Q83" i="1"/>
  <c r="O83" i="1"/>
  <c r="M83" i="1"/>
  <c r="K83" i="1"/>
  <c r="I83" i="1"/>
  <c r="G83" i="1"/>
  <c r="W81" i="1"/>
  <c r="U81" i="1"/>
  <c r="S81" i="1"/>
  <c r="Q81" i="1"/>
  <c r="O81" i="1"/>
  <c r="M81" i="1"/>
  <c r="K81" i="1"/>
  <c r="I81" i="1"/>
  <c r="G81" i="1"/>
  <c r="W80" i="1"/>
  <c r="U80" i="1"/>
  <c r="S80" i="1"/>
  <c r="Q80" i="1"/>
  <c r="O80" i="1"/>
  <c r="M80" i="1"/>
  <c r="K80" i="1"/>
  <c r="I80" i="1"/>
  <c r="G80" i="1"/>
  <c r="K78" i="1"/>
  <c r="I78" i="1"/>
  <c r="G78" i="1"/>
  <c r="E78" i="1"/>
  <c r="W77" i="1"/>
  <c r="U77" i="1"/>
  <c r="S77" i="1"/>
  <c r="Q77" i="1"/>
  <c r="M77" i="1"/>
  <c r="W74" i="1"/>
  <c r="U74" i="1"/>
  <c r="S74" i="1"/>
  <c r="Q74" i="1"/>
  <c r="M74" i="1"/>
  <c r="W73" i="1"/>
  <c r="U73" i="1"/>
  <c r="S73" i="1"/>
  <c r="Q73" i="1"/>
  <c r="M73" i="1"/>
  <c r="W70" i="1"/>
  <c r="W106" i="1" s="1"/>
  <c r="U70" i="1"/>
  <c r="U106" i="1" s="1"/>
  <c r="S70" i="1"/>
  <c r="S106" i="1" s="1"/>
  <c r="Q70" i="1"/>
  <c r="Q106" i="1" s="1"/>
  <c r="M70" i="1"/>
  <c r="M106" i="1" s="1"/>
  <c r="W69" i="1"/>
  <c r="W105" i="1" s="1"/>
  <c r="U69" i="1"/>
  <c r="U105" i="1" s="1"/>
  <c r="S69" i="1"/>
  <c r="S105" i="1" s="1"/>
  <c r="Q69" i="1"/>
  <c r="Q105" i="1" s="1"/>
  <c r="M69" i="1"/>
  <c r="M105" i="1" s="1"/>
  <c r="O60" i="1"/>
  <c r="Q60" i="1" s="1"/>
  <c r="O57" i="1"/>
  <c r="O93" i="1" s="1"/>
  <c r="O56" i="1"/>
  <c r="O92" i="1" s="1"/>
  <c r="O51" i="1"/>
  <c r="O87" i="1" s="1"/>
  <c r="O50" i="1"/>
  <c r="O86" i="1" s="1"/>
  <c r="O41" i="1"/>
  <c r="O38" i="1"/>
  <c r="O74" i="1" s="1"/>
  <c r="O37" i="1"/>
  <c r="O73" i="1" s="1"/>
  <c r="E34" i="1"/>
  <c r="O32" i="1"/>
  <c r="M32" i="1"/>
  <c r="O29" i="1"/>
  <c r="O30" i="1" s="1"/>
  <c r="M29" i="1"/>
  <c r="M30" i="1" s="1"/>
  <c r="K29" i="1"/>
  <c r="K30" i="1" s="1"/>
  <c r="I29" i="1"/>
  <c r="I30" i="1" s="1"/>
  <c r="G29" i="1"/>
  <c r="G30" i="1" s="1"/>
  <c r="I22" i="1"/>
  <c r="U21" i="1"/>
  <c r="U22" i="1" s="1"/>
  <c r="S21" i="1"/>
  <c r="S22" i="1" s="1"/>
  <c r="Q21" i="1"/>
  <c r="Q22" i="1" s="1"/>
  <c r="O21" i="1"/>
  <c r="O22" i="1" s="1"/>
  <c r="M21" i="1"/>
  <c r="M22" i="1" s="1"/>
  <c r="K21" i="1"/>
  <c r="K22" i="1" s="1"/>
  <c r="I21" i="1"/>
  <c r="G21" i="1"/>
  <c r="G22" i="1" s="1"/>
  <c r="E21" i="1"/>
  <c r="E22" i="1" s="1"/>
  <c r="W20" i="1"/>
  <c r="W21" i="1" s="1"/>
  <c r="W22" i="1" s="1"/>
  <c r="S17" i="1"/>
  <c r="W16" i="1"/>
  <c r="W17" i="1" s="1"/>
  <c r="U16" i="1"/>
  <c r="U17" i="1" s="1"/>
  <c r="S16" i="1"/>
  <c r="Q16" i="1"/>
  <c r="Q17" i="1" s="1"/>
  <c r="O16" i="1"/>
  <c r="O17" i="1" s="1"/>
  <c r="M16" i="1"/>
  <c r="M17" i="1" s="1"/>
  <c r="K16" i="1"/>
  <c r="K17" i="1" s="1"/>
  <c r="I16" i="1"/>
  <c r="I17" i="1" s="1"/>
  <c r="G16" i="1"/>
  <c r="G17" i="1" s="1"/>
  <c r="E16" i="1"/>
  <c r="E17" i="1" s="1"/>
  <c r="W15" i="1"/>
  <c r="O70" i="1" l="1"/>
  <c r="O106" i="1" s="1"/>
  <c r="O77" i="1"/>
  <c r="S60" i="1"/>
  <c r="Q96" i="1"/>
  <c r="O69" i="1"/>
  <c r="O105" i="1" s="1"/>
  <c r="O96" i="1"/>
  <c r="U60" i="1" l="1"/>
  <c r="U96" i="1" s="1"/>
  <c r="S96" i="1"/>
</calcChain>
</file>

<file path=xl/sharedStrings.xml><?xml version="1.0" encoding="utf-8"?>
<sst xmlns="http://schemas.openxmlformats.org/spreadsheetml/2006/main" count="410" uniqueCount="100">
  <si>
    <t>id</t>
  </si>
  <si>
    <t>Chile Seguridades y Oportunidades - SSyOO (o Ingreso Etico Familiar - IEF) / Chile Securities and Opportunities - SSyOO (Ethical Family  Income - IEF)</t>
  </si>
  <si>
    <t>Cifras seleccionadas / Selected figures</t>
  </si>
  <si>
    <t>(2012-)</t>
  </si>
  <si>
    <t>Presupuesto / Budget</t>
  </si>
  <si>
    <t>/a</t>
  </si>
  <si>
    <t>CLP$</t>
  </si>
  <si>
    <t>USD$</t>
  </si>
  <si>
    <t>…</t>
  </si>
  <si>
    <t>%PIB / GDP</t>
  </si>
  <si>
    <t>Gasto / Expenditure</t>
  </si>
  <si>
    <t>/b</t>
  </si>
  <si>
    <t>Cobertura hogares / Coverage of households</t>
  </si>
  <si>
    <t>Efectiva / Effective</t>
  </si>
  <si>
    <t>/c</t>
  </si>
  <si>
    <t>Programada / Expected</t>
  </si>
  <si>
    <t>Cobertura personas / Coverage of persons</t>
  </si>
  <si>
    <t>Estimación del número de personas en hogares con perceptores / Estimation of the number of people in households with recipients</t>
  </si>
  <si>
    <t>/d</t>
  </si>
  <si>
    <t>% Población / Population</t>
  </si>
  <si>
    <t>Número efectivo de personas en hogares con perceptores / Effective number of people in households with recipients</t>
  </si>
  <si>
    <t>Transferencias monetarias (CLP$) / Cash transfers (CLP$)</t>
  </si>
  <si>
    <t>Bono de Protección /</t>
  </si>
  <si>
    <t>/h</t>
  </si>
  <si>
    <t>min</t>
  </si>
  <si>
    <t>Protection Allowance</t>
  </si>
  <si>
    <t>max</t>
  </si>
  <si>
    <t>Bono Base Familiar /</t>
  </si>
  <si>
    <t>/i</t>
  </si>
  <si>
    <t>Basic Household Allowance</t>
  </si>
  <si>
    <t>prom/av</t>
  </si>
  <si>
    <t>Bono por Control Niño Sano /</t>
  </si>
  <si>
    <t>Healthy Children Control Allowance</t>
  </si>
  <si>
    <t>Bono por Asistencia Escolar /</t>
  </si>
  <si>
    <t>School Attendance Allowance</t>
  </si>
  <si>
    <t xml:space="preserve">    </t>
  </si>
  <si>
    <t>Bono por Formalización /</t>
  </si>
  <si>
    <t>/j</t>
  </si>
  <si>
    <t>Formal Labor Allowance</t>
  </si>
  <si>
    <t>Bono por Graduación de 4to Medio /</t>
  </si>
  <si>
    <t>/e</t>
  </si>
  <si>
    <t>Middle School Graduation Allowance</t>
  </si>
  <si>
    <t>Bono Logro Escolar</t>
  </si>
  <si>
    <t>School Achievement Allowance</t>
  </si>
  <si>
    <t>Bono al Trabajo de la Mujer /</t>
  </si>
  <si>
    <t>/f</t>
  </si>
  <si>
    <t>/l</t>
  </si>
  <si>
    <t>Women Employment Allowance</t>
  </si>
  <si>
    <t>Aporte Familiar Permanente (Bono Marzo) /</t>
  </si>
  <si>
    <t>/k</t>
  </si>
  <si>
    <t>Permanent Family Contribution (March Allowance)</t>
  </si>
  <si>
    <t>Bono de Emergencia COVID-19 / Emergency COVID-19 Allowance</t>
  </si>
  <si>
    <t>/m</t>
  </si>
  <si>
    <t>MMPC</t>
  </si>
  <si>
    <t>Monto mínimo per cápita / Minimum amount per capita</t>
  </si>
  <si>
    <t>/g</t>
  </si>
  <si>
    <t>MMPF</t>
  </si>
  <si>
    <t>Monto máximo por familia / Maximum amount per household</t>
  </si>
  <si>
    <t>Transferencias monetarias (USD$) / Cash transfers (USD$)</t>
  </si>
  <si>
    <t>Bono por Control Niños Sano /</t>
  </si>
  <si>
    <t>MMPC_USD</t>
  </si>
  <si>
    <t>MMPF_USD</t>
  </si>
  <si>
    <t xml:space="preserve">Fuentes: </t>
  </si>
  <si>
    <t xml:space="preserve">Presupuesto y gasto: (http://www.dipres.gob.cl/595/w3-propertyvalue-15145.html). </t>
  </si>
  <si>
    <t>Cobertura de hogares: Ministerio de Desarrollo Social (2016). Informe de descripcion de programas sociales: Subsistema Seguridades y Oportunidades SSyOO (http://www.programassociales.cl/programas/59492/2016/3).</t>
  </si>
  <si>
    <t>Montos de transferencias: Camara de diputados (2012). Informe de la comision de superación de la pobreza, planificación y desarrollo social recaido en el proyecto de ley que crea el Ingreso Etico Familiar (https://www.camara.cl/pdf.aspx?prmID=6032&amp;prmTIPO=INFORMECOMISION); y Ministerio de Desarrollo Social (2012). Presentación "Ingreso Etico Familiar".</t>
  </si>
  <si>
    <t>Información suministrada directamente de la Subsecretaría de Servicios Sociales del Ministerio de Desarrollo Social de Chile.</t>
  </si>
  <si>
    <t xml:space="preserve">Sources: </t>
  </si>
  <si>
    <t>Budget and expenditure (http://www.dipres.gob.cl/595/w3-propertyvalue-15145.html)</t>
  </si>
  <si>
    <t>Household coverage: Ministry of Social Development (2016). Informe de descripcion de programas sociales: Subsistema Seguridades y Oportunidades SSyOO (http://www.programassociales.cl/programas/59492/2016/3).</t>
  </si>
  <si>
    <t>Transfer amounts: Chamber of deputies (2012). Informe de la comision de superación de la pobreza, planificación y desarrollo social recaido en el proyecto de ley que crea el Ingreso Etico Familiar (https://www.camara.cl/pdf.aspx?prmID=6032&amp;prmTIPO=INFORMECOMISION); and Ministry of Social Development (2012). Presentation about Ethical Family Income "Ingreso Etico Familiar".</t>
  </si>
  <si>
    <t>Information provided directly from the Subsecretary of Social Services of the Ministry of Social Development of Chile.</t>
  </si>
  <si>
    <t>Notas:</t>
  </si>
  <si>
    <t>/a. Información presupuestal del programa Bonificación, ley No. 20.595. Fuente: Resumen de presupuestos de programas de la Dirección de Presupuestos (DIPRES )</t>
  </si>
  <si>
    <t>/b. Ejecución acumulada al 4to trimestre del programa Bonificación, ley No. 20.595. Fuente: Resumen de presupuestos de programas de la Dirección de Presupuestos (DIPRES)</t>
  </si>
  <si>
    <t>/c. Incluye 80,462 familias del programa Chile Solidario (CS) y 19,826 familias del programa Seguridades y Oportunidades (SSyOO) en 2013; 19,291 de CS y 46,743 de SSyOO en 2014; 5,600 de CS y 72,781 de SSyOO en 2015; 12,464 de CS y 189,837 de SSyOO en 2016; y 12,547 de CS y 180,700 de SSyOO en 2017. A partir de 2018 se entregan asistencias solamente a familias del SSyOO.</t>
  </si>
  <si>
    <t>/d. Cobertura estimada como el producto de la cobertura de hogares y el tamaño medio de los hogares con perceptores del programa (calculado a partir de la Encuesta de Caracterización Socioeconómica Nacional de Chile).</t>
  </si>
  <si>
    <t>/e. El Bono por Graduación de 4to Medio se comenzó a pagar en diciembre de 2015. El monto aquí registrado corresponde a la transferencia anual.</t>
  </si>
  <si>
    <t>/f. Monto considerado para una persona que gana el salario mínimo.</t>
  </si>
  <si>
    <t>/g. Estimación del promedio para una familia de cuatro miembros: una mujer y un hombre adultos y dos niños. Basado en la presentación del Ingreso Etico Familiar del Ministerio de Desarrollo Social (2012)</t>
  </si>
  <si>
    <t>/h. El monto mensual a pagar por hogar o persona usuaria, es diferenciado en el tiempo, dependiendo del período de ejecución del apoyo psicosocial (APS).</t>
  </si>
  <si>
    <t>/i. Antes de 2016 este bono se denominaba "Transferencia monetaria base por familia". A partir de 2016 se denomina como "Bono Base Familiar". El monto mensual a pagar por hogar varía mensualmente, dependiendo de la situación económica de la familia o persona participante de Chile Seguridades y Oportunidades, y cubre el 85% de la diferencia entre sus ingresos mensuales per capita y el valor de la línea de pobreza extrema</t>
  </si>
  <si>
    <t>/j. Este bono se llamaba Bono Graduación Enseñanza Media antes de 2016. A partir de 2016 su nombre cambió a Bono por Graduación de 4to Medio. El monto aquí registrado corresponde a la transferencia anual.</t>
  </si>
  <si>
    <t>/k. Esta transferencia es anual y se actualiza con el Indice de Precios al Consumidor (IPC), que aumentó 6.23% de 2016 a 2017.</t>
  </si>
  <si>
    <t>/l. Corresponde al monto mensual de una mujer trabajadora independiente con una renta bruta anual entre CLP $2,348,681 y CLP $2,935,851, o de una mujer trabajadora dependiente con una remuneración bruta mensual entre CLP $195,722 y CLP $244,653. Estos valores corresponden al año 2016 y se ajustan anualmente con la variación del Índice de Precios al Consumidor del año anterior.</t>
  </si>
  <si>
    <t>/m. Medida para contrarrestar los efectos socioeconómicos de la pandemia por Covid-19. La transferencia se entregó por única vez a usuarios/as del Subsidio Único Familiar (SUF), del Subsistema de Seguridades y Oportunidades (SSyOO), y a personas que estuvieran en el 60% de los hogares más pobres según el Registro Social de Hogares, y que no fueran usuarios del SUF, SSyOO, del subsidio de asignación familiar o maternal, ni de alguna pensión del régimen de seguridad social. Se anunció que la transferencia de CLP $50,000 alcanzaría una cobertura de 3,000,000 personas. Posteriormente, el gobierno de Chile otorgó otros apoyos monetarios a las familias afectadas económicamente durante la pandemia, incluyendo los usuarios del SUF y del SSyOO. Dentro de estos apoyos se encuentra el Ingreso Familiar de Emergencia (IFE), entregado mensualmente de mayo a octubre de 2020; el Bono Covid Navidad (diciembre de 2020); el Bono Covid (enero, febrero y marzo de 2021); el IFE Ampliado (abril y mayo 2021), y el IFE Universal (junio, julio, agosto y septiembre 2021). Para mayor información sobre estas medidas, ver el observatorio de medidas de protección social para enfrentar el COVID-19 de la División de Desarrollo Social de la CEPAL ([en línea] https://dds.cepal.org/observatorio/socialcovid19/listamedidas.php?id_pais=chl) y los informes del Ingreso Familiar de Emergencia del Ministerio de Desarrollo Social y Familia del Gobierno de Chile ([en línea] https://www.desarrollosocialyfamilia.gob.cl/informacion-social/informe-ingreso-familiar-de-emergencia/descargar-informes-de-ingreso-familiar-de-emergencia).</t>
  </si>
  <si>
    <t>Note:</t>
  </si>
  <si>
    <t>a/ Budgetary information of the program Bonificación, law No. 20.595. Source: Summary of program's budgets from the National Budget Department (DIPRES - http://www.dipres.gob.cl/595/w3-multipropertyvalues-15146-22369.html)</t>
  </si>
  <si>
    <t>b/ Cumulative expenditure until the 4th quarter of the program Bonificación, law No. 20.595. Source: Summary of program's budgets from the National Budget Department (DIPRES - http://www.dipres.gob.cl/595/w3-multipropertyvalues-15146-22369.html)</t>
  </si>
  <si>
    <t>/c. This includes 80,462 families of the program Chile Solidario (CS) and 19,826 families of the program Seguridades y Oportunidades (SSyOO); 19,291 from CS and 46,743 from SSyOO in 2014; 5,600 from CS and 72,781 from SSyOO in 2015; 12,464 from CS and 189,837 from SSyOO in 2016; and 12,547 from CS and 180,700 from SSyOO in 2017. Starting in 2018, the assistance is received only by families from the SSyOO.</t>
  </si>
  <si>
    <t>/d. Coverage estimated as the product of the household coverage and the average size of households with recipients of the program (calculated using the National Socioeconomic Characterization Survey of Chile).</t>
  </si>
  <si>
    <t>/e. The middle school graduation allowance started being paid from December 2015. The amount reported here corresponds to the annual transfer.</t>
  </si>
  <si>
    <t xml:space="preserve">/f. Amount for a person earning the minimum salary. </t>
  </si>
  <si>
    <t>/g. Estimation of the average transfer of a family with four members: a woman and a man, adults, and two children. Based on the presentation about the Ethical Family Income from the Ministry of Social Development (2012).</t>
  </si>
  <si>
    <t>/h. The monthly transfer per household or individual receptor is different along time, depending on the period of execution of psychosocial support (APS).</t>
  </si>
  <si>
    <t>/i. Before 2016 this transfer was called "Basic Cash Transfer per Household". From 2016 onwards it is called "Basic Household Allowance". The monthly amount varies per household, depending on the economic situation of the household or individual recipients, and covers 85% of the difference between the monthly per capita household income and the value of the extreme poverty line.</t>
  </si>
  <si>
    <t>/j. This allowance changed its name in spanish in 2016 (from "Bono Graduación Enseñanza Media" to "Bono por Graduación de 4to Medio"), but the translation to English remains the same. The amount reported here corresponds to the annual transfer.</t>
  </si>
  <si>
    <t>/k. This is an annual transfer, which is yearly updated using the Consumer Price Index (CPI), which increased 6.23% from 2016 to 2017.</t>
  </si>
  <si>
    <t>/l. This amount corresponds to the monthly allowance to a self-employed woman with a gross annual profit between CLP $2,348,681 and CLP $2,935,851, or to a female employee with a gross monthly salary between CLP $195,722 and CLP $244,653. These values correspond to year 2016 and are adjusted yearly using the variation of the Consumer Price Index of the previous year.</t>
  </si>
  <si>
    <t>/m. Measure to counteract the socioeconomic effects of the Covid-19 pandemic. The transfer was delivered only once to users of the Family Allowance (SUF), the Subsystem of Security and Opportunities (SSyOO), and to people who were in the 60% of the poorest households according to the Social Registry of Households, and that they were not users of the SUF, SSyOO, of the family or maternal allowance subsidy, or of any pension of the social security scheme. The CLP $50,000 transfer was announced to cover 3,000,000 people. Subsequently, the Chilean government granted other cash transfers to families economically affected during the pandemic, including users of the SUF and the SSyOO. Among these cash transfer measures there was the Emergency Family Income (IFE), delivered monthly from May to October 2020; the Covid Christmas Bonus (December 2020); the Covid Bonus (January, February and March 2021); the Extended IFE (April and May 2021), and the Universal IFE (June, July, August and September 2021). For more information on these measures, see the observatory of social protection measures to face COVID-19 of the Social Development Division of ECLAC ([online] https://dds.cepal.org/observatorio/socialcovid19/listamedidas .php? country_id = chl) and the reports of the Emergency Family Income of the Ministry of Social Development and Family of the Government of Chile ([en línea] https://www.desarrollosocialyfamilia.gob.cl/informacion-social/informe-ingreso-familiar-de-emergencia/descargar-informes-de-ingreso-familiar-de-emergencia).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</si>
</sst>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 #,##0_-;_-* &quot;-&quot;_-;_-@_-"/>
    <numFmt numFmtId="165" formatCode="\(##\)"/>
    <numFmt numFmtId="166" formatCode="#,##0.0000"/>
    <numFmt numFmtId="167" formatCode="#,##0.000000"/>
    <numFmt numFmtId="168" formatCode="#,##0.00000"/>
    <numFmt numFmtId="169" formatCode="#,##0.00000000000"/>
    <numFmt numFmtId="170" formatCode="#,##0.00000000"/>
    <numFmt numFmtId="171" formatCode="#,##0.0"/>
  </numFmts>
  <fonts count="27" x14ac:knownFonts="1">
    <font>
      <sz val="10"/>
      <name val="Arial"/>
    </font>
    <font>
      <sz val="11"/>
      <color theme="1"/>
      <name val="Calibri"/>
      <family val="2"/>
      <scheme val="minor"/>
    </font>
    <font>
      <sz val="9"/>
      <name val="Arial"/>
      <family val="2"/>
    </font>
    <font>
      <sz val="9"/>
      <color theme="1"/>
      <name val="Arial"/>
      <family val="2"/>
    </font>
    <font>
      <sz val="9"/>
      <color rgb="FFFFFF00"/>
      <name val="Arial"/>
      <family val="2"/>
    </font>
    <font>
      <sz val="9"/>
      <color theme="9"/>
      <name val="Arial"/>
      <family val="2"/>
    </font>
    <font>
      <b/>
      <sz val="12"/>
      <name val="Trebuchet MS"/>
      <family val="2"/>
    </font>
    <font>
      <sz val="10"/>
      <name val="Arial"/>
      <family val="2"/>
    </font>
    <font>
      <sz val="8"/>
      <color theme="9"/>
      <name val="Arial"/>
      <family val="2"/>
    </font>
    <font>
      <u/>
      <sz val="8"/>
      <color indexed="12"/>
      <name val="Courier"/>
      <family val="3"/>
    </font>
    <font>
      <u/>
      <sz val="8"/>
      <name val="Courier"/>
      <family val="3"/>
    </font>
    <font>
      <sz val="8"/>
      <color rgb="FFFF0000"/>
      <name val="Arial"/>
      <family val="2"/>
    </font>
    <font>
      <sz val="10"/>
      <color theme="1"/>
      <name val="Arial"/>
      <family val="2"/>
    </font>
    <font>
      <b/>
      <sz val="8"/>
      <name val="Arial"/>
      <family val="2"/>
    </font>
    <font>
      <b/>
      <i/>
      <sz val="9"/>
      <name val="Arial"/>
      <family val="2"/>
    </font>
    <font>
      <sz val="8"/>
      <name val="Arial"/>
      <family val="2"/>
    </font>
    <font>
      <sz val="8"/>
      <color theme="1"/>
      <name val="Arial"/>
      <family val="2"/>
    </font>
    <font>
      <sz val="8"/>
      <color rgb="FF9933FF"/>
      <name val="Arial"/>
      <family val="2"/>
    </font>
    <font>
      <b/>
      <i/>
      <sz val="9"/>
      <color theme="1"/>
      <name val="Arial"/>
      <family val="2"/>
    </font>
    <font>
      <u/>
      <sz val="8"/>
      <color rgb="FF0000FF"/>
      <name val="Courier"/>
      <family val="3"/>
    </font>
    <font>
      <b/>
      <sz val="10"/>
      <name val="Arial"/>
      <family val="2"/>
    </font>
    <font>
      <u/>
      <sz val="8"/>
      <color rgb="FF9933FF"/>
      <name val="Courier"/>
      <family val="3"/>
    </font>
    <font>
      <sz val="9"/>
      <color rgb="FFFF0000"/>
      <name val="Arial"/>
      <family val="2"/>
    </font>
    <font>
      <u/>
      <sz val="8"/>
      <color rgb="FFFF0000"/>
      <name val="Courier"/>
      <family val="3"/>
    </font>
    <font>
      <sz val="9"/>
      <name val="Calibri"/>
      <family val="2"/>
      <scheme val="minor"/>
    </font>
    <font>
      <b/>
      <sz val="8"/>
      <color theme="1"/>
      <name val="Arial"/>
      <family val="2"/>
    </font>
    <font>
      <b/>
      <sz val="8"/>
      <color theme="9"/>
      <name val="Arial"/>
      <family val="2"/>
    </font>
  </fonts>
  <fills count="5">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indexed="44"/>
        <bgColor indexed="64"/>
      </patternFill>
    </fill>
  </fills>
  <borders count="40">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style="thin">
        <color indexed="64"/>
      </left>
      <right style="thin">
        <color indexed="9"/>
      </right>
      <top style="thin">
        <color indexed="64"/>
      </top>
      <bottom style="thin">
        <color indexed="9"/>
      </bottom>
      <diagonal/>
    </border>
    <border>
      <left/>
      <right style="thin">
        <color indexed="9"/>
      </right>
      <top style="thin">
        <color indexed="64"/>
      </top>
      <bottom style="thin">
        <color indexed="9"/>
      </bottom>
      <diagonal/>
    </border>
    <border>
      <left style="thin">
        <color indexed="9"/>
      </left>
      <right style="thin">
        <color indexed="9"/>
      </right>
      <top style="thin">
        <color indexed="64"/>
      </top>
      <bottom style="thin">
        <color indexed="9"/>
      </bottom>
      <diagonal/>
    </border>
    <border>
      <left style="thin">
        <color indexed="9"/>
      </left>
      <right style="thin">
        <color indexed="64"/>
      </right>
      <top style="thin">
        <color indexed="64"/>
      </top>
      <bottom style="thin">
        <color indexed="9"/>
      </bottom>
      <diagonal/>
    </border>
    <border>
      <left/>
      <right style="thin">
        <color indexed="9"/>
      </right>
      <top style="thin">
        <color indexed="9"/>
      </top>
      <bottom style="thin">
        <color indexed="9"/>
      </bottom>
      <diagonal/>
    </border>
    <border>
      <left style="thin">
        <color indexed="64"/>
      </left>
      <right/>
      <top style="thin">
        <color indexed="9"/>
      </top>
      <bottom style="thin">
        <color indexed="9"/>
      </bottom>
      <diagonal/>
    </border>
    <border>
      <left/>
      <right/>
      <top style="thin">
        <color indexed="9"/>
      </top>
      <bottom style="thin">
        <color indexed="9"/>
      </bottom>
      <diagonal/>
    </border>
    <border>
      <left/>
      <right style="thin">
        <color indexed="64"/>
      </right>
      <top style="thin">
        <color indexed="9"/>
      </top>
      <bottom style="thin">
        <color indexed="9"/>
      </bottom>
      <diagonal/>
    </border>
    <border>
      <left style="thin">
        <color indexed="64"/>
      </left>
      <right style="thin">
        <color indexed="9"/>
      </right>
      <top style="thin">
        <color indexed="9"/>
      </top>
      <bottom style="thin">
        <color indexed="9"/>
      </bottom>
      <diagonal/>
    </border>
    <border>
      <left style="thin">
        <color indexed="9"/>
      </left>
      <right style="thin">
        <color indexed="64"/>
      </right>
      <top style="thin">
        <color indexed="9"/>
      </top>
      <bottom style="thin">
        <color indexed="9"/>
      </bottom>
      <diagonal/>
    </border>
    <border>
      <left style="thin">
        <color indexed="64"/>
      </left>
      <right/>
      <top style="thin">
        <color indexed="9"/>
      </top>
      <bottom style="thin">
        <color indexed="64"/>
      </bottom>
      <diagonal/>
    </border>
    <border>
      <left/>
      <right/>
      <top style="thin">
        <color indexed="9"/>
      </top>
      <bottom style="thin">
        <color indexed="64"/>
      </bottom>
      <diagonal/>
    </border>
    <border>
      <left/>
      <right style="thin">
        <color indexed="64"/>
      </right>
      <top style="thin">
        <color indexed="9"/>
      </top>
      <bottom style="thin">
        <color indexed="64"/>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theme="0"/>
      </bottom>
      <diagonal/>
    </border>
    <border>
      <left/>
      <right/>
      <top style="thin">
        <color indexed="9"/>
      </top>
      <bottom style="thin">
        <color theme="0"/>
      </bottom>
      <diagonal/>
    </border>
    <border>
      <left style="thin">
        <color indexed="9"/>
      </left>
      <right style="thin">
        <color indexed="9"/>
      </right>
      <top style="thin">
        <color indexed="9"/>
      </top>
      <bottom style="thin">
        <color rgb="FF99CCFF"/>
      </bottom>
      <diagonal/>
    </border>
    <border>
      <left style="thin">
        <color indexed="9"/>
      </left>
      <right style="thin">
        <color indexed="9"/>
      </right>
      <top/>
      <bottom/>
      <diagonal/>
    </border>
    <border>
      <left style="thin">
        <color indexed="9"/>
      </left>
      <right style="thin">
        <color indexed="9"/>
      </right>
      <top style="thin">
        <color indexed="44"/>
      </top>
      <bottom style="thin">
        <color indexed="9"/>
      </bottom>
      <diagonal/>
    </border>
    <border>
      <left style="thin">
        <color indexed="9"/>
      </left>
      <right style="thin">
        <color indexed="9"/>
      </right>
      <top style="thin">
        <color indexed="44"/>
      </top>
      <bottom/>
      <diagonal/>
    </border>
    <border>
      <left style="thin">
        <color indexed="9"/>
      </left>
      <right/>
      <top/>
      <bottom style="thin">
        <color indexed="9"/>
      </bottom>
      <diagonal/>
    </border>
    <border>
      <left/>
      <right style="thin">
        <color indexed="9"/>
      </right>
      <top/>
      <bottom style="thin">
        <color indexed="9"/>
      </bottom>
      <diagonal/>
    </border>
    <border>
      <left style="thin">
        <color theme="0"/>
      </left>
      <right style="thin">
        <color theme="0"/>
      </right>
      <top style="thin">
        <color rgb="FF99CCFF"/>
      </top>
      <bottom style="thin">
        <color theme="0"/>
      </bottom>
      <diagonal/>
    </border>
    <border>
      <left style="thin">
        <color indexed="9"/>
      </left>
      <right style="thin">
        <color indexed="9"/>
      </right>
      <top style="thin">
        <color rgb="FF99CCFF"/>
      </top>
      <bottom/>
      <diagonal/>
    </border>
    <border>
      <left style="thin">
        <color indexed="9"/>
      </left>
      <right style="thin">
        <color indexed="9"/>
      </right>
      <top style="thin">
        <color rgb="FF99CCFF"/>
      </top>
      <bottom style="thin">
        <color indexed="9"/>
      </bottom>
      <diagonal/>
    </border>
    <border>
      <left style="thin">
        <color indexed="9"/>
      </left>
      <right/>
      <top style="thin">
        <color rgb="FF99CCFF"/>
      </top>
      <bottom/>
      <diagonal/>
    </border>
    <border>
      <left style="thin">
        <color theme="0"/>
      </left>
      <right style="thin">
        <color indexed="9"/>
      </right>
      <top style="thin">
        <color rgb="FF99CCFF"/>
      </top>
      <bottom/>
      <diagonal/>
    </border>
    <border>
      <left style="thin">
        <color indexed="9"/>
      </left>
      <right style="thin">
        <color theme="0"/>
      </right>
      <top style="thin">
        <color rgb="FF99CCFF"/>
      </top>
      <bottom/>
      <diagonal/>
    </border>
    <border>
      <left/>
      <right style="thin">
        <color indexed="9"/>
      </right>
      <top style="thin">
        <color rgb="FF99CCFF"/>
      </top>
      <bottom/>
      <diagonal/>
    </border>
    <border>
      <left style="thin">
        <color indexed="9"/>
      </left>
      <right/>
      <top style="thin">
        <color indexed="9"/>
      </top>
      <bottom/>
      <diagonal/>
    </border>
    <border>
      <left style="thin">
        <color theme="0"/>
      </left>
      <right style="thin">
        <color indexed="9"/>
      </right>
      <top style="thin">
        <color theme="0"/>
      </top>
      <bottom/>
      <diagonal/>
    </border>
    <border>
      <left style="thin">
        <color indexed="9"/>
      </left>
      <right style="thin">
        <color theme="0"/>
      </right>
      <top style="thin">
        <color theme="0"/>
      </top>
      <bottom/>
      <diagonal/>
    </border>
    <border>
      <left/>
      <right style="thin">
        <color indexed="9"/>
      </right>
      <top style="thin">
        <color indexed="9"/>
      </top>
      <bottom/>
      <diagonal/>
    </border>
    <border>
      <left style="thin">
        <color theme="0"/>
      </left>
      <right style="thin">
        <color theme="0"/>
      </right>
      <top style="thin">
        <color indexed="9"/>
      </top>
      <bottom style="thin">
        <color theme="0"/>
      </bottom>
      <diagonal/>
    </border>
    <border>
      <left style="thin">
        <color theme="0"/>
      </left>
      <right/>
      <top style="thin">
        <color indexed="9"/>
      </top>
      <bottom style="thin">
        <color indexed="9"/>
      </bottom>
      <diagonal/>
    </border>
    <border>
      <left style="thin">
        <color theme="0"/>
      </left>
      <right style="thin">
        <color theme="0"/>
      </right>
      <top style="thin">
        <color indexed="9"/>
      </top>
      <bottom style="thin">
        <color indexed="9"/>
      </bottom>
      <diagonal/>
    </border>
  </borders>
  <cellStyleXfs count="9">
    <xf numFmtId="0" fontId="0" fillId="0" borderId="0" applyFill="0" applyBorder="0"/>
    <xf numFmtId="41" fontId="7" fillId="0" borderId="0" applyFont="0" applyFill="0" applyBorder="0" applyAlignment="0" applyProtection="0"/>
    <xf numFmtId="9" fontId="7" fillId="0" borderId="0" applyFont="0" applyFill="0" applyBorder="0" applyAlignment="0" applyProtection="0"/>
    <xf numFmtId="0" fontId="9" fillId="0" borderId="0" applyNumberFormat="0" applyFill="0" applyBorder="0" applyAlignment="0" applyProtection="0">
      <alignment vertical="top"/>
      <protection locked="0"/>
    </xf>
    <xf numFmtId="0" fontId="1" fillId="0" borderId="0"/>
    <xf numFmtId="0" fontId="7" fillId="0" borderId="0"/>
    <xf numFmtId="0" fontId="7" fillId="0" borderId="0"/>
    <xf numFmtId="0" fontId="1" fillId="0" borderId="0"/>
    <xf numFmtId="0" fontId="7" fillId="0" borderId="0" applyFill="0" applyBorder="0"/>
  </cellStyleXfs>
  <cellXfs count="253">
    <xf numFmtId="0" fontId="0" fillId="0" borderId="0" xfId="0"/>
    <xf numFmtId="0" fontId="2" fillId="0" borderId="1" xfId="0" applyFont="1" applyBorder="1"/>
    <xf numFmtId="0" fontId="3" fillId="2" borderId="1" xfId="0" applyFont="1" applyFill="1" applyBorder="1"/>
    <xf numFmtId="0" fontId="4" fillId="2" borderId="1" xfId="0" applyFont="1" applyFill="1" applyBorder="1"/>
    <xf numFmtId="0" fontId="4" fillId="2" borderId="1" xfId="0" applyFont="1" applyFill="1" applyBorder="1" applyAlignment="1">
      <alignment horizontal="right"/>
    </xf>
    <xf numFmtId="0" fontId="5" fillId="0" borderId="1" xfId="0" applyFont="1" applyBorder="1"/>
    <xf numFmtId="0" fontId="3" fillId="0" borderId="2" xfId="0" applyFont="1" applyBorder="1"/>
    <xf numFmtId="0" fontId="2" fillId="0" borderId="2" xfId="0" applyFont="1" applyBorder="1"/>
    <xf numFmtId="0" fontId="2" fillId="0" borderId="2" xfId="0" applyFont="1" applyBorder="1" applyAlignment="1">
      <alignment horizontal="right"/>
    </xf>
    <xf numFmtId="0" fontId="2" fillId="0" borderId="3" xfId="0" applyFont="1" applyBorder="1"/>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2" fillId="0" borderId="8" xfId="0" applyFont="1" applyBorder="1"/>
    <xf numFmtId="0" fontId="6" fillId="0" borderId="9" xfId="0" applyFont="1" applyBorder="1" applyAlignment="1">
      <alignment horizontal="center" wrapText="1"/>
    </xf>
    <xf numFmtId="0" fontId="6" fillId="0" borderId="10" xfId="0" applyFont="1" applyBorder="1" applyAlignment="1">
      <alignment horizontal="center" wrapText="1"/>
    </xf>
    <xf numFmtId="0" fontId="6" fillId="0" borderId="11" xfId="0" applyFont="1" applyBorder="1" applyAlignment="1">
      <alignment horizontal="center" wrapText="1"/>
    </xf>
    <xf numFmtId="0" fontId="7" fillId="0" borderId="9" xfId="0" applyFont="1" applyBorder="1" applyAlignment="1">
      <alignment horizontal="center"/>
    </xf>
    <xf numFmtId="0" fontId="7" fillId="0" borderId="10" xfId="0" applyFont="1" applyBorder="1" applyAlignment="1">
      <alignment horizontal="center"/>
    </xf>
    <xf numFmtId="0" fontId="7" fillId="0" borderId="11" xfId="0" applyFont="1" applyBorder="1" applyAlignment="1">
      <alignment horizontal="center"/>
    </xf>
    <xf numFmtId="165" fontId="7" fillId="0" borderId="9" xfId="0" applyNumberFormat="1" applyFont="1" applyBorder="1" applyAlignment="1">
      <alignment horizontal="center"/>
    </xf>
    <xf numFmtId="165" fontId="7" fillId="0" borderId="10" xfId="0" applyNumberFormat="1" applyFont="1" applyBorder="1" applyAlignment="1">
      <alignment horizontal="center"/>
    </xf>
    <xf numFmtId="165" fontId="7" fillId="0" borderId="11" xfId="0" applyNumberFormat="1" applyFont="1" applyBorder="1" applyAlignment="1">
      <alignment horizontal="center"/>
    </xf>
    <xf numFmtId="0" fontId="10" fillId="0" borderId="12" xfId="3" applyFont="1" applyBorder="1" applyAlignment="1" applyProtection="1">
      <alignment horizontal="center"/>
    </xf>
    <xf numFmtId="0" fontId="10" fillId="0" borderId="8" xfId="3" applyFont="1" applyBorder="1" applyAlignment="1" applyProtection="1">
      <alignment horizontal="center"/>
    </xf>
    <xf numFmtId="0" fontId="10" fillId="0" borderId="1" xfId="3" applyFont="1" applyBorder="1" applyAlignment="1" applyProtection="1">
      <alignment horizontal="center"/>
    </xf>
    <xf numFmtId="0" fontId="10" fillId="0" borderId="13" xfId="3" applyFont="1" applyBorder="1" applyAlignment="1" applyProtection="1">
      <alignment horizontal="center"/>
    </xf>
    <xf numFmtId="0" fontId="9" fillId="0" borderId="9" xfId="3" applyBorder="1" applyAlignment="1" applyProtection="1">
      <alignment horizontal="center"/>
    </xf>
    <xf numFmtId="0" fontId="9" fillId="0" borderId="10" xfId="3" applyBorder="1" applyAlignment="1" applyProtection="1">
      <alignment horizontal="center"/>
    </xf>
    <xf numFmtId="0" fontId="9" fillId="0" borderId="11" xfId="3" applyBorder="1" applyAlignment="1" applyProtection="1">
      <alignment horizontal="center"/>
    </xf>
    <xf numFmtId="0" fontId="11" fillId="0" borderId="14" xfId="0" applyFont="1" applyBorder="1" applyAlignment="1">
      <alignment horizontal="center" wrapText="1"/>
    </xf>
    <xf numFmtId="0" fontId="11" fillId="0" borderId="15" xfId="0" applyFont="1" applyBorder="1" applyAlignment="1">
      <alignment horizontal="center" wrapText="1"/>
    </xf>
    <xf numFmtId="0" fontId="11" fillId="0" borderId="16" xfId="0" applyFont="1" applyBorder="1" applyAlignment="1">
      <alignment horizontal="center" wrapText="1"/>
    </xf>
    <xf numFmtId="0" fontId="12" fillId="0" borderId="17" xfId="0" applyFont="1" applyBorder="1"/>
    <xf numFmtId="0" fontId="7" fillId="0" borderId="17" xfId="0" applyFont="1" applyBorder="1"/>
    <xf numFmtId="0" fontId="7" fillId="0" borderId="17" xfId="0" applyFont="1" applyBorder="1" applyAlignment="1">
      <alignment horizontal="right"/>
    </xf>
    <xf numFmtId="0" fontId="5" fillId="0" borderId="2" xfId="0" applyFont="1" applyBorder="1"/>
    <xf numFmtId="0" fontId="3" fillId="0" borderId="1" xfId="0" applyFont="1" applyBorder="1"/>
    <xf numFmtId="0" fontId="2" fillId="0" borderId="1" xfId="0" applyFont="1" applyBorder="1" applyAlignment="1">
      <alignment horizontal="right"/>
    </xf>
    <xf numFmtId="0" fontId="2" fillId="2" borderId="1" xfId="0" applyFont="1" applyFill="1" applyBorder="1"/>
    <xf numFmtId="0" fontId="5" fillId="2" borderId="1" xfId="0" applyFont="1" applyFill="1" applyBorder="1"/>
    <xf numFmtId="0" fontId="2" fillId="0" borderId="3" xfId="0" applyFont="1" applyFill="1" applyBorder="1"/>
    <xf numFmtId="0" fontId="3" fillId="3" borderId="0" xfId="0" applyFont="1" applyFill="1" applyBorder="1"/>
    <xf numFmtId="0" fontId="2" fillId="3" borderId="0" xfId="0" applyFont="1" applyFill="1" applyBorder="1"/>
    <xf numFmtId="0" fontId="2" fillId="3" borderId="0" xfId="0" applyFont="1" applyFill="1" applyBorder="1" applyAlignment="1">
      <alignment horizontal="right"/>
    </xf>
    <xf numFmtId="0" fontId="13" fillId="3" borderId="0" xfId="0" applyFont="1" applyFill="1" applyBorder="1"/>
    <xf numFmtId="0" fontId="13" fillId="3" borderId="0" xfId="4" applyFont="1" applyFill="1"/>
    <xf numFmtId="0" fontId="2" fillId="0" borderId="17" xfId="0" applyFont="1" applyBorder="1"/>
    <xf numFmtId="0" fontId="14" fillId="4" borderId="3" xfId="5" applyFont="1" applyFill="1" applyBorder="1"/>
    <xf numFmtId="0" fontId="9" fillId="4" borderId="10" xfId="3" applyFill="1" applyBorder="1" applyAlignment="1" applyProtection="1"/>
    <xf numFmtId="0" fontId="14" fillId="4" borderId="10" xfId="0" applyFont="1" applyFill="1" applyBorder="1" applyAlignment="1">
      <alignment horizontal="right"/>
    </xf>
    <xf numFmtId="0" fontId="14" fillId="4" borderId="10" xfId="0" applyFont="1" applyFill="1" applyBorder="1"/>
    <xf numFmtId="0" fontId="14" fillId="4" borderId="10" xfId="4" applyFont="1" applyFill="1" applyBorder="1"/>
    <xf numFmtId="0" fontId="2" fillId="0" borderId="1" xfId="0" applyFont="1" applyFill="1" applyBorder="1" applyAlignment="1">
      <alignment horizontal="left"/>
    </xf>
    <xf numFmtId="0" fontId="2" fillId="0" borderId="1" xfId="0" applyFont="1" applyBorder="1" applyAlignment="1">
      <alignment horizontal="left"/>
    </xf>
    <xf numFmtId="3" fontId="15" fillId="0" borderId="1" xfId="6" applyNumberFormat="1" applyFont="1" applyBorder="1" applyAlignment="1">
      <alignment horizontal="right"/>
    </xf>
    <xf numFmtId="3" fontId="15" fillId="0" borderId="1" xfId="6" applyNumberFormat="1" applyFont="1" applyBorder="1"/>
    <xf numFmtId="3" fontId="15" fillId="0" borderId="1" xfId="7" applyNumberFormat="1" applyFont="1" applyBorder="1"/>
    <xf numFmtId="0" fontId="2" fillId="0" borderId="1" xfId="7" applyFont="1" applyBorder="1"/>
    <xf numFmtId="3" fontId="15" fillId="2" borderId="1" xfId="7" applyNumberFormat="1" applyFont="1" applyFill="1" applyBorder="1"/>
    <xf numFmtId="3" fontId="15" fillId="2" borderId="1" xfId="6" applyNumberFormat="1" applyFont="1" applyFill="1" applyBorder="1" applyAlignment="1">
      <alignment horizontal="right"/>
    </xf>
    <xf numFmtId="3" fontId="16" fillId="0" borderId="1" xfId="6" applyNumberFormat="1" applyFont="1" applyBorder="1" applyAlignment="1">
      <alignment horizontal="right"/>
    </xf>
    <xf numFmtId="3" fontId="16" fillId="2" borderId="1" xfId="6" applyNumberFormat="1" applyFont="1" applyFill="1" applyBorder="1" applyAlignment="1">
      <alignment horizontal="right"/>
    </xf>
    <xf numFmtId="0" fontId="2" fillId="0" borderId="1" xfId="4" applyFont="1" applyBorder="1" applyAlignment="1">
      <alignment horizontal="left"/>
    </xf>
    <xf numFmtId="10" fontId="15" fillId="0" borderId="1" xfId="0" applyNumberFormat="1" applyFont="1" applyBorder="1"/>
    <xf numFmtId="10" fontId="15" fillId="2" borderId="1" xfId="0" applyNumberFormat="1" applyFont="1" applyFill="1" applyBorder="1"/>
    <xf numFmtId="10" fontId="16" fillId="2" borderId="1" xfId="0" applyNumberFormat="1" applyFont="1" applyFill="1" applyBorder="1"/>
    <xf numFmtId="0" fontId="2" fillId="2" borderId="10" xfId="0" applyFont="1" applyFill="1" applyBorder="1"/>
    <xf numFmtId="0" fontId="2" fillId="2" borderId="10" xfId="0" applyFont="1" applyFill="1" applyBorder="1" applyAlignment="1">
      <alignment horizontal="right"/>
    </xf>
    <xf numFmtId="0" fontId="2" fillId="2" borderId="10" xfId="4" applyFont="1" applyFill="1" applyBorder="1"/>
    <xf numFmtId="0" fontId="3" fillId="2" borderId="10" xfId="4" applyFont="1" applyFill="1" applyBorder="1"/>
    <xf numFmtId="0" fontId="14" fillId="4" borderId="10" xfId="5" applyFont="1" applyFill="1" applyBorder="1"/>
    <xf numFmtId="0" fontId="18" fillId="4" borderId="10" xfId="4" applyFont="1" applyFill="1" applyBorder="1"/>
    <xf numFmtId="0" fontId="2" fillId="0" borderId="1" xfId="5" applyFont="1" applyBorder="1" applyAlignment="1">
      <alignment horizontal="left"/>
    </xf>
    <xf numFmtId="3" fontId="19" fillId="2" borderId="1" xfId="6" applyNumberFormat="1" applyFont="1" applyFill="1" applyBorder="1" applyAlignment="1">
      <alignment horizontal="right"/>
    </xf>
    <xf numFmtId="3" fontId="19" fillId="2" borderId="1" xfId="6" applyNumberFormat="1" applyFont="1" applyFill="1" applyBorder="1" applyAlignment="1">
      <alignment horizontal="left"/>
    </xf>
    <xf numFmtId="3" fontId="11" fillId="0" borderId="1" xfId="6" applyNumberFormat="1" applyFont="1" applyBorder="1" applyAlignment="1">
      <alignment horizontal="right"/>
    </xf>
    <xf numFmtId="3" fontId="19" fillId="0" borderId="1" xfId="6" applyNumberFormat="1" applyFont="1" applyBorder="1" applyAlignment="1">
      <alignment horizontal="right"/>
    </xf>
    <xf numFmtId="3" fontId="10" fillId="0" borderId="1" xfId="6" applyNumberFormat="1" applyFont="1" applyBorder="1" applyAlignment="1">
      <alignment horizontal="right"/>
    </xf>
    <xf numFmtId="3" fontId="2" fillId="0" borderId="1" xfId="0" applyNumberFormat="1" applyFont="1" applyBorder="1"/>
    <xf numFmtId="0" fontId="2" fillId="2" borderId="1" xfId="0" applyFont="1" applyFill="1" applyBorder="1" applyAlignment="1">
      <alignment vertical="center"/>
    </xf>
    <xf numFmtId="0" fontId="7" fillId="2" borderId="1" xfId="0" applyFont="1" applyFill="1" applyBorder="1" applyAlignment="1">
      <alignment vertical="center" wrapText="1"/>
    </xf>
    <xf numFmtId="3" fontId="19" fillId="0" borderId="1" xfId="6" applyNumberFormat="1" applyFont="1" applyBorder="1" applyAlignment="1">
      <alignment horizontal="right" vertical="center"/>
    </xf>
    <xf numFmtId="0" fontId="2" fillId="2" borderId="1" xfId="0" applyFont="1" applyFill="1" applyBorder="1" applyAlignment="1">
      <alignment horizontal="right" vertical="center"/>
    </xf>
    <xf numFmtId="3" fontId="15" fillId="2" borderId="1" xfId="6" applyNumberFormat="1" applyFont="1" applyFill="1" applyBorder="1" applyAlignment="1">
      <alignment horizontal="right" vertical="center"/>
    </xf>
    <xf numFmtId="3" fontId="11" fillId="0" borderId="17" xfId="6" applyNumberFormat="1" applyFont="1" applyBorder="1" applyAlignment="1">
      <alignment horizontal="right" vertical="center"/>
    </xf>
    <xf numFmtId="41" fontId="15" fillId="2" borderId="1" xfId="1" applyFont="1" applyFill="1" applyBorder="1" applyAlignment="1">
      <alignment horizontal="right" vertical="center"/>
    </xf>
    <xf numFmtId="3" fontId="15" fillId="0" borderId="17" xfId="6" applyNumberFormat="1" applyFont="1" applyBorder="1" applyAlignment="1">
      <alignment horizontal="right" vertical="center"/>
    </xf>
    <xf numFmtId="0" fontId="7" fillId="2" borderId="8" xfId="8" applyFill="1" applyBorder="1"/>
    <xf numFmtId="0" fontId="2" fillId="2" borderId="1" xfId="0" applyFont="1" applyFill="1" applyBorder="1" applyAlignment="1">
      <alignment horizontal="right"/>
    </xf>
    <xf numFmtId="10" fontId="15" fillId="2" borderId="10" xfId="2" applyNumberFormat="1" applyFont="1" applyFill="1" applyBorder="1"/>
    <xf numFmtId="3" fontId="11" fillId="0" borderId="17" xfId="6" applyNumberFormat="1" applyFont="1" applyBorder="1" applyAlignment="1">
      <alignment horizontal="right"/>
    </xf>
    <xf numFmtId="3" fontId="15" fillId="0" borderId="17" xfId="6" applyNumberFormat="1" applyFont="1" applyBorder="1" applyAlignment="1">
      <alignment horizontal="right"/>
    </xf>
    <xf numFmtId="0" fontId="7" fillId="2" borderId="1" xfId="0" applyFont="1" applyFill="1" applyBorder="1"/>
    <xf numFmtId="0" fontId="2" fillId="2" borderId="1" xfId="0" applyFont="1" applyFill="1" applyBorder="1" applyAlignment="1">
      <alignment horizontal="left"/>
    </xf>
    <xf numFmtId="0" fontId="7" fillId="2" borderId="10" xfId="8" applyFill="1" applyBorder="1"/>
    <xf numFmtId="10" fontId="15" fillId="2" borderId="10" xfId="0" applyNumberFormat="1" applyFont="1" applyFill="1" applyBorder="1"/>
    <xf numFmtId="0" fontId="2" fillId="2" borderId="10" xfId="8" applyFont="1" applyFill="1" applyBorder="1"/>
    <xf numFmtId="10" fontId="2" fillId="2" borderId="10" xfId="0" applyNumberFormat="1" applyFont="1" applyFill="1" applyBorder="1"/>
    <xf numFmtId="0" fontId="2" fillId="0" borderId="1" xfId="0" applyFont="1" applyFill="1" applyBorder="1"/>
    <xf numFmtId="0" fontId="2" fillId="0" borderId="18" xfId="0" applyFont="1" applyBorder="1"/>
    <xf numFmtId="0" fontId="20" fillId="4" borderId="19" xfId="0" applyFont="1" applyFill="1" applyBorder="1"/>
    <xf numFmtId="0" fontId="14" fillId="4" borderId="19" xfId="0" applyFont="1" applyFill="1" applyBorder="1"/>
    <xf numFmtId="0" fontId="14" fillId="4" borderId="19" xfId="0" applyFont="1" applyFill="1" applyBorder="1" applyAlignment="1">
      <alignment horizontal="right"/>
    </xf>
    <xf numFmtId="0" fontId="9" fillId="0" borderId="17" xfId="3" applyBorder="1" applyAlignment="1" applyProtection="1"/>
    <xf numFmtId="0" fontId="15" fillId="0" borderId="17" xfId="0" applyFont="1" applyBorder="1" applyAlignment="1">
      <alignment horizontal="right"/>
    </xf>
    <xf numFmtId="0" fontId="9" fillId="0" borderId="1" xfId="3" applyBorder="1" applyAlignment="1" applyProtection="1"/>
    <xf numFmtId="0" fontId="15" fillId="0" borderId="3" xfId="0" applyFont="1" applyBorder="1" applyAlignment="1">
      <alignment horizontal="right"/>
    </xf>
    <xf numFmtId="3" fontId="15" fillId="0" borderId="8" xfId="6" applyNumberFormat="1" applyFont="1" applyBorder="1" applyAlignment="1">
      <alignment horizontal="right"/>
    </xf>
    <xf numFmtId="0" fontId="15" fillId="0" borderId="20" xfId="0" applyFont="1" applyBorder="1" applyAlignment="1">
      <alignment horizontal="left"/>
    </xf>
    <xf numFmtId="0" fontId="2" fillId="0" borderId="20" xfId="0" applyFont="1" applyBorder="1" applyAlignment="1">
      <alignment horizontal="left"/>
    </xf>
    <xf numFmtId="0" fontId="15" fillId="0" borderId="20" xfId="0" applyFont="1" applyBorder="1" applyAlignment="1">
      <alignment horizontal="right"/>
    </xf>
    <xf numFmtId="3" fontId="15" fillId="0" borderId="20" xfId="6" applyNumberFormat="1" applyFont="1" applyBorder="1" applyAlignment="1">
      <alignment horizontal="right"/>
    </xf>
    <xf numFmtId="166" fontId="15" fillId="0" borderId="20" xfId="6" applyNumberFormat="1" applyFont="1" applyBorder="1" applyAlignment="1">
      <alignment horizontal="right"/>
    </xf>
    <xf numFmtId="0" fontId="2" fillId="0" borderId="17" xfId="0" applyFont="1" applyBorder="1" applyAlignment="1">
      <alignment horizontal="left"/>
    </xf>
    <xf numFmtId="0" fontId="9" fillId="0" borderId="17" xfId="3" applyBorder="1" applyAlignment="1" applyProtection="1">
      <alignment horizontal="left"/>
    </xf>
    <xf numFmtId="0" fontId="9" fillId="0" borderId="1" xfId="3" applyBorder="1" applyAlignment="1" applyProtection="1">
      <alignment horizontal="left"/>
    </xf>
    <xf numFmtId="0" fontId="15" fillId="0" borderId="1" xfId="0" applyFont="1" applyBorder="1" applyAlignment="1">
      <alignment horizontal="right"/>
    </xf>
    <xf numFmtId="3" fontId="15" fillId="2" borderId="17" xfId="6" applyNumberFormat="1" applyFont="1" applyFill="1" applyBorder="1" applyAlignment="1">
      <alignment horizontal="right"/>
    </xf>
    <xf numFmtId="0" fontId="15" fillId="0" borderId="2" xfId="0" applyFont="1" applyBorder="1" applyAlignment="1">
      <alignment horizontal="left"/>
    </xf>
    <xf numFmtId="0" fontId="2" fillId="0" borderId="2" xfId="0" applyFont="1" applyBorder="1" applyAlignment="1">
      <alignment horizontal="left"/>
    </xf>
    <xf numFmtId="0" fontId="15" fillId="2" borderId="21" xfId="0" applyFont="1" applyFill="1" applyBorder="1" applyAlignment="1">
      <alignment horizontal="left"/>
    </xf>
    <xf numFmtId="0" fontId="2" fillId="2" borderId="21" xfId="0" applyFont="1" applyFill="1" applyBorder="1" applyAlignment="1">
      <alignment horizontal="left"/>
    </xf>
    <xf numFmtId="0" fontId="15" fillId="2" borderId="17" xfId="0" applyFont="1" applyFill="1" applyBorder="1" applyAlignment="1">
      <alignment horizontal="right"/>
    </xf>
    <xf numFmtId="3" fontId="15" fillId="2" borderId="17" xfId="6" applyNumberFormat="1" applyFont="1" applyFill="1" applyBorder="1"/>
    <xf numFmtId="0" fontId="2" fillId="0" borderId="22" xfId="0" applyFont="1" applyBorder="1"/>
    <xf numFmtId="0" fontId="9" fillId="0" borderId="22" xfId="3" applyBorder="1" applyAlignment="1" applyProtection="1"/>
    <xf numFmtId="0" fontId="15" fillId="0" borderId="22" xfId="0" applyFont="1" applyBorder="1" applyAlignment="1">
      <alignment horizontal="right"/>
    </xf>
    <xf numFmtId="3" fontId="15" fillId="0" borderId="22" xfId="6" applyNumberFormat="1" applyFont="1" applyBorder="1" applyAlignment="1">
      <alignment horizontal="right"/>
    </xf>
    <xf numFmtId="0" fontId="10" fillId="0" borderId="22" xfId="3" applyFont="1" applyBorder="1" applyAlignment="1" applyProtection="1"/>
    <xf numFmtId="3" fontId="15" fillId="0" borderId="23" xfId="6" applyNumberFormat="1" applyFont="1" applyBorder="1" applyAlignment="1">
      <alignment horizontal="right"/>
    </xf>
    <xf numFmtId="0" fontId="10" fillId="0" borderId="23" xfId="3" applyFont="1" applyBorder="1" applyAlignment="1" applyProtection="1"/>
    <xf numFmtId="0" fontId="9" fillId="0" borderId="23" xfId="3" applyBorder="1" applyAlignment="1" applyProtection="1"/>
    <xf numFmtId="3" fontId="9" fillId="0" borderId="17" xfId="3" applyNumberFormat="1" applyBorder="1" applyAlignment="1" applyProtection="1">
      <alignment horizontal="right"/>
    </xf>
    <xf numFmtId="3" fontId="10" fillId="2" borderId="24" xfId="3" applyNumberFormat="1" applyFont="1" applyFill="1" applyBorder="1" applyAlignment="1" applyProtection="1">
      <alignment horizontal="right"/>
    </xf>
    <xf numFmtId="3" fontId="15" fillId="2" borderId="0" xfId="6" applyNumberFormat="1" applyFont="1" applyFill="1" applyAlignment="1">
      <alignment horizontal="right"/>
    </xf>
    <xf numFmtId="3" fontId="10" fillId="2" borderId="0" xfId="3" applyNumberFormat="1" applyFont="1" applyFill="1" applyBorder="1" applyAlignment="1" applyProtection="1">
      <alignment horizontal="right"/>
    </xf>
    <xf numFmtId="3" fontId="9" fillId="2" borderId="0" xfId="3" applyNumberFormat="1" applyFill="1" applyBorder="1" applyAlignment="1" applyProtection="1">
      <alignment horizontal="right"/>
    </xf>
    <xf numFmtId="167" fontId="15" fillId="0" borderId="1" xfId="6" applyNumberFormat="1" applyFont="1" applyBorder="1" applyAlignment="1">
      <alignment horizontal="right"/>
    </xf>
    <xf numFmtId="166" fontId="15" fillId="0" borderId="1" xfId="6" applyNumberFormat="1" applyFont="1" applyBorder="1" applyAlignment="1">
      <alignment horizontal="right"/>
    </xf>
    <xf numFmtId="166" fontId="15" fillId="0" borderId="17" xfId="6" applyNumberFormat="1" applyFont="1" applyBorder="1" applyAlignment="1">
      <alignment horizontal="right"/>
    </xf>
    <xf numFmtId="0" fontId="9" fillId="0" borderId="22" xfId="3" applyBorder="1" applyAlignment="1" applyProtection="1">
      <alignment horizontal="left"/>
    </xf>
    <xf numFmtId="0" fontId="10" fillId="0" borderId="22" xfId="3" applyFont="1" applyBorder="1" applyAlignment="1" applyProtection="1">
      <alignment horizontal="left"/>
    </xf>
    <xf numFmtId="3" fontId="15" fillId="0" borderId="21" xfId="6" applyNumberFormat="1" applyFont="1" applyBorder="1" applyAlignment="1">
      <alignment horizontal="right"/>
    </xf>
    <xf numFmtId="168" fontId="15" fillId="0" borderId="17" xfId="6" applyNumberFormat="1" applyFont="1" applyBorder="1" applyAlignment="1">
      <alignment horizontal="right"/>
    </xf>
    <xf numFmtId="3" fontId="17" fillId="0" borderId="17" xfId="6" applyNumberFormat="1" applyFont="1" applyBorder="1" applyAlignment="1">
      <alignment horizontal="right"/>
    </xf>
    <xf numFmtId="0" fontId="2" fillId="2" borderId="17" xfId="0" applyFont="1" applyFill="1" applyBorder="1"/>
    <xf numFmtId="3" fontId="17" fillId="0" borderId="22" xfId="6" applyNumberFormat="1" applyFont="1" applyBorder="1" applyAlignment="1">
      <alignment horizontal="right"/>
    </xf>
    <xf numFmtId="0" fontId="21" fillId="0" borderId="22" xfId="3" applyFont="1" applyBorder="1" applyAlignment="1" applyProtection="1">
      <alignment horizontal="left"/>
    </xf>
    <xf numFmtId="0" fontId="10" fillId="0" borderId="17" xfId="3" applyFont="1" applyBorder="1" applyAlignment="1" applyProtection="1">
      <alignment horizontal="left"/>
    </xf>
    <xf numFmtId="0" fontId="21" fillId="0" borderId="17" xfId="3" applyFont="1" applyBorder="1" applyAlignment="1" applyProtection="1">
      <alignment horizontal="left"/>
    </xf>
    <xf numFmtId="0" fontId="9" fillId="0" borderId="24" xfId="3" applyBorder="1" applyAlignment="1" applyProtection="1">
      <alignment horizontal="left"/>
    </xf>
    <xf numFmtId="0" fontId="9" fillId="0" borderId="25" xfId="3" applyBorder="1" applyAlignment="1" applyProtection="1">
      <alignment horizontal="left"/>
    </xf>
    <xf numFmtId="0" fontId="15" fillId="0" borderId="2" xfId="0" applyFont="1" applyBorder="1" applyAlignment="1">
      <alignment horizontal="right"/>
    </xf>
    <xf numFmtId="3" fontId="15" fillId="0" borderId="2" xfId="6" applyNumberFormat="1" applyFont="1" applyBorder="1" applyAlignment="1">
      <alignment horizontal="right"/>
    </xf>
    <xf numFmtId="169" fontId="15" fillId="0" borderId="21" xfId="6" applyNumberFormat="1" applyFont="1" applyBorder="1" applyAlignment="1">
      <alignment horizontal="right"/>
    </xf>
    <xf numFmtId="170" fontId="15" fillId="0" borderId="2" xfId="6" applyNumberFormat="1" applyFont="1" applyBorder="1" applyAlignment="1">
      <alignment horizontal="right"/>
    </xf>
    <xf numFmtId="0" fontId="22" fillId="2" borderId="0" xfId="4" applyFont="1" applyFill="1"/>
    <xf numFmtId="0" fontId="2" fillId="0" borderId="26" xfId="4" applyFont="1" applyBorder="1" applyAlignment="1">
      <alignment horizontal="left"/>
    </xf>
    <xf numFmtId="0" fontId="15" fillId="0" borderId="26" xfId="4" applyFont="1" applyBorder="1" applyAlignment="1">
      <alignment horizontal="right"/>
    </xf>
    <xf numFmtId="3" fontId="15" fillId="0" borderId="27" xfId="6" applyNumberFormat="1" applyFont="1" applyBorder="1" applyAlignment="1">
      <alignment horizontal="right"/>
    </xf>
    <xf numFmtId="4" fontId="15" fillId="0" borderId="27" xfId="6" applyNumberFormat="1" applyFont="1" applyBorder="1" applyAlignment="1">
      <alignment horizontal="right"/>
    </xf>
    <xf numFmtId="0" fontId="2" fillId="0" borderId="27" xfId="4" applyFont="1" applyBorder="1"/>
    <xf numFmtId="0" fontId="2" fillId="0" borderId="28" xfId="4" applyFont="1" applyBorder="1"/>
    <xf numFmtId="3" fontId="15" fillId="0" borderId="29" xfId="6" applyNumberFormat="1" applyFont="1" applyBorder="1" applyAlignment="1">
      <alignment horizontal="right"/>
    </xf>
    <xf numFmtId="0" fontId="2" fillId="0" borderId="30" xfId="4" applyFont="1" applyBorder="1"/>
    <xf numFmtId="3" fontId="15" fillId="0" borderId="31" xfId="6" applyNumberFormat="1" applyFont="1" applyBorder="1" applyAlignment="1">
      <alignment horizontal="right"/>
    </xf>
    <xf numFmtId="0" fontId="2" fillId="0" borderId="32" xfId="4" applyFont="1" applyBorder="1"/>
    <xf numFmtId="0" fontId="22" fillId="0" borderId="27" xfId="4" applyFont="1" applyBorder="1"/>
    <xf numFmtId="3" fontId="11" fillId="2" borderId="2" xfId="6" applyNumberFormat="1" applyFont="1" applyFill="1" applyBorder="1" applyAlignment="1">
      <alignment horizontal="right"/>
    </xf>
    <xf numFmtId="4" fontId="23" fillId="2" borderId="21" xfId="3" applyNumberFormat="1" applyFont="1" applyFill="1" applyBorder="1" applyAlignment="1" applyProtection="1">
      <alignment horizontal="right"/>
    </xf>
    <xf numFmtId="4" fontId="23" fillId="2" borderId="17" xfId="3" applyNumberFormat="1" applyFont="1" applyFill="1" applyBorder="1" applyAlignment="1" applyProtection="1">
      <alignment horizontal="right"/>
    </xf>
    <xf numFmtId="3" fontId="11" fillId="2" borderId="1" xfId="6" applyNumberFormat="1" applyFont="1" applyFill="1" applyBorder="1" applyAlignment="1">
      <alignment horizontal="right"/>
    </xf>
    <xf numFmtId="0" fontId="22" fillId="0" borderId="1" xfId="4" applyFont="1" applyBorder="1"/>
    <xf numFmtId="0" fontId="22" fillId="2" borderId="2" xfId="4" applyFont="1" applyFill="1" applyBorder="1"/>
    <xf numFmtId="0" fontId="2" fillId="2" borderId="2" xfId="4" applyFont="1" applyFill="1" applyBorder="1" applyAlignment="1">
      <alignment horizontal="left"/>
    </xf>
    <xf numFmtId="0" fontId="22" fillId="2" borderId="2" xfId="4" applyFont="1" applyFill="1" applyBorder="1" applyAlignment="1">
      <alignment horizontal="left"/>
    </xf>
    <xf numFmtId="0" fontId="15" fillId="2" borderId="2" xfId="4" applyFont="1" applyFill="1" applyBorder="1" applyAlignment="1">
      <alignment horizontal="right"/>
    </xf>
    <xf numFmtId="3" fontId="15" fillId="2" borderId="2" xfId="6" applyNumberFormat="1" applyFont="1" applyFill="1" applyBorder="1" applyAlignment="1">
      <alignment horizontal="right"/>
    </xf>
    <xf numFmtId="4" fontId="15" fillId="2" borderId="2" xfId="6" applyNumberFormat="1" applyFont="1" applyFill="1" applyBorder="1" applyAlignment="1">
      <alignment horizontal="right"/>
    </xf>
    <xf numFmtId="0" fontId="2" fillId="2" borderId="2" xfId="4" applyFont="1" applyFill="1" applyBorder="1"/>
    <xf numFmtId="0" fontId="2" fillId="2" borderId="1" xfId="4" applyFont="1" applyFill="1" applyBorder="1"/>
    <xf numFmtId="3" fontId="15" fillId="2" borderId="33" xfId="6" applyNumberFormat="1" applyFont="1" applyFill="1" applyBorder="1" applyAlignment="1">
      <alignment horizontal="right"/>
    </xf>
    <xf numFmtId="0" fontId="2" fillId="2" borderId="34" xfId="4" applyFont="1" applyFill="1" applyBorder="1"/>
    <xf numFmtId="3" fontId="15" fillId="2" borderId="35" xfId="6" applyNumberFormat="1" applyFont="1" applyFill="1" applyBorder="1" applyAlignment="1">
      <alignment horizontal="right"/>
    </xf>
    <xf numFmtId="0" fontId="2" fillId="2" borderId="36" xfId="4" applyFont="1" applyFill="1" applyBorder="1"/>
    <xf numFmtId="0" fontId="22" fillId="2" borderId="17" xfId="0" applyFont="1" applyFill="1" applyBorder="1"/>
    <xf numFmtId="0" fontId="11" fillId="2" borderId="17" xfId="0" applyFont="1" applyFill="1" applyBorder="1" applyAlignment="1">
      <alignment horizontal="right"/>
    </xf>
    <xf numFmtId="3" fontId="11" fillId="2" borderId="17" xfId="6" applyNumberFormat="1" applyFont="1" applyFill="1" applyBorder="1" applyAlignment="1">
      <alignment horizontal="right"/>
    </xf>
    <xf numFmtId="169" fontId="11" fillId="2" borderId="17" xfId="6" applyNumberFormat="1" applyFont="1" applyFill="1" applyBorder="1" applyAlignment="1">
      <alignment horizontal="right"/>
    </xf>
    <xf numFmtId="170" fontId="11" fillId="2" borderId="17" xfId="6" applyNumberFormat="1" applyFont="1" applyFill="1" applyBorder="1" applyAlignment="1">
      <alignment horizontal="right"/>
    </xf>
    <xf numFmtId="170" fontId="15" fillId="2" borderId="17" xfId="6" applyNumberFormat="1" applyFont="1" applyFill="1" applyBorder="1" applyAlignment="1">
      <alignment horizontal="right"/>
    </xf>
    <xf numFmtId="0" fontId="22" fillId="2" borderId="1" xfId="0" applyFont="1" applyFill="1" applyBorder="1"/>
    <xf numFmtId="0" fontId="24" fillId="0" borderId="0" xfId="0" applyFont="1" applyBorder="1" applyAlignment="1">
      <alignment horizontal="center"/>
    </xf>
    <xf numFmtId="0" fontId="2" fillId="0" borderId="22" xfId="5" applyFont="1" applyBorder="1"/>
    <xf numFmtId="0" fontId="2" fillId="0" borderId="1" xfId="5" applyFont="1" applyBorder="1"/>
    <xf numFmtId="0" fontId="9" fillId="2" borderId="0" xfId="3" applyFill="1" applyBorder="1" applyAlignment="1" applyProtection="1">
      <alignment horizontal="left"/>
    </xf>
    <xf numFmtId="4" fontId="15" fillId="0" borderId="1" xfId="6" applyNumberFormat="1" applyFont="1" applyBorder="1"/>
    <xf numFmtId="171" fontId="15" fillId="0" borderId="22" xfId="6" applyNumberFormat="1" applyFont="1" applyBorder="1" applyAlignment="1">
      <alignment horizontal="right"/>
    </xf>
    <xf numFmtId="171" fontId="15" fillId="0" borderId="1" xfId="6" applyNumberFormat="1" applyFont="1" applyBorder="1" applyAlignment="1">
      <alignment horizontal="right"/>
    </xf>
    <xf numFmtId="3" fontId="2" fillId="0" borderId="20" xfId="0" applyNumberFormat="1" applyFont="1" applyBorder="1"/>
    <xf numFmtId="171" fontId="15" fillId="0" borderId="17" xfId="6" applyNumberFormat="1" applyFont="1" applyBorder="1" applyAlignment="1">
      <alignment horizontal="right"/>
    </xf>
    <xf numFmtId="171" fontId="15" fillId="0" borderId="2" xfId="6" applyNumberFormat="1" applyFont="1" applyBorder="1"/>
    <xf numFmtId="3" fontId="2" fillId="0" borderId="2" xfId="0" applyNumberFormat="1" applyFont="1" applyBorder="1"/>
    <xf numFmtId="171" fontId="15" fillId="2" borderId="21" xfId="6" applyNumberFormat="1" applyFont="1" applyFill="1" applyBorder="1"/>
    <xf numFmtId="3" fontId="2" fillId="2" borderId="21" xfId="0" applyNumberFormat="1" applyFont="1" applyFill="1" applyBorder="1"/>
    <xf numFmtId="3" fontId="10" fillId="0" borderId="17" xfId="3" applyNumberFormat="1" applyFont="1" applyBorder="1" applyAlignment="1" applyProtection="1">
      <alignment horizontal="right"/>
    </xf>
    <xf numFmtId="3" fontId="15" fillId="0" borderId="2" xfId="6" applyNumberFormat="1" applyFont="1" applyBorder="1"/>
    <xf numFmtId="171" fontId="15" fillId="0" borderId="18" xfId="6" applyNumberFormat="1" applyFont="1" applyBorder="1"/>
    <xf numFmtId="3" fontId="15" fillId="0" borderId="21" xfId="6" applyNumberFormat="1" applyFont="1" applyBorder="1"/>
    <xf numFmtId="3" fontId="15" fillId="2" borderId="21" xfId="6" applyNumberFormat="1" applyFont="1" applyFill="1" applyBorder="1"/>
    <xf numFmtId="0" fontId="22" fillId="0" borderId="1" xfId="0" applyFont="1" applyBorder="1"/>
    <xf numFmtId="0" fontId="15" fillId="2" borderId="26" xfId="4" applyFont="1" applyFill="1" applyBorder="1" applyAlignment="1">
      <alignment horizontal="right"/>
    </xf>
    <xf numFmtId="3" fontId="15" fillId="2" borderId="27" xfId="6" applyNumberFormat="1" applyFont="1" applyFill="1" applyBorder="1" applyAlignment="1">
      <alignment horizontal="right"/>
    </xf>
    <xf numFmtId="4" fontId="15" fillId="2" borderId="27" xfId="6" applyNumberFormat="1" applyFont="1" applyFill="1" applyBorder="1" applyAlignment="1">
      <alignment horizontal="right"/>
    </xf>
    <xf numFmtId="0" fontId="2" fillId="2" borderId="27" xfId="4" applyFont="1" applyFill="1" applyBorder="1"/>
    <xf numFmtId="0" fontId="2" fillId="2" borderId="28" xfId="4" applyFont="1" applyFill="1" applyBorder="1"/>
    <xf numFmtId="3" fontId="15" fillId="2" borderId="29" xfId="6" applyNumberFormat="1" applyFont="1" applyFill="1" applyBorder="1" applyAlignment="1">
      <alignment horizontal="right"/>
    </xf>
    <xf numFmtId="0" fontId="2" fillId="2" borderId="30" xfId="4" applyFont="1" applyFill="1" applyBorder="1"/>
    <xf numFmtId="0" fontId="2" fillId="2" borderId="32" xfId="4" applyFont="1" applyFill="1" applyBorder="1"/>
    <xf numFmtId="0" fontId="3" fillId="2" borderId="17" xfId="0" applyFont="1" applyFill="1" applyBorder="1"/>
    <xf numFmtId="0" fontId="3" fillId="0" borderId="22" xfId="5" applyFont="1" applyBorder="1"/>
    <xf numFmtId="0" fontId="3" fillId="0" borderId="1" xfId="5" applyFont="1" applyBorder="1"/>
    <xf numFmtId="3" fontId="15" fillId="0" borderId="3" xfId="6" applyNumberFormat="1" applyFont="1" applyBorder="1" applyAlignment="1">
      <alignment horizontal="right"/>
    </xf>
    <xf numFmtId="0" fontId="10" fillId="2" borderId="0" xfId="3" applyFont="1" applyFill="1" applyBorder="1" applyAlignment="1" applyProtection="1">
      <alignment horizontal="left"/>
    </xf>
    <xf numFmtId="4" fontId="8" fillId="0" borderId="1" xfId="6" applyNumberFormat="1" applyFont="1" applyBorder="1"/>
    <xf numFmtId="0" fontId="25" fillId="3" borderId="0" xfId="0" applyFont="1" applyFill="1" applyBorder="1"/>
    <xf numFmtId="0" fontId="13" fillId="3" borderId="0" xfId="0" applyFont="1" applyFill="1" applyBorder="1" applyAlignment="1">
      <alignment horizontal="right"/>
    </xf>
    <xf numFmtId="0" fontId="26" fillId="3" borderId="0" xfId="0" applyFont="1" applyFill="1" applyBorder="1"/>
    <xf numFmtId="0" fontId="15" fillId="0" borderId="3" xfId="0" applyFont="1" applyBorder="1" applyAlignment="1">
      <alignment horizontal="left" vertical="top"/>
    </xf>
    <xf numFmtId="0" fontId="15" fillId="0" borderId="10" xfId="0" applyFont="1" applyBorder="1" applyAlignment="1">
      <alignment horizontal="left" vertical="top"/>
    </xf>
    <xf numFmtId="0" fontId="15" fillId="0" borderId="8" xfId="0" applyFont="1" applyBorder="1" applyAlignment="1">
      <alignment horizontal="left" vertical="top"/>
    </xf>
    <xf numFmtId="0" fontId="15" fillId="2" borderId="3" xfId="0" applyFont="1" applyFill="1" applyBorder="1" applyAlignment="1">
      <alignment horizontal="left" vertical="top" wrapText="1"/>
    </xf>
    <xf numFmtId="0" fontId="15" fillId="2" borderId="10" xfId="0" applyFont="1" applyFill="1" applyBorder="1" applyAlignment="1">
      <alignment horizontal="left" vertical="top" wrapText="1"/>
    </xf>
    <xf numFmtId="0" fontId="15" fillId="2" borderId="8" xfId="0" applyFont="1" applyFill="1" applyBorder="1" applyAlignment="1">
      <alignment horizontal="left" vertical="top" wrapText="1"/>
    </xf>
    <xf numFmtId="0" fontId="15" fillId="2" borderId="3" xfId="0" applyFont="1" applyFill="1" applyBorder="1" applyAlignment="1">
      <alignment horizontal="left"/>
    </xf>
    <xf numFmtId="0" fontId="15" fillId="2" borderId="10" xfId="0" applyFont="1" applyFill="1" applyBorder="1" applyAlignment="1">
      <alignment horizontal="left"/>
    </xf>
    <xf numFmtId="0" fontId="15" fillId="2" borderId="8" xfId="0" applyFont="1" applyFill="1" applyBorder="1" applyAlignment="1">
      <alignment horizontal="left"/>
    </xf>
    <xf numFmtId="0" fontId="15" fillId="2" borderId="3" xfId="0" applyFont="1" applyFill="1" applyBorder="1" applyAlignment="1">
      <alignment horizontal="left"/>
    </xf>
    <xf numFmtId="0" fontId="15" fillId="2" borderId="10" xfId="0" applyFont="1" applyFill="1" applyBorder="1" applyAlignment="1">
      <alignment horizontal="left"/>
    </xf>
    <xf numFmtId="0" fontId="15" fillId="2" borderId="8" xfId="0" applyFont="1" applyFill="1" applyBorder="1" applyAlignment="1">
      <alignment horizontal="left"/>
    </xf>
    <xf numFmtId="0" fontId="15" fillId="0" borderId="3" xfId="0" applyFont="1" applyBorder="1"/>
    <xf numFmtId="0" fontId="15" fillId="0" borderId="37" xfId="0" applyFont="1" applyBorder="1"/>
    <xf numFmtId="0" fontId="15" fillId="0" borderId="38" xfId="0" applyFont="1" applyBorder="1" applyAlignment="1">
      <alignment horizontal="right"/>
    </xf>
    <xf numFmtId="4" fontId="15" fillId="0" borderId="39" xfId="6" applyNumberFormat="1" applyFont="1" applyBorder="1"/>
    <xf numFmtId="4" fontId="15" fillId="0" borderId="10" xfId="6" applyNumberFormat="1" applyFont="1" applyBorder="1"/>
    <xf numFmtId="4" fontId="15" fillId="0" borderId="38" xfId="6" applyNumberFormat="1" applyFont="1" applyBorder="1"/>
    <xf numFmtId="0" fontId="2" fillId="0" borderId="38" xfId="0" applyFont="1" applyBorder="1"/>
    <xf numFmtId="0" fontId="15" fillId="2" borderId="3" xfId="4" applyFont="1" applyFill="1" applyBorder="1" applyAlignment="1">
      <alignment horizontal="left" vertical="top" wrapText="1"/>
    </xf>
    <xf numFmtId="0" fontId="15" fillId="2" borderId="10" xfId="4" applyFont="1" applyFill="1" applyBorder="1" applyAlignment="1">
      <alignment horizontal="left" vertical="top" wrapText="1"/>
    </xf>
    <xf numFmtId="0" fontId="15" fillId="2" borderId="8" xfId="0" applyFont="1" applyFill="1" applyBorder="1" applyAlignment="1">
      <alignment horizontal="left" vertical="top" wrapText="1"/>
    </xf>
    <xf numFmtId="0" fontId="15" fillId="2" borderId="8" xfId="4" applyFont="1" applyFill="1" applyBorder="1" applyAlignment="1">
      <alignment horizontal="left" vertical="top" wrapText="1"/>
    </xf>
  </cellXfs>
  <cellStyles count="9">
    <cellStyle name="Hipervínculo" xfId="3" builtinId="8"/>
    <cellStyle name="Millares [0]" xfId="1" builtinId="6"/>
    <cellStyle name="Normal" xfId="0" builtinId="0"/>
    <cellStyle name="Normal 2 2" xfId="8" xr:uid="{9F19D4E7-95CB-4725-8583-9F9025AD98A6}"/>
    <cellStyle name="Normal 7" xfId="4" xr:uid="{ADAE135E-38FD-4640-B637-3AB0FC0C88D4}"/>
    <cellStyle name="Normal 7 14" xfId="7" xr:uid="{2EB820E6-8CE3-4A48-97AC-E8AE78658FCD}"/>
    <cellStyle name="Normal_Base_conversion 2 2" xfId="6" xr:uid="{5899C404-4247-487D-80C5-6445E311E294}"/>
    <cellStyle name="Normal_trinidad and tobago" xfId="5" xr:uid="{FAF6AE7A-C627-4525-945B-A1CC2FF6D13B}"/>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unitednations-my.sharepoint.com/personal/nincen_figueroa_un_org/Documents/Escritorio/VERSIONES%20&#218;LTIMAS%20BASES/PTC_Maestra.xlsx" TargetMode="External"/><Relationship Id="rId1" Type="http://schemas.openxmlformats.org/officeDocument/2006/relationships/externalLinkPath" Target="https://unitednations-my.sharepoint.com/personal/nincen_figueroa_un_org/Documents/Escritorio/VERSIONES%20&#218;LTIMAS%20BASES/PTC_Maestr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ncipal"/>
      <sheetName val="Glosario"/>
      <sheetName val="Acerca de la base de datos"/>
      <sheetName val="Programas por país"/>
      <sheetName val="Cambios recientes"/>
      <sheetName val="Argentina"/>
      <sheetName val="AUH_e"/>
      <sheetName val="AUH_i "/>
      <sheetName val="AUH_d"/>
      <sheetName val="FIS_e"/>
      <sheetName val="FIS_i"/>
      <sheetName val="FIS_d"/>
      <sheetName val="PJJHD_e"/>
      <sheetName val="PJJHD_i"/>
      <sheetName val="PJJHD_d"/>
      <sheetName val="PCP_e"/>
      <sheetName val="PCP_i"/>
      <sheetName val="PCP_d"/>
      <sheetName val="Belize"/>
      <sheetName val="BOOST_e"/>
      <sheetName val="BOOST_i"/>
      <sheetName val="BOOST_d"/>
      <sheetName val="Bolivia"/>
      <sheetName val="BJP_e"/>
      <sheetName val="BJP_i"/>
      <sheetName val="BJP_d"/>
      <sheetName val="BJA_e"/>
      <sheetName val="BJA_i"/>
      <sheetName val="BJA_d"/>
      <sheetName val="Brasil"/>
      <sheetName val="PBA_e"/>
      <sheetName val="PBA_i"/>
      <sheetName val="PBA_d"/>
      <sheetName val="BE_e"/>
      <sheetName val="BE_i"/>
      <sheetName val="BE_d"/>
      <sheetName val="PBF_e"/>
      <sheetName val="PBF_i"/>
      <sheetName val="PBF_d"/>
      <sheetName val="CA_e"/>
      <sheetName val="CA_i"/>
      <sheetName val="CA_d"/>
      <sheetName val="PBV_e"/>
      <sheetName val="PBV_i"/>
      <sheetName val="PBV_d"/>
      <sheetName val="PETI_e"/>
      <sheetName val="PETI_i"/>
      <sheetName val="PETI_d"/>
      <sheetName val="PAB_e"/>
      <sheetName val="PAB_i"/>
      <sheetName val="PAB_d"/>
      <sheetName val="Chile"/>
      <sheetName val="CS_e"/>
      <sheetName val="CS_i"/>
      <sheetName val="CS_d"/>
      <sheetName val="CS_d (desag)"/>
      <sheetName val="SSOO_e"/>
      <sheetName val="SSOO_i"/>
      <sheetName val="SSOO_d"/>
      <sheetName val="SUF_e"/>
      <sheetName val="SUF_i"/>
      <sheetName val="SUF_d"/>
      <sheetName val="Colombia"/>
      <sheetName val="FA_e"/>
      <sheetName val="FA_i"/>
      <sheetName val="FA_d"/>
      <sheetName val="RU_e"/>
      <sheetName val="RU_i"/>
      <sheetName val="RU_d"/>
      <sheetName val="SAE_e"/>
      <sheetName val="SAE_i"/>
      <sheetName val="SAE_d"/>
      <sheetName val="Costa Rica"/>
      <sheetName val="AVC_e"/>
      <sheetName val="AVC_i"/>
      <sheetName val="AVC_d"/>
      <sheetName val="CRE_e"/>
      <sheetName val="CRE_i"/>
      <sheetName val="CRE_d"/>
      <sheetName val="SPF_e"/>
      <sheetName val="SPF_i"/>
      <sheetName val="SPF_d"/>
      <sheetName val="Ecuador"/>
      <sheetName val="BDH_e"/>
      <sheetName val="BDH_i"/>
      <sheetName val="BDH_d"/>
      <sheetName val="BS_e"/>
      <sheetName val="BS_i"/>
      <sheetName val="BS_d"/>
      <sheetName val="DC_e"/>
      <sheetName val="DC_i"/>
      <sheetName val="DC_d"/>
      <sheetName val="El Salvador"/>
      <sheetName val="PACSES_e"/>
      <sheetName val="PACSES_i"/>
      <sheetName val="PACSES_d (2)"/>
      <sheetName val="PACSES_d"/>
      <sheetName val="PFS_e"/>
      <sheetName val="PFS_i"/>
      <sheetName val="PFS_d"/>
      <sheetName val="Guatemala"/>
      <sheetName val="MFP_e"/>
      <sheetName val="MFP_i"/>
      <sheetName val="MFP_d"/>
      <sheetName val="MBS_e"/>
      <sheetName val="MBS_i"/>
      <sheetName val="MBS_d"/>
      <sheetName val="PDNA_e"/>
      <sheetName val="PDNA_i"/>
      <sheetName val="PNDA_d"/>
      <sheetName val="VIDA_e"/>
      <sheetName val="VIDA_i"/>
      <sheetName val="VIDA_d"/>
      <sheetName val="PBS_e"/>
      <sheetName val="PBS_i"/>
      <sheetName val="PBS_d"/>
      <sheetName val="Haití"/>
      <sheetName val="TMC_e"/>
      <sheetName val="TMC_i"/>
      <sheetName val="TMC_d"/>
      <sheetName val="Honduras"/>
      <sheetName val="PRAF_e"/>
      <sheetName val="PRAF_i"/>
      <sheetName val="PRAF_d"/>
      <sheetName val="PRAFII_e"/>
      <sheetName val="PRAFII_i"/>
      <sheetName val="PRAFII_d"/>
      <sheetName val="PRAFIII_e"/>
      <sheetName val="PRAFIII_i"/>
      <sheetName val="PRAFIII_d"/>
      <sheetName val="BVM_e"/>
      <sheetName val="BVM_i"/>
      <sheetName val="BVM_d"/>
      <sheetName val="Jamaica"/>
      <sheetName val="PATH_e"/>
      <sheetName val="PATH_i"/>
      <sheetName val="PATH_d"/>
      <sheetName val="México"/>
      <sheetName val="OPR_e"/>
      <sheetName val="OPR_i"/>
      <sheetName val="OPR_d"/>
      <sheetName val="PRO_e"/>
      <sheetName val="PRO_i"/>
      <sheetName val="PRO_d"/>
      <sheetName val="PRS_e"/>
      <sheetName val="PRS_i"/>
      <sheetName val="PRS_d"/>
      <sheetName val="BBBJ_e"/>
      <sheetName val="BBBJ_i"/>
      <sheetName val="BBBJ_d"/>
      <sheetName val="Nicaragua"/>
      <sheetName val="RPS_e"/>
      <sheetName val="RPS_i"/>
      <sheetName val="RPS_d"/>
      <sheetName val="SAC_e"/>
      <sheetName val="SAC_i"/>
      <sheetName val="SAC_d"/>
      <sheetName val="Panamá"/>
      <sheetName val="RO_e"/>
      <sheetName val="RO_i"/>
      <sheetName val="RO_d"/>
      <sheetName val="BFCA_e"/>
      <sheetName val="BFCA_i"/>
      <sheetName val="BFCA_d"/>
      <sheetName val="PASE-U_e"/>
      <sheetName val="PASE-U_i "/>
      <sheetName val="PASE-U_d"/>
      <sheetName val="Paraguay"/>
      <sheetName val="TKO_e"/>
      <sheetName val="TKO_i"/>
      <sheetName val="TKO_d"/>
      <sheetName val="ABR_e"/>
      <sheetName val="ABR_i"/>
      <sheetName val="ABR_d"/>
      <sheetName val="Perú"/>
      <sheetName val="JUN_e"/>
      <sheetName val="JUN_i"/>
      <sheetName val="JUN_d"/>
      <sheetName val="República Dominicana"/>
      <sheetName val="SOL_e"/>
      <sheetName val="SOL_i"/>
      <sheetName val="SOL_d"/>
      <sheetName val="PROSOLI_e"/>
      <sheetName val="PROSOLI_i"/>
      <sheetName val="PROSOLI_d"/>
      <sheetName val="IES_e"/>
      <sheetName val="IES_i"/>
      <sheetName val="IES_d"/>
      <sheetName val="Trinidad y Tobago"/>
      <sheetName val="FSP_e"/>
      <sheetName val="FSP_i"/>
      <sheetName val="FSP_d"/>
      <sheetName val="Uruguay"/>
      <sheetName val="AF_e"/>
      <sheetName val="AF_i"/>
      <sheetName val="AF_d"/>
      <sheetName val="TUS_e"/>
      <sheetName val="TUS_i"/>
      <sheetName val="TUS_d"/>
      <sheetName val="PANES_e"/>
      <sheetName val="PANES_i"/>
      <sheetName val="PANES_d"/>
      <sheetName val="Población"/>
      <sheetName val="PIB"/>
      <sheetName val="Tasa de cambio"/>
      <sheetName val="THogar"/>
      <sheetName val="THogar_E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row r="14">
          <cell r="AU14">
            <v>17400347</v>
          </cell>
          <cell r="AW14">
            <v>17571507</v>
          </cell>
          <cell r="AY14">
            <v>17758959</v>
          </cell>
          <cell r="BA14">
            <v>17969353</v>
          </cell>
          <cell r="BC14">
            <v>18209068</v>
          </cell>
          <cell r="BE14">
            <v>18470439</v>
          </cell>
        </row>
      </sheetData>
      <sheetData sheetId="203">
        <row r="15">
          <cell r="AX15">
            <v>266023762500</v>
          </cell>
          <cell r="AZ15">
            <v>277239473900</v>
          </cell>
          <cell r="BB15">
            <v>259405194700</v>
          </cell>
          <cell r="BD15">
            <v>242496655700</v>
          </cell>
          <cell r="BF15">
            <v>249298706400</v>
          </cell>
          <cell r="BH15">
            <v>276364936800</v>
          </cell>
          <cell r="BJ15">
            <v>295402646000</v>
          </cell>
          <cell r="BL15">
            <v>278584724200</v>
          </cell>
          <cell r="BN15">
            <v>252727191800</v>
          </cell>
          <cell r="BP15">
            <v>317058517600</v>
          </cell>
        </row>
      </sheetData>
      <sheetData sheetId="204">
        <row r="10">
          <cell r="AV10">
            <v>486.47130339105303</v>
          </cell>
          <cell r="AX10">
            <v>495.272877645503</v>
          </cell>
          <cell r="AZ10">
            <v>570.34821612743997</v>
          </cell>
          <cell r="BB10">
            <v>654.12408425419596</v>
          </cell>
          <cell r="BD10">
            <v>676.95773604465705</v>
          </cell>
          <cell r="BF10">
            <v>648.83379259826097</v>
          </cell>
          <cell r="BH10">
            <v>641.27681306639499</v>
          </cell>
          <cell r="BJ10">
            <v>702.89742256152897</v>
          </cell>
          <cell r="BL10">
            <v>792.72720610316799</v>
          </cell>
          <cell r="BN10">
            <v>758.955378658977</v>
          </cell>
        </row>
      </sheetData>
      <sheetData sheetId="205"/>
      <sheetData sheetId="206">
        <row r="13">
          <cell r="AV13">
            <v>4.18302</v>
          </cell>
          <cell r="AX13">
            <v>4.18302</v>
          </cell>
          <cell r="AZ13">
            <v>4.18302</v>
          </cell>
          <cell r="BB13">
            <v>4.18302</v>
          </cell>
          <cell r="BD13">
            <v>4.18302</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BE25B-724D-45BA-97C6-3BA524B06DC3}">
  <sheetPr codeName="Hoja24">
    <tabColor theme="0"/>
  </sheetPr>
  <dimension ref="A1:IE153"/>
  <sheetViews>
    <sheetView tabSelected="1" zoomScaleNormal="100" workbookViewId="0">
      <selection activeCell="B133" sqref="B133:N133"/>
    </sheetView>
  </sheetViews>
  <sheetFormatPr baseColWidth="10" defaultColWidth="9.140625" defaultRowHeight="12" x14ac:dyDescent="0.2"/>
  <cols>
    <col min="1" max="1" width="3.42578125" style="1" customWidth="1"/>
    <col min="2" max="2" width="56.5703125" style="38" customWidth="1"/>
    <col min="3" max="3" width="2.5703125" style="1" customWidth="1"/>
    <col min="4" max="4" width="6.42578125" style="39" bestFit="1" customWidth="1"/>
    <col min="5" max="5" width="15.42578125" style="1" bestFit="1" customWidth="1"/>
    <col min="6" max="6" width="2.5703125" style="1" bestFit="1" customWidth="1"/>
    <col min="7" max="7" width="15.42578125" style="1" bestFit="1" customWidth="1"/>
    <col min="8" max="8" width="2.5703125" style="1" bestFit="1" customWidth="1"/>
    <col min="9" max="9" width="15.42578125" style="1" bestFit="1" customWidth="1"/>
    <col min="10" max="10" width="2.5703125" style="1" bestFit="1" customWidth="1"/>
    <col min="11" max="11" width="12.42578125" style="1" bestFit="1" customWidth="1"/>
    <col min="12" max="12" width="2.5703125" style="1" customWidth="1"/>
    <col min="13" max="13" width="14.42578125" style="1" customWidth="1"/>
    <col min="14" max="14" width="3.42578125" style="1" customWidth="1"/>
    <col min="15" max="15" width="13.42578125" style="1" customWidth="1"/>
    <col min="16" max="16" width="3.140625" style="1" customWidth="1"/>
    <col min="17" max="17" width="13.42578125" style="1" customWidth="1"/>
    <col min="18" max="18" width="3.140625" style="1" customWidth="1"/>
    <col min="19" max="19" width="13.42578125" style="1" customWidth="1"/>
    <col min="20" max="20" width="3.140625" style="1" customWidth="1"/>
    <col min="21" max="21" width="13.42578125" style="1" customWidth="1"/>
    <col min="22" max="22" width="3.140625" style="1" customWidth="1"/>
    <col min="23" max="23" width="13.42578125" style="5" customWidth="1"/>
    <col min="24" max="24" width="3.140625" style="1" customWidth="1"/>
    <col min="25" max="16384" width="9.140625" style="1"/>
  </cols>
  <sheetData>
    <row r="1" spans="1:239" x14ac:dyDescent="0.2">
      <c r="A1" s="1" t="s">
        <v>0</v>
      </c>
      <c r="B1" s="2"/>
      <c r="C1" s="3"/>
      <c r="D1" s="4"/>
      <c r="E1" s="3"/>
      <c r="F1" s="3"/>
      <c r="G1" s="3"/>
    </row>
    <row r="2" spans="1:239" x14ac:dyDescent="0.2">
      <c r="B2" s="6"/>
      <c r="C2" s="7"/>
      <c r="D2" s="8"/>
      <c r="E2" s="7"/>
      <c r="F2" s="7"/>
      <c r="G2" s="7"/>
      <c r="H2" s="7"/>
      <c r="I2" s="7"/>
      <c r="J2" s="7"/>
      <c r="K2" s="7"/>
      <c r="L2" s="7"/>
    </row>
    <row r="3" spans="1:239" x14ac:dyDescent="0.2">
      <c r="A3" s="9"/>
      <c r="B3" s="10"/>
      <c r="C3" s="11"/>
      <c r="D3" s="12"/>
      <c r="E3" s="12"/>
      <c r="F3" s="12"/>
      <c r="G3" s="12"/>
      <c r="H3" s="12"/>
      <c r="I3" s="12"/>
      <c r="J3" s="12"/>
      <c r="K3" s="12"/>
      <c r="L3" s="13"/>
      <c r="M3" s="14"/>
    </row>
    <row r="4" spans="1:239" ht="46.5" customHeight="1" x14ac:dyDescent="0.35">
      <c r="A4" s="9"/>
      <c r="B4" s="15" t="s">
        <v>1</v>
      </c>
      <c r="C4" s="16"/>
      <c r="D4" s="16"/>
      <c r="E4" s="16"/>
      <c r="F4" s="16"/>
      <c r="G4" s="16"/>
      <c r="H4" s="16"/>
      <c r="I4" s="16"/>
      <c r="J4" s="16"/>
      <c r="K4" s="16"/>
      <c r="L4" s="17"/>
      <c r="M4" s="14"/>
    </row>
    <row r="5" spans="1:239" ht="12.75" x14ac:dyDescent="0.2">
      <c r="A5" s="9"/>
      <c r="B5" s="18" t="s">
        <v>2</v>
      </c>
      <c r="C5" s="19"/>
      <c r="D5" s="19"/>
      <c r="E5" s="19"/>
      <c r="F5" s="19"/>
      <c r="G5" s="19"/>
      <c r="H5" s="19"/>
      <c r="I5" s="19"/>
      <c r="J5" s="19"/>
      <c r="K5" s="19"/>
      <c r="L5" s="20"/>
      <c r="M5" s="14"/>
    </row>
    <row r="6" spans="1:239" ht="12.75" x14ac:dyDescent="0.2">
      <c r="A6" s="9"/>
      <c r="B6" s="21" t="s">
        <v>3</v>
      </c>
      <c r="C6" s="22"/>
      <c r="D6" s="22"/>
      <c r="E6" s="22"/>
      <c r="F6" s="22"/>
      <c r="G6" s="22"/>
      <c r="H6" s="22"/>
      <c r="I6" s="22"/>
      <c r="J6" s="22"/>
      <c r="K6" s="22"/>
      <c r="L6" s="23"/>
      <c r="M6" s="14"/>
    </row>
    <row r="7" spans="1:239" ht="12.75" x14ac:dyDescent="0.2">
      <c r="A7" s="9"/>
      <c r="B7" s="24"/>
      <c r="C7" s="25"/>
      <c r="D7" s="26"/>
      <c r="E7" s="26"/>
      <c r="F7" s="26"/>
      <c r="G7" s="26"/>
      <c r="H7" s="26"/>
      <c r="I7" s="26"/>
      <c r="J7" s="26"/>
      <c r="K7" s="26"/>
      <c r="L7" s="27"/>
      <c r="M7" s="14"/>
    </row>
    <row r="8" spans="1:239" ht="12.75" x14ac:dyDescent="0.2">
      <c r="A8" s="9"/>
      <c r="B8" s="28"/>
      <c r="C8" s="29"/>
      <c r="D8" s="29"/>
      <c r="E8" s="29"/>
      <c r="F8" s="29"/>
      <c r="G8" s="29"/>
      <c r="H8" s="29"/>
      <c r="I8" s="29"/>
      <c r="J8" s="29"/>
      <c r="K8" s="29"/>
      <c r="L8" s="30"/>
      <c r="M8" s="14"/>
    </row>
    <row r="9" spans="1:239" x14ac:dyDescent="0.2">
      <c r="A9" s="9"/>
      <c r="B9" s="31"/>
      <c r="C9" s="32"/>
      <c r="D9" s="32"/>
      <c r="E9" s="32"/>
      <c r="F9" s="32"/>
      <c r="G9" s="32"/>
      <c r="H9" s="32"/>
      <c r="I9" s="32"/>
      <c r="J9" s="32"/>
      <c r="K9" s="32"/>
      <c r="L9" s="33"/>
      <c r="M9" s="14"/>
    </row>
    <row r="10" spans="1:239" ht="12.75" x14ac:dyDescent="0.2">
      <c r="A10" s="9"/>
      <c r="B10" s="34"/>
      <c r="C10" s="35"/>
      <c r="D10" s="36"/>
      <c r="E10" s="35"/>
      <c r="F10" s="35"/>
      <c r="G10" s="35"/>
      <c r="H10" s="35"/>
      <c r="I10" s="35"/>
      <c r="J10" s="35"/>
      <c r="K10" s="35"/>
      <c r="L10" s="35"/>
    </row>
    <row r="11" spans="1:239" x14ac:dyDescent="0.2">
      <c r="A11" s="9"/>
      <c r="B11" s="6"/>
      <c r="C11" s="7"/>
      <c r="D11" s="8"/>
      <c r="E11" s="7"/>
      <c r="F11" s="7"/>
      <c r="G11" s="7"/>
      <c r="H11" s="7"/>
      <c r="I11" s="7"/>
      <c r="J11" s="7"/>
      <c r="K11" s="7"/>
      <c r="L11" s="7"/>
      <c r="M11" s="7"/>
      <c r="N11" s="7"/>
      <c r="O11" s="7"/>
      <c r="P11" s="7"/>
      <c r="Q11" s="7"/>
      <c r="R11" s="7"/>
      <c r="S11" s="7"/>
      <c r="T11" s="7"/>
      <c r="U11" s="7"/>
      <c r="V11" s="7"/>
      <c r="W11" s="3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row>
    <row r="12" spans="1:239" x14ac:dyDescent="0.2">
      <c r="A12" s="9"/>
      <c r="N12" s="40"/>
      <c r="O12" s="40"/>
      <c r="P12" s="40"/>
      <c r="Q12" s="40"/>
      <c r="R12" s="40"/>
      <c r="S12" s="40"/>
      <c r="T12" s="40"/>
      <c r="U12" s="40"/>
      <c r="V12" s="40"/>
      <c r="W12" s="41"/>
      <c r="X12" s="40"/>
    </row>
    <row r="13" spans="1:239" x14ac:dyDescent="0.2">
      <c r="A13" s="42">
        <v>1</v>
      </c>
      <c r="B13" s="43"/>
      <c r="C13" s="44"/>
      <c r="D13" s="45"/>
      <c r="E13" s="46">
        <v>2012</v>
      </c>
      <c r="F13" s="46"/>
      <c r="G13" s="46">
        <v>2013</v>
      </c>
      <c r="H13" s="46"/>
      <c r="I13" s="47">
        <v>2014</v>
      </c>
      <c r="J13" s="47"/>
      <c r="K13" s="47">
        <v>2015</v>
      </c>
      <c r="L13" s="46"/>
      <c r="M13" s="47">
        <v>2016</v>
      </c>
      <c r="N13" s="46"/>
      <c r="O13" s="47">
        <v>2017</v>
      </c>
      <c r="P13" s="46"/>
      <c r="Q13" s="47">
        <v>2018</v>
      </c>
      <c r="R13" s="46"/>
      <c r="S13" s="47">
        <v>2019</v>
      </c>
      <c r="T13" s="46"/>
      <c r="U13" s="47">
        <v>2020</v>
      </c>
      <c r="V13" s="46"/>
      <c r="W13" s="47">
        <v>2021</v>
      </c>
      <c r="X13" s="46"/>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8"/>
      <c r="BF13" s="48"/>
      <c r="BG13" s="48"/>
      <c r="BH13" s="48"/>
      <c r="BI13" s="48"/>
      <c r="BJ13" s="48"/>
      <c r="BK13" s="48"/>
      <c r="BL13" s="48"/>
      <c r="BM13" s="48"/>
      <c r="BN13" s="48"/>
      <c r="BO13" s="48"/>
      <c r="BP13" s="48"/>
      <c r="BQ13" s="48"/>
      <c r="BR13" s="48"/>
      <c r="BS13" s="48"/>
      <c r="BT13" s="48"/>
      <c r="BU13" s="48"/>
      <c r="BV13" s="48"/>
      <c r="BW13" s="48"/>
      <c r="BX13" s="48"/>
      <c r="BY13" s="48"/>
      <c r="BZ13" s="48"/>
      <c r="CA13" s="48"/>
      <c r="CB13" s="48"/>
      <c r="CC13" s="48"/>
      <c r="CD13" s="48"/>
      <c r="CE13" s="48"/>
      <c r="CF13" s="48"/>
      <c r="CG13" s="48"/>
      <c r="CH13" s="48"/>
      <c r="CI13" s="48"/>
      <c r="CJ13" s="48"/>
      <c r="CK13" s="48"/>
      <c r="CL13" s="48"/>
      <c r="CM13" s="48"/>
      <c r="CN13" s="48"/>
      <c r="CO13" s="48"/>
      <c r="CP13" s="48"/>
      <c r="CQ13" s="48"/>
      <c r="CR13" s="48"/>
      <c r="CS13" s="48"/>
      <c r="CT13" s="48"/>
      <c r="CU13" s="48"/>
      <c r="CV13" s="48"/>
      <c r="CW13" s="48"/>
      <c r="CX13" s="48"/>
      <c r="CY13" s="48"/>
      <c r="CZ13" s="48"/>
      <c r="DA13" s="48"/>
      <c r="DB13" s="48"/>
      <c r="DC13" s="48"/>
      <c r="DD13" s="48"/>
      <c r="DE13" s="48"/>
      <c r="DF13" s="48"/>
      <c r="DG13" s="48"/>
      <c r="DH13" s="48"/>
      <c r="DI13" s="48"/>
      <c r="DJ13" s="48"/>
      <c r="DK13" s="48"/>
      <c r="DL13" s="48"/>
      <c r="DM13" s="48"/>
      <c r="DN13" s="48"/>
      <c r="DO13" s="48"/>
      <c r="DP13" s="48"/>
      <c r="DQ13" s="48"/>
      <c r="DR13" s="48"/>
      <c r="DS13" s="48"/>
      <c r="DT13" s="48"/>
      <c r="DU13" s="48"/>
      <c r="DV13" s="48"/>
      <c r="DW13" s="48"/>
      <c r="DX13" s="48"/>
      <c r="DY13" s="48"/>
      <c r="DZ13" s="48"/>
      <c r="EA13" s="48"/>
      <c r="EB13" s="48"/>
      <c r="EC13" s="48"/>
      <c r="ED13" s="48"/>
      <c r="EE13" s="48"/>
      <c r="EF13" s="48"/>
      <c r="EG13" s="48"/>
      <c r="EH13" s="48"/>
      <c r="EI13" s="48"/>
      <c r="EJ13" s="48"/>
      <c r="EK13" s="48"/>
      <c r="EL13" s="48"/>
      <c r="EM13" s="48"/>
      <c r="EN13" s="48"/>
      <c r="EO13" s="48"/>
      <c r="EP13" s="48"/>
      <c r="EQ13" s="48"/>
      <c r="ER13" s="48"/>
      <c r="ES13" s="48"/>
      <c r="ET13" s="48"/>
      <c r="EU13" s="48"/>
      <c r="EV13" s="48"/>
      <c r="EW13" s="48"/>
      <c r="EX13" s="48"/>
      <c r="EY13" s="48"/>
      <c r="EZ13" s="48"/>
      <c r="FA13" s="48"/>
      <c r="FB13" s="48"/>
      <c r="FC13" s="48"/>
      <c r="FD13" s="48"/>
      <c r="FE13" s="48"/>
      <c r="FF13" s="48"/>
      <c r="FG13" s="48"/>
      <c r="FH13" s="48"/>
      <c r="FI13" s="48"/>
      <c r="FJ13" s="48"/>
      <c r="FK13" s="48"/>
      <c r="FL13" s="48"/>
      <c r="FM13" s="48"/>
      <c r="FN13" s="48"/>
      <c r="FO13" s="48"/>
      <c r="FP13" s="48"/>
      <c r="FQ13" s="48"/>
      <c r="FR13" s="48"/>
      <c r="FS13" s="48"/>
      <c r="FT13" s="48"/>
      <c r="FU13" s="48"/>
      <c r="FV13" s="48"/>
      <c r="FW13" s="48"/>
      <c r="FX13" s="48"/>
      <c r="FY13" s="48"/>
      <c r="FZ13" s="48"/>
      <c r="GA13" s="48"/>
      <c r="GB13" s="48"/>
      <c r="GC13" s="48"/>
      <c r="GD13" s="48"/>
      <c r="GE13" s="48"/>
      <c r="GF13" s="48"/>
      <c r="GG13" s="48"/>
      <c r="GH13" s="48"/>
      <c r="GI13" s="48"/>
      <c r="GJ13" s="48"/>
      <c r="GK13" s="48"/>
      <c r="GL13" s="48"/>
      <c r="GM13" s="48"/>
      <c r="GN13" s="48"/>
      <c r="GO13" s="48"/>
      <c r="GP13" s="48"/>
      <c r="GQ13" s="48"/>
      <c r="GR13" s="48"/>
      <c r="GS13" s="48"/>
      <c r="GT13" s="48"/>
      <c r="GU13" s="48"/>
      <c r="GV13" s="48"/>
      <c r="GW13" s="48"/>
      <c r="GX13" s="48"/>
      <c r="GY13" s="48"/>
      <c r="GZ13" s="48"/>
      <c r="HA13" s="48"/>
      <c r="HB13" s="48"/>
      <c r="HC13" s="48"/>
      <c r="HD13" s="48"/>
      <c r="HE13" s="48"/>
      <c r="HF13" s="48"/>
      <c r="HG13" s="48"/>
      <c r="HH13" s="48"/>
      <c r="HI13" s="48"/>
      <c r="HJ13" s="48"/>
      <c r="HK13" s="48"/>
      <c r="HL13" s="48"/>
      <c r="HM13" s="48"/>
      <c r="HN13" s="48"/>
      <c r="HO13" s="48"/>
      <c r="HP13" s="48"/>
      <c r="HQ13" s="48"/>
      <c r="HR13" s="48"/>
      <c r="HS13" s="48"/>
      <c r="HT13" s="48"/>
      <c r="HU13" s="48"/>
      <c r="HV13" s="48"/>
      <c r="HW13" s="48"/>
      <c r="HX13" s="48"/>
      <c r="HY13" s="48"/>
      <c r="HZ13" s="48"/>
      <c r="IA13" s="48"/>
      <c r="IB13" s="48"/>
      <c r="IC13" s="48"/>
      <c r="ID13" s="48"/>
      <c r="IE13" s="48"/>
    </row>
    <row r="14" spans="1:239" ht="12.75" x14ac:dyDescent="0.2">
      <c r="B14" s="49" t="s">
        <v>4</v>
      </c>
      <c r="C14" s="50" t="s">
        <v>5</v>
      </c>
      <c r="D14" s="51"/>
      <c r="E14" s="52"/>
      <c r="F14" s="52"/>
      <c r="G14" s="52"/>
      <c r="H14" s="52"/>
      <c r="I14" s="53"/>
      <c r="J14" s="53"/>
      <c r="K14" s="53"/>
      <c r="L14" s="52"/>
      <c r="M14" s="53"/>
      <c r="N14" s="52"/>
      <c r="O14" s="53"/>
      <c r="P14" s="52"/>
      <c r="Q14" s="53"/>
      <c r="R14" s="52"/>
      <c r="S14" s="53"/>
      <c r="T14" s="52"/>
      <c r="U14" s="53"/>
      <c r="V14" s="52"/>
      <c r="W14" s="53"/>
      <c r="X14" s="52"/>
    </row>
    <row r="15" spans="1:239" x14ac:dyDescent="0.2">
      <c r="A15" s="1">
        <v>2</v>
      </c>
      <c r="B15" s="54" t="s">
        <v>6</v>
      </c>
      <c r="C15" s="55"/>
      <c r="E15" s="56">
        <v>81597178000</v>
      </c>
      <c r="F15" s="57"/>
      <c r="G15" s="56">
        <v>69686873000</v>
      </c>
      <c r="H15" s="57"/>
      <c r="I15" s="58">
        <v>60612781000</v>
      </c>
      <c r="J15" s="59"/>
      <c r="K15" s="58">
        <v>61635293000</v>
      </c>
      <c r="M15" s="58">
        <v>48409115000</v>
      </c>
      <c r="O15" s="60">
        <v>49506799000</v>
      </c>
      <c r="P15" s="61"/>
      <c r="Q15" s="60">
        <v>47653504000</v>
      </c>
      <c r="R15" s="61"/>
      <c r="S15" s="56">
        <v>44289597000</v>
      </c>
      <c r="T15" s="61"/>
      <c r="U15" s="56">
        <v>39929100000</v>
      </c>
      <c r="V15" s="61"/>
      <c r="W15" s="62">
        <f>72227960*1000</f>
        <v>72227960000</v>
      </c>
      <c r="X15" s="61"/>
    </row>
    <row r="16" spans="1:239" x14ac:dyDescent="0.2">
      <c r="A16" s="1">
        <v>3</v>
      </c>
      <c r="B16" s="55" t="s">
        <v>7</v>
      </c>
      <c r="C16" s="55"/>
      <c r="E16" s="56">
        <f>E15/'[1]Tasa de cambio'!AV10</f>
        <v>167732767.44426504</v>
      </c>
      <c r="F16" s="56"/>
      <c r="G16" s="56">
        <f>G15/'[1]Tasa de cambio'!AX10</f>
        <v>140703996.00981006</v>
      </c>
      <c r="H16" s="56"/>
      <c r="I16" s="56">
        <f>I15/'[1]Tasa de cambio'!AZ10</f>
        <v>106273289.34514724</v>
      </c>
      <c r="J16" s="56"/>
      <c r="K16" s="56">
        <f>K15/'[1]Tasa de cambio'!BB10</f>
        <v>94225689.717989668</v>
      </c>
      <c r="M16" s="56">
        <f>M15/'[1]Tasa de cambio'!BD10</f>
        <v>71509803.969219401</v>
      </c>
      <c r="O16" s="61">
        <f>O15/'[1]Tasa de cambio'!BF10</f>
        <v>76301203.119753614</v>
      </c>
      <c r="P16" s="40"/>
      <c r="Q16" s="61">
        <f>Q15/'[1]Tasa de cambio'!BH10</f>
        <v>74310349.335936725</v>
      </c>
      <c r="S16" s="61">
        <f>S15/'[1]Tasa de cambio'!BJ10</f>
        <v>63010043.255810998</v>
      </c>
      <c r="U16" s="61">
        <f>U15/'[1]Tasa de cambio'!BL10</f>
        <v>50369281.756180197</v>
      </c>
      <c r="V16" s="61"/>
      <c r="W16" s="63">
        <f>W15/'[1]Tasa de cambio'!BN10</f>
        <v>95167597.504377574</v>
      </c>
    </row>
    <row r="17" spans="1:24" x14ac:dyDescent="0.2">
      <c r="A17" s="1">
        <v>4</v>
      </c>
      <c r="B17" s="64" t="s">
        <v>9</v>
      </c>
      <c r="E17" s="65">
        <f>E16/[1]PIB!AX15</f>
        <v>6.3051798782172712E-4</v>
      </c>
      <c r="F17" s="65"/>
      <c r="G17" s="65">
        <f>G16/[1]PIB!AZ15</f>
        <v>5.075179015112467E-4</v>
      </c>
      <c r="H17" s="65"/>
      <c r="I17" s="65">
        <f>I16/[1]PIB!BB15</f>
        <v>4.0968065218605754E-4</v>
      </c>
      <c r="J17" s="65"/>
      <c r="K17" s="65">
        <f>K16/[1]PIB!BD15</f>
        <v>3.8856490389937228E-4</v>
      </c>
      <c r="M17" s="65">
        <f>M16/[1]PIB!BF15</f>
        <v>2.8684386293798838E-4</v>
      </c>
      <c r="O17" s="66">
        <f>O16/[1]PIB!BH15</f>
        <v>2.7608858056755341E-4</v>
      </c>
      <c r="P17" s="40"/>
      <c r="Q17" s="66">
        <f>Q16/[1]PIB!BJ15</f>
        <v>2.5155613987268321E-4</v>
      </c>
      <c r="S17" s="66">
        <f>S16/[1]PIB!BL15</f>
        <v>2.2617910381394487E-4</v>
      </c>
      <c r="T17" s="66"/>
      <c r="U17" s="66">
        <f>U16/[1]PIB!BN15</f>
        <v>1.9930297724370235E-4</v>
      </c>
      <c r="V17" s="66"/>
      <c r="W17" s="67">
        <f>W16/[1]PIB!BP15</f>
        <v>3.0015783277092308E-4</v>
      </c>
    </row>
    <row r="18" spans="1:24" x14ac:dyDescent="0.2">
      <c r="A18" s="40"/>
      <c r="B18" s="68"/>
      <c r="C18" s="68"/>
      <c r="D18" s="69"/>
      <c r="E18" s="68"/>
      <c r="F18" s="68"/>
      <c r="G18" s="68"/>
      <c r="H18" s="68"/>
      <c r="I18" s="70"/>
      <c r="J18" s="70"/>
      <c r="K18" s="70"/>
      <c r="L18" s="68"/>
      <c r="M18" s="70"/>
      <c r="N18" s="68"/>
      <c r="O18" s="70"/>
      <c r="P18" s="68"/>
      <c r="Q18" s="70"/>
      <c r="R18" s="68"/>
      <c r="S18" s="70"/>
      <c r="T18" s="68"/>
      <c r="U18" s="70"/>
      <c r="V18" s="68"/>
      <c r="W18" s="71"/>
      <c r="X18" s="68"/>
    </row>
    <row r="19" spans="1:24" ht="12.75" x14ac:dyDescent="0.2">
      <c r="B19" s="72" t="s">
        <v>10</v>
      </c>
      <c r="C19" s="50" t="s">
        <v>11</v>
      </c>
      <c r="D19" s="51"/>
      <c r="E19" s="52"/>
      <c r="F19" s="52"/>
      <c r="G19" s="52"/>
      <c r="H19" s="52"/>
      <c r="I19" s="53"/>
      <c r="J19" s="53"/>
      <c r="K19" s="53"/>
      <c r="L19" s="52"/>
      <c r="M19" s="53"/>
      <c r="N19" s="52"/>
      <c r="O19" s="53"/>
      <c r="P19" s="52"/>
      <c r="Q19" s="53"/>
      <c r="R19" s="52"/>
      <c r="S19" s="53"/>
      <c r="T19" s="52"/>
      <c r="U19" s="53"/>
      <c r="V19" s="52"/>
      <c r="W19" s="73"/>
      <c r="X19" s="52"/>
    </row>
    <row r="20" spans="1:24" x14ac:dyDescent="0.2">
      <c r="A20" s="1">
        <v>5</v>
      </c>
      <c r="B20" s="54" t="s">
        <v>6</v>
      </c>
      <c r="C20" s="55"/>
      <c r="E20" s="56">
        <v>79293709000</v>
      </c>
      <c r="F20" s="56"/>
      <c r="G20" s="56">
        <v>67965133000</v>
      </c>
      <c r="H20" s="56"/>
      <c r="I20" s="58">
        <v>47355317000</v>
      </c>
      <c r="J20" s="59"/>
      <c r="K20" s="58">
        <v>51472532000</v>
      </c>
      <c r="L20" s="56"/>
      <c r="M20" s="58">
        <v>44926103000</v>
      </c>
      <c r="N20" s="56"/>
      <c r="O20" s="60">
        <v>45491787000</v>
      </c>
      <c r="P20" s="61"/>
      <c r="Q20" s="60">
        <v>44462245000</v>
      </c>
      <c r="R20" s="56"/>
      <c r="S20" s="56">
        <v>44033610000</v>
      </c>
      <c r="T20" s="56"/>
      <c r="U20" s="56">
        <v>43495952000</v>
      </c>
      <c r="V20" s="56"/>
      <c r="W20" s="62">
        <f>72076969*1000</f>
        <v>72076969000</v>
      </c>
      <c r="X20" s="56"/>
    </row>
    <row r="21" spans="1:24" x14ac:dyDescent="0.2">
      <c r="A21" s="1">
        <v>6</v>
      </c>
      <c r="B21" s="55" t="s">
        <v>7</v>
      </c>
      <c r="C21" s="55"/>
      <c r="E21" s="56">
        <f>E20/'[1]Tasa de cambio'!AV10</f>
        <v>162997711.16459721</v>
      </c>
      <c r="F21" s="56"/>
      <c r="G21" s="56">
        <f>G20/'[1]Tasa de cambio'!AX10</f>
        <v>137227649.78187799</v>
      </c>
      <c r="H21" s="56"/>
      <c r="I21" s="56">
        <f>I20/'[1]Tasa de cambio'!AZ10</f>
        <v>83028780.77104184</v>
      </c>
      <c r="J21" s="56"/>
      <c r="K21" s="56">
        <f>K20/'[1]Tasa de cambio'!BB10</f>
        <v>78689247.558720842</v>
      </c>
      <c r="L21" s="56"/>
      <c r="M21" s="56">
        <f>M20/'[1]Tasa de cambio'!BD10</f>
        <v>66364708.766746923</v>
      </c>
      <c r="N21" s="56"/>
      <c r="O21" s="61">
        <f>O20/'[1]Tasa de cambio'!BF10</f>
        <v>70113159.208042651</v>
      </c>
      <c r="P21" s="61"/>
      <c r="Q21" s="61">
        <f>Q20/'[1]Tasa de cambio'!BH10</f>
        <v>69333935.196245074</v>
      </c>
      <c r="R21" s="56"/>
      <c r="S21" s="61">
        <f>S20/'[1]Tasa de cambio'!BJ10</f>
        <v>62645854.980561502</v>
      </c>
      <c r="T21" s="56"/>
      <c r="U21" s="61">
        <f>U20/'[1]Tasa de cambio'!BL10</f>
        <v>54868751.400389433</v>
      </c>
      <c r="V21" s="61"/>
      <c r="W21" s="63">
        <f>W20/'[1]Tasa de cambio'!BN10</f>
        <v>94968651.684576169</v>
      </c>
      <c r="X21" s="56"/>
    </row>
    <row r="22" spans="1:24" x14ac:dyDescent="0.2">
      <c r="A22" s="1">
        <v>7</v>
      </c>
      <c r="B22" s="64" t="s">
        <v>9</v>
      </c>
      <c r="E22" s="65">
        <f>E21/[1]PIB!AX15</f>
        <v>6.1271861443053309E-4</v>
      </c>
      <c r="F22" s="65"/>
      <c r="G22" s="65">
        <f>G21/[1]PIB!AZ15</f>
        <v>4.9497875555548003E-4</v>
      </c>
      <c r="I22" s="65">
        <f>I21/[1]PIB!BB15</f>
        <v>3.2007370117265367E-4</v>
      </c>
      <c r="J22" s="65"/>
      <c r="K22" s="65">
        <f>K21/[1]PIB!BD15</f>
        <v>3.2449621761410888E-4</v>
      </c>
      <c r="M22" s="65">
        <f>M21/[1]PIB!BF15</f>
        <v>2.6620558816805364E-4</v>
      </c>
      <c r="O22" s="66">
        <f>O21/[1]PIB!BH15</f>
        <v>2.536977375635108E-4</v>
      </c>
      <c r="P22" s="40"/>
      <c r="Q22" s="66">
        <f>Q21/[1]PIB!BJ15</f>
        <v>2.3470993281571713E-4</v>
      </c>
      <c r="S22" s="66">
        <f>S21/[1]PIB!BL15</f>
        <v>2.248718236811403E-4</v>
      </c>
      <c r="T22" s="66"/>
      <c r="U22" s="66">
        <f>U21/[1]PIB!BN15</f>
        <v>2.1710663981029299E-4</v>
      </c>
      <c r="V22" s="66"/>
      <c r="W22" s="67">
        <f>W21/[1]PIB!BP15</f>
        <v>2.9953035926443179E-4</v>
      </c>
    </row>
    <row r="23" spans="1:24" x14ac:dyDescent="0.2">
      <c r="A23" s="40"/>
      <c r="B23" s="68"/>
      <c r="C23" s="68"/>
      <c r="D23" s="69"/>
      <c r="E23" s="68"/>
      <c r="F23" s="68"/>
      <c r="G23" s="68"/>
      <c r="H23" s="68"/>
      <c r="I23" s="68"/>
      <c r="J23" s="68"/>
      <c r="K23" s="68"/>
      <c r="L23" s="68"/>
      <c r="M23" s="68"/>
      <c r="N23" s="68"/>
      <c r="O23" s="68"/>
      <c r="P23" s="68"/>
      <c r="Q23" s="68"/>
      <c r="R23" s="68"/>
      <c r="S23" s="68"/>
      <c r="T23" s="68"/>
      <c r="U23" s="68"/>
      <c r="V23" s="68"/>
      <c r="W23" s="68"/>
      <c r="X23" s="68"/>
    </row>
    <row r="24" spans="1:24" x14ac:dyDescent="0.2">
      <c r="B24" s="52" t="s">
        <v>12</v>
      </c>
      <c r="C24" s="52"/>
      <c r="D24" s="51"/>
      <c r="E24" s="52"/>
      <c r="F24" s="52"/>
      <c r="G24" s="52"/>
      <c r="H24" s="52"/>
      <c r="I24" s="52"/>
      <c r="J24" s="52"/>
      <c r="K24" s="52"/>
      <c r="L24" s="52"/>
      <c r="M24" s="52"/>
      <c r="N24" s="52"/>
      <c r="O24" s="52"/>
      <c r="P24" s="52"/>
      <c r="Q24" s="52"/>
      <c r="R24" s="52"/>
      <c r="S24" s="52"/>
      <c r="T24" s="52"/>
      <c r="U24" s="52"/>
      <c r="V24" s="52"/>
      <c r="W24" s="52"/>
      <c r="X24" s="52"/>
    </row>
    <row r="25" spans="1:24" ht="12.75" x14ac:dyDescent="0.2">
      <c r="A25" s="1">
        <v>8</v>
      </c>
      <c r="B25" s="74" t="s">
        <v>13</v>
      </c>
      <c r="C25" s="55"/>
      <c r="E25" s="56" t="s">
        <v>8</v>
      </c>
      <c r="F25" s="57"/>
      <c r="G25" s="56">
        <v>100288</v>
      </c>
      <c r="H25" s="75" t="s">
        <v>14</v>
      </c>
      <c r="I25" s="61">
        <v>66034</v>
      </c>
      <c r="J25" s="76" t="s">
        <v>14</v>
      </c>
      <c r="K25" s="61">
        <v>76333</v>
      </c>
      <c r="L25" s="76" t="s">
        <v>14</v>
      </c>
      <c r="M25" s="61">
        <v>202301</v>
      </c>
      <c r="N25" s="76" t="s">
        <v>14</v>
      </c>
      <c r="O25" s="61">
        <v>193247</v>
      </c>
      <c r="P25" s="76" t="s">
        <v>14</v>
      </c>
      <c r="Q25" s="77" t="s">
        <v>8</v>
      </c>
      <c r="R25" s="78"/>
      <c r="S25" s="56" t="s">
        <v>8</v>
      </c>
      <c r="T25" s="79"/>
      <c r="U25" s="56" t="s">
        <v>8</v>
      </c>
      <c r="V25" s="79"/>
      <c r="W25" s="56" t="s">
        <v>8</v>
      </c>
      <c r="X25" s="78"/>
    </row>
    <row r="26" spans="1:24" x14ac:dyDescent="0.2">
      <c r="A26" s="1">
        <v>9</v>
      </c>
      <c r="B26" s="74" t="s">
        <v>15</v>
      </c>
      <c r="C26" s="55"/>
      <c r="E26" s="56">
        <v>170000</v>
      </c>
      <c r="G26" s="56"/>
      <c r="I26" s="56"/>
      <c r="K26" s="56"/>
      <c r="M26" s="56"/>
      <c r="O26" s="61"/>
      <c r="Q26" s="56"/>
      <c r="S26" s="56"/>
      <c r="U26" s="56"/>
      <c r="W26" s="56"/>
    </row>
    <row r="27" spans="1:24" x14ac:dyDescent="0.2">
      <c r="B27" s="1"/>
      <c r="M27" s="80"/>
      <c r="O27" s="80"/>
      <c r="W27" s="1"/>
    </row>
    <row r="28" spans="1:24" ht="12.75" x14ac:dyDescent="0.2">
      <c r="B28" s="52" t="s">
        <v>16</v>
      </c>
      <c r="C28" s="50"/>
      <c r="D28" s="51"/>
      <c r="E28" s="52"/>
      <c r="F28" s="52"/>
      <c r="G28" s="52"/>
      <c r="H28" s="52"/>
      <c r="I28" s="52"/>
      <c r="J28" s="52"/>
      <c r="K28" s="52"/>
      <c r="L28" s="52"/>
      <c r="M28" s="52"/>
      <c r="N28" s="52"/>
      <c r="O28" s="52"/>
      <c r="P28" s="52"/>
      <c r="Q28" s="52"/>
      <c r="R28" s="52"/>
      <c r="S28" s="52"/>
      <c r="T28" s="52"/>
      <c r="U28" s="52"/>
      <c r="V28" s="52"/>
      <c r="W28" s="52"/>
      <c r="X28" s="52"/>
    </row>
    <row r="29" spans="1:24" s="81" customFormat="1" ht="31.5" customHeight="1" x14ac:dyDescent="0.2">
      <c r="A29" s="81">
        <v>10</v>
      </c>
      <c r="B29" s="82" t="s">
        <v>17</v>
      </c>
      <c r="C29" s="83" t="s">
        <v>18</v>
      </c>
      <c r="D29" s="84"/>
      <c r="E29" s="85" t="s">
        <v>8</v>
      </c>
      <c r="F29" s="85"/>
      <c r="G29" s="85">
        <f>G25*[1]THogar_EH!AV13</f>
        <v>419506.70976</v>
      </c>
      <c r="H29" s="85"/>
      <c r="I29" s="85">
        <f>I25*[1]THogar_EH!AX13</f>
        <v>276221.54268000001</v>
      </c>
      <c r="J29" s="85"/>
      <c r="K29" s="85">
        <f>K25*[1]THogar_EH!AZ13</f>
        <v>319302.46565999999</v>
      </c>
      <c r="L29" s="85"/>
      <c r="M29" s="85">
        <f>M25*[1]THogar_EH!BB13</f>
        <v>846229.12901999999</v>
      </c>
      <c r="N29" s="85"/>
      <c r="O29" s="85">
        <f>O25*[1]THogar_EH!BD13</f>
        <v>808356.06594</v>
      </c>
      <c r="P29" s="85"/>
      <c r="Q29" s="86" t="s">
        <v>8</v>
      </c>
      <c r="R29" s="87"/>
      <c r="S29" s="88" t="s">
        <v>8</v>
      </c>
      <c r="T29" s="87"/>
      <c r="U29" s="88" t="s">
        <v>8</v>
      </c>
      <c r="V29" s="85"/>
      <c r="W29" s="88" t="s">
        <v>8</v>
      </c>
      <c r="X29" s="85"/>
    </row>
    <row r="30" spans="1:24" s="40" customFormat="1" ht="12.75" x14ac:dyDescent="0.2">
      <c r="A30" s="40">
        <v>11</v>
      </c>
      <c r="B30" s="89" t="s">
        <v>19</v>
      </c>
      <c r="D30" s="90"/>
      <c r="E30" s="90" t="s">
        <v>8</v>
      </c>
      <c r="G30" s="91">
        <f>G29/[1]Población!AW14</f>
        <v>2.3874259035380402E-2</v>
      </c>
      <c r="H30" s="91"/>
      <c r="I30" s="91">
        <f>I29/[1]Población!AY14</f>
        <v>1.5553926481839392E-2</v>
      </c>
      <c r="J30" s="91"/>
      <c r="K30" s="91">
        <f>K29/[1]Población!BA14</f>
        <v>1.7769280043638744E-2</v>
      </c>
      <c r="M30" s="91">
        <f>M29/[1]Población!BC14</f>
        <v>4.6472951225180775E-2</v>
      </c>
      <c r="O30" s="91">
        <f>O29/[1]Población!BE14</f>
        <v>4.3764853988581431E-2</v>
      </c>
      <c r="Q30" s="92" t="s">
        <v>8</v>
      </c>
      <c r="S30" s="93" t="s">
        <v>8</v>
      </c>
      <c r="U30" s="93" t="s">
        <v>8</v>
      </c>
      <c r="W30" s="93" t="s">
        <v>8</v>
      </c>
    </row>
    <row r="31" spans="1:24" s="40" customFormat="1" ht="25.5" x14ac:dyDescent="0.2">
      <c r="B31" s="82" t="s">
        <v>20</v>
      </c>
      <c r="D31" s="90"/>
      <c r="E31" s="90" t="s">
        <v>8</v>
      </c>
      <c r="G31" s="90" t="s">
        <v>8</v>
      </c>
      <c r="H31" s="91"/>
      <c r="I31" s="90" t="s">
        <v>8</v>
      </c>
      <c r="J31" s="91"/>
      <c r="K31" s="90" t="s">
        <v>8</v>
      </c>
      <c r="M31" s="85">
        <v>715111</v>
      </c>
      <c r="O31" s="85">
        <v>623644</v>
      </c>
      <c r="Q31" s="92" t="s">
        <v>8</v>
      </c>
      <c r="S31" s="93" t="s">
        <v>8</v>
      </c>
      <c r="U31" s="93" t="s">
        <v>8</v>
      </c>
      <c r="W31" s="93" t="s">
        <v>8</v>
      </c>
    </row>
    <row r="32" spans="1:24" s="40" customFormat="1" ht="12.75" x14ac:dyDescent="0.2">
      <c r="B32" s="89" t="s">
        <v>19</v>
      </c>
      <c r="D32" s="90"/>
      <c r="E32" s="90"/>
      <c r="G32" s="91"/>
      <c r="H32" s="91"/>
      <c r="I32" s="91"/>
      <c r="J32" s="91"/>
      <c r="K32" s="91"/>
      <c r="M32" s="91">
        <f>M31/[1]Población!BC14</f>
        <v>3.9272246113859315E-2</v>
      </c>
      <c r="O32" s="91">
        <f>O31/[1]Población!BE14</f>
        <v>3.3764438408854278E-2</v>
      </c>
      <c r="Q32" s="92" t="s">
        <v>8</v>
      </c>
      <c r="S32" s="93" t="s">
        <v>8</v>
      </c>
      <c r="U32" s="93" t="s">
        <v>8</v>
      </c>
      <c r="W32" s="93" t="s">
        <v>8</v>
      </c>
    </row>
    <row r="33" spans="1:24" s="40" customFormat="1" ht="12.75" x14ac:dyDescent="0.2">
      <c r="B33" s="94" t="s">
        <v>15</v>
      </c>
      <c r="C33" s="95"/>
      <c r="D33" s="90"/>
      <c r="E33" s="61">
        <v>640000</v>
      </c>
      <c r="G33" s="90" t="s">
        <v>8</v>
      </c>
      <c r="H33" s="61"/>
      <c r="I33" s="90" t="s">
        <v>8</v>
      </c>
      <c r="J33" s="61"/>
      <c r="K33" s="90" t="s">
        <v>8</v>
      </c>
      <c r="M33" s="90" t="s">
        <v>8</v>
      </c>
      <c r="O33" s="90" t="s">
        <v>8</v>
      </c>
      <c r="Q33" s="92" t="s">
        <v>8</v>
      </c>
      <c r="S33" s="93" t="s">
        <v>8</v>
      </c>
      <c r="U33" s="93" t="s">
        <v>8</v>
      </c>
      <c r="W33" s="93" t="s">
        <v>8</v>
      </c>
    </row>
    <row r="34" spans="1:24" s="40" customFormat="1" ht="12.75" x14ac:dyDescent="0.2">
      <c r="B34" s="96" t="s">
        <v>19</v>
      </c>
      <c r="C34" s="68"/>
      <c r="D34" s="69"/>
      <c r="E34" s="97">
        <f>E33/[1]Población!AU14</f>
        <v>3.6780875691731892E-2</v>
      </c>
      <c r="F34" s="68"/>
      <c r="G34" s="90" t="s">
        <v>8</v>
      </c>
      <c r="H34" s="90"/>
      <c r="I34" s="90" t="s">
        <v>8</v>
      </c>
      <c r="J34" s="90"/>
      <c r="K34" s="90" t="s">
        <v>8</v>
      </c>
      <c r="L34" s="68"/>
      <c r="M34" s="90" t="s">
        <v>8</v>
      </c>
      <c r="N34" s="68"/>
      <c r="O34" s="90" t="s">
        <v>8</v>
      </c>
      <c r="P34" s="68"/>
      <c r="Q34" s="92" t="s">
        <v>8</v>
      </c>
      <c r="R34" s="68"/>
      <c r="S34" s="93" t="s">
        <v>8</v>
      </c>
      <c r="T34" s="68"/>
      <c r="U34" s="93" t="s">
        <v>8</v>
      </c>
      <c r="V34" s="68"/>
      <c r="W34" s="93" t="s">
        <v>8</v>
      </c>
      <c r="X34" s="68"/>
    </row>
    <row r="35" spans="1:24" s="100" customFormat="1" x14ac:dyDescent="0.2">
      <c r="A35" s="40"/>
      <c r="B35" s="98"/>
      <c r="C35" s="68"/>
      <c r="D35" s="69"/>
      <c r="E35" s="99"/>
      <c r="F35" s="68"/>
      <c r="G35" s="68"/>
      <c r="H35" s="68"/>
      <c r="I35" s="68"/>
      <c r="J35" s="68"/>
      <c r="K35" s="68"/>
      <c r="L35" s="68"/>
      <c r="M35" s="68"/>
      <c r="N35" s="68"/>
      <c r="O35" s="68"/>
      <c r="P35" s="68"/>
      <c r="Q35" s="68"/>
      <c r="R35" s="68"/>
      <c r="S35" s="68"/>
      <c r="T35" s="68"/>
      <c r="U35" s="68"/>
      <c r="V35" s="68"/>
      <c r="W35" s="68"/>
      <c r="X35" s="68"/>
    </row>
    <row r="36" spans="1:24" s="101" customFormat="1" ht="12.75" x14ac:dyDescent="0.2">
      <c r="B36" s="102" t="s">
        <v>21</v>
      </c>
      <c r="C36" s="103"/>
      <c r="D36" s="104"/>
      <c r="E36" s="103"/>
      <c r="F36" s="103"/>
      <c r="G36" s="103"/>
      <c r="H36" s="103"/>
      <c r="I36" s="103"/>
      <c r="J36" s="103"/>
      <c r="K36" s="103"/>
      <c r="L36" s="103"/>
      <c r="M36" s="103"/>
      <c r="N36" s="103"/>
      <c r="O36" s="103"/>
      <c r="P36" s="103"/>
      <c r="Q36" s="103"/>
      <c r="R36" s="103"/>
      <c r="S36" s="103"/>
      <c r="T36" s="103"/>
      <c r="U36" s="103"/>
      <c r="V36" s="103"/>
      <c r="W36" s="103"/>
      <c r="X36" s="103"/>
    </row>
    <row r="37" spans="1:24" s="48" customFormat="1" ht="12.75" x14ac:dyDescent="0.2">
      <c r="B37" s="48" t="s">
        <v>22</v>
      </c>
      <c r="C37" s="105" t="s">
        <v>23</v>
      </c>
      <c r="D37" s="106" t="s">
        <v>24</v>
      </c>
      <c r="E37" s="93" t="s">
        <v>8</v>
      </c>
      <c r="F37" s="93"/>
      <c r="G37" s="93" t="s">
        <v>8</v>
      </c>
      <c r="H37" s="93"/>
      <c r="I37" s="93" t="s">
        <v>8</v>
      </c>
      <c r="J37" s="93"/>
      <c r="K37" s="93" t="s">
        <v>8</v>
      </c>
      <c r="L37" s="93"/>
      <c r="M37" s="93">
        <v>8483</v>
      </c>
      <c r="N37" s="93"/>
      <c r="O37" s="93">
        <f>M37*(1.027)</f>
        <v>8712.0409999999993</v>
      </c>
      <c r="P37" s="93"/>
      <c r="Q37" s="93">
        <v>8910</v>
      </c>
      <c r="R37" s="93"/>
      <c r="S37" s="93">
        <v>9138</v>
      </c>
      <c r="T37" s="93"/>
      <c r="U37" s="93">
        <v>9402</v>
      </c>
      <c r="V37" s="93"/>
      <c r="W37" s="93">
        <v>9627</v>
      </c>
      <c r="X37" s="93"/>
    </row>
    <row r="38" spans="1:24" ht="12.75" x14ac:dyDescent="0.2">
      <c r="B38" s="1" t="s">
        <v>25</v>
      </c>
      <c r="C38" s="107"/>
      <c r="D38" s="108" t="s">
        <v>26</v>
      </c>
      <c r="E38" s="56" t="s">
        <v>8</v>
      </c>
      <c r="F38" s="109"/>
      <c r="G38" s="56" t="s">
        <v>8</v>
      </c>
      <c r="H38" s="56"/>
      <c r="I38" s="56" t="s">
        <v>8</v>
      </c>
      <c r="J38" s="56"/>
      <c r="K38" s="56" t="s">
        <v>8</v>
      </c>
      <c r="L38" s="56"/>
      <c r="M38" s="56">
        <v>16195</v>
      </c>
      <c r="N38" s="56"/>
      <c r="O38" s="56">
        <f>M38*(1.027)</f>
        <v>16632.264999999999</v>
      </c>
      <c r="P38" s="56"/>
      <c r="Q38" s="56">
        <v>17010</v>
      </c>
      <c r="R38" s="56"/>
      <c r="S38" s="85">
        <v>17446</v>
      </c>
      <c r="T38" s="56"/>
      <c r="U38" s="85">
        <v>17970</v>
      </c>
      <c r="V38" s="56"/>
      <c r="W38" s="85">
        <v>18400</v>
      </c>
      <c r="X38" s="56"/>
    </row>
    <row r="39" spans="1:24" x14ac:dyDescent="0.2">
      <c r="B39" s="110"/>
      <c r="C39" s="111"/>
      <c r="D39" s="112"/>
      <c r="E39" s="113"/>
      <c r="F39" s="113"/>
      <c r="G39" s="113"/>
      <c r="H39" s="113"/>
      <c r="I39" s="113"/>
      <c r="J39" s="113"/>
      <c r="K39" s="113"/>
      <c r="L39" s="113"/>
      <c r="M39" s="113"/>
      <c r="N39" s="113"/>
      <c r="O39" s="113"/>
      <c r="P39" s="113"/>
      <c r="Q39" s="114"/>
      <c r="R39" s="113"/>
      <c r="S39" s="114"/>
      <c r="T39" s="113"/>
      <c r="U39" s="114"/>
      <c r="V39" s="113"/>
      <c r="W39" s="114"/>
      <c r="X39" s="113"/>
    </row>
    <row r="40" spans="1:24" ht="12.75" x14ac:dyDescent="0.2">
      <c r="B40" s="115" t="s">
        <v>27</v>
      </c>
      <c r="C40" s="116" t="s">
        <v>28</v>
      </c>
      <c r="D40" s="106" t="s">
        <v>24</v>
      </c>
      <c r="E40" s="93" t="s">
        <v>8</v>
      </c>
      <c r="F40" s="93"/>
      <c r="G40" s="93" t="s">
        <v>8</v>
      </c>
      <c r="H40" s="93"/>
      <c r="I40" s="93" t="s">
        <v>8</v>
      </c>
      <c r="J40" s="93"/>
      <c r="K40" s="93" t="s">
        <v>8</v>
      </c>
      <c r="L40" s="93"/>
      <c r="M40" s="93" t="s">
        <v>8</v>
      </c>
      <c r="N40" s="93"/>
      <c r="O40" s="93" t="s">
        <v>8</v>
      </c>
      <c r="P40" s="93"/>
      <c r="Q40" s="93" t="s">
        <v>8</v>
      </c>
      <c r="R40" s="93"/>
      <c r="S40" s="93" t="s">
        <v>8</v>
      </c>
      <c r="T40" s="93"/>
      <c r="U40" s="93" t="s">
        <v>8</v>
      </c>
      <c r="V40" s="93"/>
      <c r="W40" s="93" t="s">
        <v>8</v>
      </c>
      <c r="X40" s="93"/>
    </row>
    <row r="41" spans="1:24" ht="12.75" x14ac:dyDescent="0.2">
      <c r="B41" s="55" t="s">
        <v>29</v>
      </c>
      <c r="C41" s="117"/>
      <c r="D41" s="118" t="s">
        <v>26</v>
      </c>
      <c r="E41" s="56" t="s">
        <v>8</v>
      </c>
      <c r="F41" s="56"/>
      <c r="G41" s="56" t="s">
        <v>8</v>
      </c>
      <c r="H41" s="56"/>
      <c r="I41" s="56" t="s">
        <v>8</v>
      </c>
      <c r="J41" s="56"/>
      <c r="K41" s="56" t="s">
        <v>8</v>
      </c>
      <c r="L41" s="56"/>
      <c r="M41" s="56">
        <v>19940</v>
      </c>
      <c r="N41" s="56"/>
      <c r="O41" s="56">
        <f>M41*(1.027)</f>
        <v>20478.379999999997</v>
      </c>
      <c r="P41" s="56"/>
      <c r="Q41" s="56">
        <v>21821</v>
      </c>
      <c r="R41" s="56"/>
      <c r="S41" s="56">
        <v>21442</v>
      </c>
      <c r="T41" s="56"/>
      <c r="U41" s="119">
        <v>28657</v>
      </c>
      <c r="V41" s="56"/>
      <c r="W41" s="93">
        <v>28096</v>
      </c>
      <c r="X41" s="56"/>
    </row>
    <row r="42" spans="1:24" x14ac:dyDescent="0.2">
      <c r="B42" s="120"/>
      <c r="C42" s="121"/>
      <c r="D42" s="118" t="s">
        <v>30</v>
      </c>
      <c r="E42" s="57">
        <v>13000</v>
      </c>
      <c r="F42" s="56"/>
      <c r="G42" s="57">
        <v>31077</v>
      </c>
      <c r="H42" s="56"/>
      <c r="I42" s="57">
        <v>28730</v>
      </c>
      <c r="J42" s="56"/>
      <c r="K42" s="57">
        <v>17960</v>
      </c>
      <c r="L42" s="56"/>
      <c r="M42" s="56" t="s">
        <v>8</v>
      </c>
      <c r="N42" s="56"/>
      <c r="O42" s="56" t="s">
        <v>8</v>
      </c>
      <c r="P42" s="56"/>
      <c r="Q42" s="56" t="s">
        <v>8</v>
      </c>
      <c r="R42" s="56"/>
      <c r="S42" s="56" t="s">
        <v>8</v>
      </c>
      <c r="T42" s="56"/>
      <c r="U42" s="93" t="s">
        <v>8</v>
      </c>
      <c r="V42" s="56"/>
      <c r="W42" s="93" t="s">
        <v>8</v>
      </c>
      <c r="X42" s="56"/>
    </row>
    <row r="43" spans="1:24" s="40" customFormat="1" x14ac:dyDescent="0.2">
      <c r="B43" s="122"/>
      <c r="C43" s="123"/>
      <c r="D43" s="124"/>
      <c r="E43" s="125"/>
      <c r="F43" s="119"/>
      <c r="G43" s="125"/>
      <c r="H43" s="119"/>
      <c r="I43" s="125"/>
      <c r="J43" s="119"/>
      <c r="K43" s="125"/>
      <c r="L43" s="119"/>
      <c r="M43" s="119"/>
      <c r="N43" s="119"/>
      <c r="O43" s="119"/>
      <c r="P43" s="119"/>
      <c r="Q43" s="119"/>
      <c r="R43" s="119"/>
      <c r="S43" s="119"/>
      <c r="T43" s="119"/>
      <c r="U43" s="119"/>
      <c r="V43" s="119"/>
      <c r="W43" s="119"/>
      <c r="X43" s="119"/>
    </row>
    <row r="44" spans="1:24" ht="12.75" x14ac:dyDescent="0.2">
      <c r="B44" s="126" t="s">
        <v>31</v>
      </c>
      <c r="C44" s="127"/>
      <c r="D44" s="128" t="s">
        <v>24</v>
      </c>
      <c r="E44" s="129" t="s">
        <v>8</v>
      </c>
      <c r="F44" s="129"/>
      <c r="G44" s="129">
        <v>8000</v>
      </c>
      <c r="H44" s="129"/>
      <c r="I44" s="129">
        <v>7000</v>
      </c>
      <c r="J44" s="129"/>
      <c r="K44" s="129">
        <v>6000</v>
      </c>
      <c r="L44" s="129"/>
      <c r="M44" s="129">
        <v>6000</v>
      </c>
      <c r="N44" s="127"/>
      <c r="O44" s="129">
        <v>6000</v>
      </c>
      <c r="P44" s="127"/>
      <c r="Q44" s="129">
        <v>6000</v>
      </c>
      <c r="R44" s="127"/>
      <c r="S44" s="129">
        <v>6000</v>
      </c>
      <c r="T44" s="130"/>
      <c r="U44" s="129">
        <v>6000</v>
      </c>
      <c r="V44" s="130"/>
      <c r="W44" s="129">
        <v>7000</v>
      </c>
      <c r="X44" s="127"/>
    </row>
    <row r="45" spans="1:24" ht="12.75" x14ac:dyDescent="0.2">
      <c r="B45" s="1" t="s">
        <v>32</v>
      </c>
      <c r="C45" s="107"/>
      <c r="D45" s="108" t="s">
        <v>26</v>
      </c>
      <c r="E45" s="56" t="s">
        <v>8</v>
      </c>
      <c r="F45" s="109"/>
      <c r="G45" s="56">
        <v>8000</v>
      </c>
      <c r="H45" s="56"/>
      <c r="I45" s="56">
        <v>7000</v>
      </c>
      <c r="J45" s="56"/>
      <c r="K45" s="56">
        <v>6000</v>
      </c>
      <c r="L45" s="56"/>
      <c r="M45" s="56">
        <v>6000</v>
      </c>
      <c r="N45" s="93"/>
      <c r="O45" s="56">
        <v>6000</v>
      </c>
      <c r="P45" s="93"/>
      <c r="Q45" s="56">
        <v>6000</v>
      </c>
      <c r="R45" s="93"/>
      <c r="S45" s="56">
        <v>6000</v>
      </c>
      <c r="T45" s="93"/>
      <c r="U45" s="56">
        <v>6000</v>
      </c>
      <c r="V45" s="93"/>
      <c r="W45" s="56">
        <v>7000</v>
      </c>
      <c r="X45" s="93"/>
    </row>
    <row r="46" spans="1:24" x14ac:dyDescent="0.2">
      <c r="B46" s="120"/>
      <c r="C46" s="121"/>
      <c r="D46" s="118"/>
      <c r="E46" s="57"/>
      <c r="F46" s="56"/>
      <c r="G46" s="57"/>
      <c r="H46" s="56"/>
      <c r="I46" s="57"/>
      <c r="J46" s="56"/>
      <c r="K46" s="57"/>
      <c r="L46" s="56"/>
      <c r="M46" s="56"/>
      <c r="N46" s="93"/>
      <c r="O46" s="56"/>
      <c r="P46" s="93"/>
      <c r="Q46" s="56"/>
      <c r="R46" s="93"/>
      <c r="S46" s="56"/>
      <c r="T46" s="93"/>
      <c r="U46" s="56"/>
      <c r="V46" s="93"/>
      <c r="W46" s="56"/>
      <c r="X46" s="93"/>
    </row>
    <row r="47" spans="1:24" x14ac:dyDescent="0.2">
      <c r="B47" s="126" t="s">
        <v>33</v>
      </c>
      <c r="C47" s="126"/>
      <c r="D47" s="128" t="s">
        <v>24</v>
      </c>
      <c r="E47" s="129" t="s">
        <v>8</v>
      </c>
      <c r="F47" s="129"/>
      <c r="G47" s="129">
        <v>8000</v>
      </c>
      <c r="H47" s="129"/>
      <c r="I47" s="129">
        <v>7000</v>
      </c>
      <c r="J47" s="129"/>
      <c r="K47" s="129">
        <v>6000</v>
      </c>
      <c r="L47" s="129"/>
      <c r="M47" s="129">
        <v>6000</v>
      </c>
      <c r="N47" s="129"/>
      <c r="O47" s="129">
        <v>6000</v>
      </c>
      <c r="P47" s="129"/>
      <c r="Q47" s="129">
        <v>6000</v>
      </c>
      <c r="R47" s="129"/>
      <c r="S47" s="129">
        <v>6000</v>
      </c>
      <c r="T47" s="129"/>
      <c r="U47" s="129">
        <v>6000</v>
      </c>
      <c r="V47" s="129"/>
      <c r="W47" s="129">
        <v>7000</v>
      </c>
      <c r="X47" s="129"/>
    </row>
    <row r="48" spans="1:24" x14ac:dyDescent="0.2">
      <c r="B48" s="1" t="s">
        <v>34</v>
      </c>
      <c r="D48" s="118" t="s">
        <v>26</v>
      </c>
      <c r="E48" s="56" t="s">
        <v>8</v>
      </c>
      <c r="F48" s="56"/>
      <c r="G48" s="56">
        <v>8000</v>
      </c>
      <c r="H48" s="56"/>
      <c r="I48" s="56">
        <v>7000</v>
      </c>
      <c r="J48" s="56"/>
      <c r="K48" s="56">
        <v>6000</v>
      </c>
      <c r="L48" s="56"/>
      <c r="M48" s="56">
        <v>6000</v>
      </c>
      <c r="N48" s="56"/>
      <c r="O48" s="56">
        <v>6000</v>
      </c>
      <c r="P48" s="56"/>
      <c r="Q48" s="56">
        <v>6000</v>
      </c>
      <c r="R48" s="56"/>
      <c r="S48" s="56">
        <v>6000</v>
      </c>
      <c r="T48" s="56"/>
      <c r="U48" s="56">
        <v>6000</v>
      </c>
      <c r="V48" s="56"/>
      <c r="W48" s="56">
        <v>7000</v>
      </c>
      <c r="X48" s="56"/>
    </row>
    <row r="49" spans="2:24" x14ac:dyDescent="0.2">
      <c r="B49" s="120"/>
      <c r="D49" s="118"/>
      <c r="E49" s="57"/>
      <c r="F49" s="56"/>
      <c r="G49" s="57"/>
      <c r="H49" s="56"/>
      <c r="I49" s="57"/>
      <c r="J49" s="56"/>
      <c r="K49" s="57"/>
      <c r="L49" s="56"/>
      <c r="M49" s="57"/>
      <c r="N49" s="56"/>
      <c r="O49" s="57"/>
      <c r="P49" s="56"/>
      <c r="Q49" s="57"/>
      <c r="R49" s="56"/>
      <c r="S49" s="57"/>
      <c r="T49" s="56" t="s">
        <v>35</v>
      </c>
      <c r="U49" s="57"/>
      <c r="V49" s="56"/>
      <c r="W49" s="57"/>
      <c r="X49" s="56"/>
    </row>
    <row r="50" spans="2:24" ht="12.75" x14ac:dyDescent="0.2">
      <c r="B50" s="126" t="s">
        <v>36</v>
      </c>
      <c r="C50" s="127" t="s">
        <v>37</v>
      </c>
      <c r="D50" s="128" t="s">
        <v>24</v>
      </c>
      <c r="E50" s="129" t="s">
        <v>8</v>
      </c>
      <c r="F50" s="129"/>
      <c r="G50" s="129" t="s">
        <v>8</v>
      </c>
      <c r="H50" s="129"/>
      <c r="I50" s="129" t="s">
        <v>8</v>
      </c>
      <c r="J50" s="129"/>
      <c r="K50" s="129" t="s">
        <v>8</v>
      </c>
      <c r="L50" s="129"/>
      <c r="M50" s="129">
        <v>200000</v>
      </c>
      <c r="N50" s="127"/>
      <c r="O50" s="129">
        <f>205400</f>
        <v>205400</v>
      </c>
      <c r="P50" s="127"/>
      <c r="Q50" s="129">
        <v>210060</v>
      </c>
      <c r="R50" s="127"/>
      <c r="S50" s="129">
        <v>214444</v>
      </c>
      <c r="T50" s="130"/>
      <c r="U50" s="131">
        <v>221633</v>
      </c>
      <c r="V50" s="132"/>
      <c r="W50" s="131">
        <v>226967</v>
      </c>
      <c r="X50" s="133"/>
    </row>
    <row r="51" spans="2:24" ht="12.75" x14ac:dyDescent="0.2">
      <c r="B51" s="1" t="s">
        <v>38</v>
      </c>
      <c r="C51" s="107"/>
      <c r="D51" s="108" t="s">
        <v>26</v>
      </c>
      <c r="E51" s="56" t="s">
        <v>8</v>
      </c>
      <c r="F51" s="109"/>
      <c r="G51" s="56" t="s">
        <v>8</v>
      </c>
      <c r="H51" s="56"/>
      <c r="I51" s="56" t="s">
        <v>8</v>
      </c>
      <c r="J51" s="56"/>
      <c r="K51" s="56" t="s">
        <v>8</v>
      </c>
      <c r="L51" s="56"/>
      <c r="M51" s="56">
        <v>200000</v>
      </c>
      <c r="N51" s="134"/>
      <c r="O51" s="56">
        <f>205400</f>
        <v>205400</v>
      </c>
      <c r="P51" s="134"/>
      <c r="Q51" s="56">
        <v>210060</v>
      </c>
      <c r="R51" s="134"/>
      <c r="S51" s="56">
        <v>214444</v>
      </c>
      <c r="T51" s="135"/>
      <c r="U51" s="136">
        <v>221633</v>
      </c>
      <c r="V51" s="137"/>
      <c r="W51" s="136">
        <v>226967</v>
      </c>
      <c r="X51" s="138"/>
    </row>
    <row r="52" spans="2:24" x14ac:dyDescent="0.2">
      <c r="B52" s="120"/>
      <c r="C52" s="121"/>
      <c r="D52" s="118"/>
      <c r="E52" s="57"/>
      <c r="F52" s="56"/>
      <c r="G52" s="57"/>
      <c r="H52" s="56"/>
      <c r="I52" s="57"/>
      <c r="J52" s="56"/>
      <c r="K52" s="57"/>
      <c r="L52" s="56"/>
      <c r="M52" s="56"/>
      <c r="N52" s="93"/>
      <c r="O52" s="139"/>
      <c r="P52" s="93"/>
      <c r="Q52" s="140"/>
      <c r="R52" s="93"/>
      <c r="S52" s="140"/>
      <c r="T52" s="93"/>
      <c r="U52" s="141"/>
      <c r="V52" s="93"/>
      <c r="W52" s="141"/>
      <c r="X52" s="93"/>
    </row>
    <row r="53" spans="2:24" ht="12.75" x14ac:dyDescent="0.2">
      <c r="B53" s="126" t="s">
        <v>39</v>
      </c>
      <c r="C53" s="127" t="s">
        <v>40</v>
      </c>
      <c r="D53" s="128" t="s">
        <v>24</v>
      </c>
      <c r="E53" s="129" t="s">
        <v>8</v>
      </c>
      <c r="F53" s="129"/>
      <c r="G53" s="129" t="s">
        <v>8</v>
      </c>
      <c r="H53" s="129"/>
      <c r="I53" s="129" t="s">
        <v>8</v>
      </c>
      <c r="J53" s="129"/>
      <c r="K53" s="129">
        <v>50000</v>
      </c>
      <c r="L53" s="142"/>
      <c r="M53" s="129">
        <v>50000</v>
      </c>
      <c r="N53" s="142"/>
      <c r="O53" s="129">
        <v>51350</v>
      </c>
      <c r="P53" s="142"/>
      <c r="Q53" s="129">
        <v>52520</v>
      </c>
      <c r="R53" s="142"/>
      <c r="S53" s="129">
        <v>53886</v>
      </c>
      <c r="T53" s="143"/>
      <c r="U53" s="129">
        <v>55421</v>
      </c>
      <c r="V53" s="143"/>
      <c r="W53" s="129">
        <v>56747</v>
      </c>
      <c r="X53" s="142"/>
    </row>
    <row r="54" spans="2:24" x14ac:dyDescent="0.2">
      <c r="B54" s="1" t="s">
        <v>41</v>
      </c>
      <c r="D54" s="118" t="s">
        <v>26</v>
      </c>
      <c r="E54" s="56" t="s">
        <v>8</v>
      </c>
      <c r="F54" s="109"/>
      <c r="G54" s="56" t="s">
        <v>8</v>
      </c>
      <c r="H54" s="56"/>
      <c r="I54" s="56" t="s">
        <v>8</v>
      </c>
      <c r="J54" s="56"/>
      <c r="K54" s="56">
        <v>50000</v>
      </c>
      <c r="L54" s="56"/>
      <c r="M54" s="56">
        <v>50000</v>
      </c>
      <c r="N54" s="56"/>
      <c r="O54" s="56">
        <v>51350</v>
      </c>
      <c r="P54" s="56"/>
      <c r="Q54" s="56">
        <v>52520</v>
      </c>
      <c r="R54" s="56"/>
      <c r="S54" s="56">
        <v>53886</v>
      </c>
      <c r="T54" s="56"/>
      <c r="U54" s="56">
        <v>55421</v>
      </c>
      <c r="V54" s="56"/>
      <c r="W54" s="56">
        <v>56747</v>
      </c>
      <c r="X54" s="56"/>
    </row>
    <row r="55" spans="2:24" x14ac:dyDescent="0.2">
      <c r="B55" s="48"/>
      <c r="C55" s="48"/>
      <c r="D55" s="106"/>
      <c r="E55" s="93"/>
      <c r="F55" s="93"/>
      <c r="G55" s="93"/>
      <c r="H55" s="144"/>
      <c r="I55" s="93"/>
      <c r="J55" s="93"/>
      <c r="K55" s="93"/>
      <c r="L55" s="93"/>
      <c r="M55" s="93"/>
      <c r="N55" s="93"/>
      <c r="O55" s="145"/>
      <c r="P55" s="93"/>
      <c r="Q55" s="93"/>
      <c r="R55" s="93"/>
      <c r="S55" s="93"/>
      <c r="T55" s="93"/>
      <c r="U55" s="93"/>
      <c r="V55" s="93"/>
      <c r="W55" s="93"/>
      <c r="X55" s="93"/>
    </row>
    <row r="56" spans="2:24" x14ac:dyDescent="0.2">
      <c r="B56" s="126" t="s">
        <v>42</v>
      </c>
      <c r="C56" s="126"/>
      <c r="D56" s="128" t="s">
        <v>24</v>
      </c>
      <c r="E56" s="129"/>
      <c r="F56" s="129"/>
      <c r="G56" s="129">
        <v>30000</v>
      </c>
      <c r="H56" s="129"/>
      <c r="I56" s="129">
        <v>30900</v>
      </c>
      <c r="J56" s="129"/>
      <c r="K56" s="129">
        <v>32336</v>
      </c>
      <c r="L56" s="129"/>
      <c r="M56" s="129">
        <v>33272</v>
      </c>
      <c r="N56" s="129"/>
      <c r="O56" s="129">
        <f>M56*(1.027)</f>
        <v>34170.343999999997</v>
      </c>
      <c r="P56" s="129"/>
      <c r="Q56" s="129">
        <v>35453</v>
      </c>
      <c r="R56" s="129"/>
      <c r="S56" s="129">
        <v>36362</v>
      </c>
      <c r="T56" s="129"/>
      <c r="U56" s="129">
        <v>37412</v>
      </c>
      <c r="V56" s="129"/>
      <c r="W56" s="129">
        <v>38307</v>
      </c>
      <c r="X56" s="129"/>
    </row>
    <row r="57" spans="2:24" x14ac:dyDescent="0.2">
      <c r="B57" s="1" t="s">
        <v>43</v>
      </c>
      <c r="D57" s="118" t="s">
        <v>26</v>
      </c>
      <c r="E57" s="56"/>
      <c r="F57" s="56"/>
      <c r="G57" s="56">
        <v>50000</v>
      </c>
      <c r="H57" s="56"/>
      <c r="I57" s="56">
        <v>51500</v>
      </c>
      <c r="J57" s="56"/>
      <c r="K57" s="56">
        <v>53893</v>
      </c>
      <c r="L57" s="56"/>
      <c r="M57" s="56">
        <v>56253</v>
      </c>
      <c r="N57" s="56"/>
      <c r="O57" s="56">
        <f>M57*(1.027)</f>
        <v>57771.830999999998</v>
      </c>
      <c r="P57" s="56"/>
      <c r="Q57" s="56">
        <v>59087</v>
      </c>
      <c r="R57" s="56"/>
      <c r="S57" s="56">
        <v>60601</v>
      </c>
      <c r="T57" s="56"/>
      <c r="U57" s="56">
        <v>62350</v>
      </c>
      <c r="V57" s="56"/>
      <c r="W57" s="56">
        <v>63842</v>
      </c>
      <c r="X57" s="56"/>
    </row>
    <row r="58" spans="2:24" x14ac:dyDescent="0.2">
      <c r="B58" s="1"/>
      <c r="D58" s="118" t="s">
        <v>30</v>
      </c>
      <c r="E58" s="57"/>
      <c r="F58" s="56"/>
      <c r="G58" s="57">
        <v>40000</v>
      </c>
      <c r="H58" s="56"/>
      <c r="I58" s="57">
        <v>41200</v>
      </c>
      <c r="J58" s="56"/>
      <c r="K58" s="57">
        <v>43115</v>
      </c>
      <c r="L58" s="56"/>
      <c r="M58" s="57"/>
      <c r="N58" s="56"/>
      <c r="O58" s="57"/>
      <c r="P58" s="56"/>
      <c r="Q58" s="57"/>
      <c r="R58" s="56"/>
      <c r="S58" s="57"/>
      <c r="T58" s="56"/>
      <c r="U58" s="57"/>
      <c r="V58" s="56"/>
      <c r="W58" s="57"/>
      <c r="X58" s="56"/>
    </row>
    <row r="59" spans="2:24" s="40" customFormat="1" x14ac:dyDescent="0.2">
      <c r="B59" s="147"/>
      <c r="C59" s="147"/>
      <c r="D59" s="124"/>
      <c r="E59" s="125"/>
      <c r="F59" s="119"/>
      <c r="G59" s="125"/>
      <c r="H59" s="119"/>
      <c r="I59" s="125"/>
      <c r="J59" s="119"/>
      <c r="K59" s="125"/>
      <c r="L59" s="119"/>
      <c r="M59" s="125"/>
      <c r="N59" s="119"/>
      <c r="O59" s="125"/>
      <c r="P59" s="119"/>
      <c r="Q59" s="125"/>
      <c r="R59" s="119"/>
      <c r="S59" s="125"/>
      <c r="T59" s="119"/>
      <c r="U59" s="125"/>
      <c r="V59" s="119"/>
      <c r="W59" s="125"/>
      <c r="X59" s="119"/>
    </row>
    <row r="60" spans="2:24" ht="12.75" x14ac:dyDescent="0.2">
      <c r="B60" s="126" t="s">
        <v>44</v>
      </c>
      <c r="C60" s="126"/>
      <c r="D60" s="128" t="s">
        <v>24</v>
      </c>
      <c r="E60" s="129">
        <v>24600</v>
      </c>
      <c r="F60" s="142" t="s">
        <v>45</v>
      </c>
      <c r="G60" s="129">
        <v>24600</v>
      </c>
      <c r="H60" s="142" t="s">
        <v>45</v>
      </c>
      <c r="I60" s="129">
        <v>24600</v>
      </c>
      <c r="J60" s="142" t="s">
        <v>45</v>
      </c>
      <c r="K60" s="129">
        <v>24600</v>
      </c>
      <c r="L60" s="142" t="s">
        <v>45</v>
      </c>
      <c r="M60" s="129">
        <v>39145</v>
      </c>
      <c r="N60" s="142" t="s">
        <v>46</v>
      </c>
      <c r="O60" s="129">
        <f>M60*(1+(2.714891314/100))</f>
        <v>40207.744204865303</v>
      </c>
      <c r="P60" s="142" t="s">
        <v>46</v>
      </c>
      <c r="Q60" s="129">
        <f>O60*(1+(2.265542677/100))</f>
        <v>41118.667809285522</v>
      </c>
      <c r="R60" s="142" t="s">
        <v>46</v>
      </c>
      <c r="S60" s="129">
        <f>Q60*(1+(2.567405118/100))</f>
        <v>42174.350591074537</v>
      </c>
      <c r="T60" s="142" t="s">
        <v>46</v>
      </c>
      <c r="U60" s="129">
        <f>S60*(1+(3.0007949/100))</f>
        <v>43439.916352719622</v>
      </c>
      <c r="V60" s="142" t="s">
        <v>46</v>
      </c>
      <c r="W60" s="148" t="s">
        <v>8</v>
      </c>
      <c r="X60" s="149"/>
    </row>
    <row r="61" spans="2:24" ht="12.75" x14ac:dyDescent="0.2">
      <c r="B61" s="48" t="s">
        <v>47</v>
      </c>
      <c r="C61" s="48"/>
      <c r="D61" s="106" t="s">
        <v>26</v>
      </c>
      <c r="E61" s="93" t="s">
        <v>8</v>
      </c>
      <c r="F61" s="116"/>
      <c r="G61" s="93" t="s">
        <v>8</v>
      </c>
      <c r="H61" s="116"/>
      <c r="I61" s="93" t="s">
        <v>8</v>
      </c>
      <c r="J61" s="116"/>
      <c r="K61" s="93" t="s">
        <v>8</v>
      </c>
      <c r="L61" s="116"/>
      <c r="M61" s="93" t="s">
        <v>8</v>
      </c>
      <c r="N61" s="116"/>
      <c r="O61" s="93" t="s">
        <v>8</v>
      </c>
      <c r="P61" s="116"/>
      <c r="Q61" s="93" t="s">
        <v>8</v>
      </c>
      <c r="R61" s="116"/>
      <c r="S61" s="93" t="s">
        <v>8</v>
      </c>
      <c r="T61" s="150"/>
      <c r="U61" s="93" t="s">
        <v>8</v>
      </c>
      <c r="V61" s="150"/>
      <c r="W61" s="146" t="s">
        <v>8</v>
      </c>
      <c r="X61" s="151"/>
    </row>
    <row r="62" spans="2:24" x14ac:dyDescent="0.2">
      <c r="B62" s="1"/>
      <c r="D62" s="118"/>
      <c r="E62" s="56"/>
      <c r="F62" s="56"/>
      <c r="G62" s="56"/>
      <c r="H62" s="56"/>
      <c r="I62" s="56"/>
      <c r="J62" s="56"/>
      <c r="K62" s="56"/>
      <c r="L62" s="56"/>
      <c r="M62" s="56"/>
      <c r="N62" s="56"/>
      <c r="O62" s="56"/>
      <c r="P62" s="56"/>
      <c r="Q62" s="56"/>
      <c r="R62" s="56"/>
      <c r="S62" s="56"/>
      <c r="T62" s="56"/>
      <c r="U62" s="56"/>
      <c r="V62" s="56"/>
      <c r="W62" s="56"/>
      <c r="X62" s="56"/>
    </row>
    <row r="63" spans="2:24" ht="12.75" x14ac:dyDescent="0.2">
      <c r="B63" s="126" t="s">
        <v>48</v>
      </c>
      <c r="C63" s="142" t="s">
        <v>49</v>
      </c>
      <c r="D63" s="128" t="s">
        <v>24</v>
      </c>
      <c r="E63" s="129" t="s">
        <v>8</v>
      </c>
      <c r="F63" s="142"/>
      <c r="G63" s="129" t="s">
        <v>8</v>
      </c>
      <c r="H63" s="142"/>
      <c r="I63" s="129" t="s">
        <v>8</v>
      </c>
      <c r="J63" s="142"/>
      <c r="K63" s="129" t="s">
        <v>8</v>
      </c>
      <c r="L63" s="142"/>
      <c r="M63" s="129">
        <v>43042</v>
      </c>
      <c r="N63" s="142"/>
      <c r="O63" s="131">
        <v>44209</v>
      </c>
      <c r="P63" s="142"/>
      <c r="Q63" s="129">
        <v>45212</v>
      </c>
      <c r="R63" s="142"/>
      <c r="S63" s="129">
        <v>46374</v>
      </c>
      <c r="T63" s="143"/>
      <c r="U63" s="129">
        <v>47765</v>
      </c>
      <c r="V63" s="143"/>
      <c r="W63" s="129">
        <v>49184</v>
      </c>
      <c r="X63" s="142"/>
    </row>
    <row r="64" spans="2:24" ht="12.75" x14ac:dyDescent="0.2">
      <c r="B64" s="48" t="s">
        <v>50</v>
      </c>
      <c r="C64" s="116" t="s">
        <v>49</v>
      </c>
      <c r="D64" s="106" t="s">
        <v>26</v>
      </c>
      <c r="E64" s="93" t="s">
        <v>8</v>
      </c>
      <c r="F64" s="116"/>
      <c r="G64" s="93" t="s">
        <v>8</v>
      </c>
      <c r="H64" s="116"/>
      <c r="I64" s="93" t="s">
        <v>8</v>
      </c>
      <c r="J64" s="116"/>
      <c r="K64" s="93" t="s">
        <v>8</v>
      </c>
      <c r="L64" s="116"/>
      <c r="M64" s="93">
        <v>43042</v>
      </c>
      <c r="N64" s="152"/>
      <c r="O64" s="136">
        <v>44209</v>
      </c>
      <c r="P64" s="153"/>
      <c r="Q64" s="93">
        <v>45212</v>
      </c>
      <c r="R64" s="116"/>
      <c r="S64" s="93">
        <v>46374</v>
      </c>
      <c r="T64" s="150"/>
      <c r="U64" s="93">
        <v>47765</v>
      </c>
      <c r="V64" s="150"/>
      <c r="W64" s="93">
        <v>49184</v>
      </c>
      <c r="X64" s="116"/>
    </row>
    <row r="65" spans="1:39" x14ac:dyDescent="0.2">
      <c r="B65" s="7"/>
      <c r="C65" s="7"/>
      <c r="D65" s="154"/>
      <c r="E65" s="155"/>
      <c r="F65" s="155"/>
      <c r="G65" s="155"/>
      <c r="H65" s="155"/>
      <c r="I65" s="155"/>
      <c r="J65" s="155"/>
      <c r="K65" s="155"/>
      <c r="L65" s="155"/>
      <c r="M65" s="155"/>
      <c r="N65" s="155"/>
      <c r="O65" s="156"/>
      <c r="P65" s="155"/>
      <c r="Q65" s="157"/>
      <c r="R65" s="155"/>
      <c r="S65" s="157"/>
      <c r="T65" s="155"/>
      <c r="U65" s="157"/>
      <c r="V65" s="155"/>
      <c r="W65" s="157"/>
      <c r="X65" s="155"/>
    </row>
    <row r="66" spans="1:39" s="174" customFormat="1" ht="12.75" x14ac:dyDescent="0.2">
      <c r="A66" s="158"/>
      <c r="B66" s="159" t="s">
        <v>51</v>
      </c>
      <c r="C66" s="142" t="s">
        <v>52</v>
      </c>
      <c r="D66" s="160" t="s">
        <v>24</v>
      </c>
      <c r="E66" s="161" t="s">
        <v>8</v>
      </c>
      <c r="F66" s="162"/>
      <c r="G66" s="161" t="s">
        <v>8</v>
      </c>
      <c r="H66" s="162"/>
      <c r="I66" s="161" t="s">
        <v>8</v>
      </c>
      <c r="J66" s="163"/>
      <c r="K66" s="161" t="s">
        <v>8</v>
      </c>
      <c r="L66" s="163"/>
      <c r="M66" s="161" t="s">
        <v>8</v>
      </c>
      <c r="N66" s="163"/>
      <c r="O66" s="161" t="s">
        <v>8</v>
      </c>
      <c r="P66" s="164"/>
      <c r="Q66" s="165" t="s">
        <v>8</v>
      </c>
      <c r="R66" s="166"/>
      <c r="S66" s="167" t="s">
        <v>8</v>
      </c>
      <c r="T66" s="168"/>
      <c r="U66" s="161">
        <v>50000</v>
      </c>
      <c r="V66" s="163"/>
      <c r="W66" s="167" t="s">
        <v>8</v>
      </c>
      <c r="X66" s="169"/>
      <c r="Y66" s="171"/>
      <c r="Z66" s="170"/>
      <c r="AA66" s="172"/>
      <c r="AB66" s="173"/>
      <c r="AC66" s="172"/>
      <c r="AD66" s="77"/>
      <c r="AE66" s="172"/>
      <c r="AF66" s="77"/>
      <c r="AG66" s="172"/>
      <c r="AH66" s="77"/>
      <c r="AI66" s="172"/>
      <c r="AJ66" s="77"/>
      <c r="AK66" s="171"/>
      <c r="AL66" s="92"/>
      <c r="AM66" s="171"/>
    </row>
    <row r="67" spans="1:39" s="174" customFormat="1" ht="12.75" x14ac:dyDescent="0.2">
      <c r="A67" s="175"/>
      <c r="B67" s="176"/>
      <c r="C67" s="177"/>
      <c r="D67" s="178" t="s">
        <v>26</v>
      </c>
      <c r="E67" s="179" t="s">
        <v>8</v>
      </c>
      <c r="F67" s="180"/>
      <c r="G67" s="179" t="s">
        <v>8</v>
      </c>
      <c r="H67" s="180"/>
      <c r="I67" s="179" t="s">
        <v>8</v>
      </c>
      <c r="J67" s="181"/>
      <c r="K67" s="179" t="s">
        <v>8</v>
      </c>
      <c r="L67" s="181"/>
      <c r="M67" s="179" t="s">
        <v>8</v>
      </c>
      <c r="N67" s="181"/>
      <c r="O67" s="179" t="s">
        <v>8</v>
      </c>
      <c r="P67" s="182"/>
      <c r="Q67" s="183" t="s">
        <v>8</v>
      </c>
      <c r="R67" s="184"/>
      <c r="S67" s="185" t="s">
        <v>8</v>
      </c>
      <c r="T67" s="186"/>
      <c r="U67" s="179" t="s">
        <v>8</v>
      </c>
      <c r="V67" s="181"/>
      <c r="W67" s="185" t="s">
        <v>8</v>
      </c>
      <c r="X67" s="175"/>
      <c r="Y67" s="171"/>
      <c r="Z67" s="170"/>
      <c r="AA67" s="172"/>
      <c r="AB67" s="173"/>
      <c r="AC67" s="172"/>
      <c r="AD67" s="77"/>
      <c r="AE67" s="172"/>
      <c r="AF67" s="77"/>
      <c r="AG67" s="172"/>
      <c r="AH67" s="77"/>
      <c r="AI67" s="172"/>
      <c r="AJ67" s="77"/>
      <c r="AK67" s="172"/>
      <c r="AL67" s="77"/>
      <c r="AM67" s="172"/>
    </row>
    <row r="68" spans="1:39" x14ac:dyDescent="0.2">
      <c r="B68" s="147"/>
      <c r="C68" s="187"/>
      <c r="D68" s="188"/>
      <c r="E68" s="189"/>
      <c r="F68" s="189"/>
      <c r="G68" s="189"/>
      <c r="H68" s="189"/>
      <c r="I68" s="189"/>
      <c r="J68" s="189"/>
      <c r="K68" s="189"/>
      <c r="L68" s="189"/>
      <c r="M68" s="189"/>
      <c r="N68" s="189"/>
      <c r="O68" s="190"/>
      <c r="P68" s="189"/>
      <c r="Q68" s="191"/>
      <c r="R68" s="189"/>
      <c r="S68" s="192"/>
      <c r="T68" s="119"/>
      <c r="U68" s="192"/>
      <c r="V68" s="119"/>
      <c r="W68" s="192"/>
      <c r="X68" s="189"/>
      <c r="Y68" s="193"/>
    </row>
    <row r="69" spans="1:39" ht="12.75" x14ac:dyDescent="0.2">
      <c r="A69" s="194" t="s">
        <v>53</v>
      </c>
      <c r="B69" s="195" t="s">
        <v>54</v>
      </c>
      <c r="C69" s="126"/>
      <c r="D69" s="128"/>
      <c r="E69" s="129">
        <v>21000</v>
      </c>
      <c r="F69" s="142" t="s">
        <v>55</v>
      </c>
      <c r="G69" s="129">
        <v>21000</v>
      </c>
      <c r="H69" s="142" t="s">
        <v>55</v>
      </c>
      <c r="I69" s="129">
        <v>21000</v>
      </c>
      <c r="J69" s="142" t="s">
        <v>55</v>
      </c>
      <c r="K69" s="129">
        <v>21000</v>
      </c>
      <c r="L69" s="142" t="s">
        <v>55</v>
      </c>
      <c r="M69" s="129">
        <f>M41+M37</f>
        <v>28423</v>
      </c>
      <c r="N69" s="142"/>
      <c r="O69" s="129">
        <f>O41+O37</f>
        <v>29190.420999999995</v>
      </c>
      <c r="P69" s="142"/>
      <c r="Q69" s="129">
        <f>Q41+Q37</f>
        <v>30731</v>
      </c>
      <c r="R69" s="129"/>
      <c r="S69" s="129">
        <f>S41+S37</f>
        <v>30580</v>
      </c>
      <c r="T69" s="129"/>
      <c r="U69" s="129">
        <f>U41+U37</f>
        <v>38059</v>
      </c>
      <c r="V69" s="129"/>
      <c r="W69" s="129">
        <f>W41+W37</f>
        <v>37723</v>
      </c>
      <c r="X69" s="142"/>
    </row>
    <row r="70" spans="1:39" ht="12.75" x14ac:dyDescent="0.2">
      <c r="A70" s="194" t="s">
        <v>56</v>
      </c>
      <c r="B70" s="196" t="s">
        <v>57</v>
      </c>
      <c r="D70" s="118"/>
      <c r="E70" s="56">
        <v>37000</v>
      </c>
      <c r="F70" s="197" t="s">
        <v>55</v>
      </c>
      <c r="G70" s="56">
        <v>55077</v>
      </c>
      <c r="H70" s="197" t="s">
        <v>55</v>
      </c>
      <c r="I70" s="56">
        <v>52730</v>
      </c>
      <c r="J70" s="197" t="s">
        <v>55</v>
      </c>
      <c r="K70" s="56">
        <v>41960</v>
      </c>
      <c r="L70" s="197" t="s">
        <v>55</v>
      </c>
      <c r="M70" s="56">
        <f>M41+M38+M48+M45</f>
        <v>48135</v>
      </c>
      <c r="N70" s="197"/>
      <c r="O70" s="56">
        <f>O41+O38+O48+O45</f>
        <v>49110.644999999997</v>
      </c>
      <c r="P70" s="197"/>
      <c r="Q70" s="56">
        <f>Q41+Q38+Q48+Q45</f>
        <v>50831</v>
      </c>
      <c r="R70" s="56"/>
      <c r="S70" s="56">
        <f>S41+S38+S48+S45</f>
        <v>50888</v>
      </c>
      <c r="T70" s="56"/>
      <c r="U70" s="56">
        <f>U41+U38+U48+U45</f>
        <v>58627</v>
      </c>
      <c r="V70" s="56"/>
      <c r="W70" s="56">
        <f>W41+W38+W48+W45</f>
        <v>60496</v>
      </c>
      <c r="X70" s="197"/>
    </row>
    <row r="71" spans="1:39" x14ac:dyDescent="0.2">
      <c r="B71" s="55"/>
      <c r="C71" s="55"/>
      <c r="D71" s="118"/>
      <c r="E71" s="198"/>
      <c r="G71" s="198"/>
      <c r="I71" s="198"/>
      <c r="W71" s="1"/>
    </row>
    <row r="72" spans="1:39" x14ac:dyDescent="0.2">
      <c r="B72" s="52" t="s">
        <v>58</v>
      </c>
      <c r="C72" s="52"/>
      <c r="D72" s="51"/>
      <c r="E72" s="52"/>
      <c r="F72" s="52"/>
      <c r="G72" s="52"/>
      <c r="H72" s="52"/>
      <c r="I72" s="52"/>
      <c r="J72" s="52"/>
      <c r="K72" s="52"/>
      <c r="L72" s="52"/>
      <c r="M72" s="52"/>
      <c r="N72" s="52"/>
      <c r="O72" s="52"/>
      <c r="P72" s="52"/>
      <c r="Q72" s="52"/>
      <c r="R72" s="52"/>
      <c r="S72" s="52"/>
      <c r="T72" s="52"/>
      <c r="U72" s="52"/>
      <c r="V72" s="52"/>
      <c r="W72" s="52"/>
      <c r="X72" s="52"/>
    </row>
    <row r="73" spans="1:39" ht="12.75" x14ac:dyDescent="0.2">
      <c r="B73" s="126" t="s">
        <v>22</v>
      </c>
      <c r="C73" s="127" t="s">
        <v>23</v>
      </c>
      <c r="D73" s="128" t="s">
        <v>24</v>
      </c>
      <c r="E73" s="199" t="s">
        <v>8</v>
      </c>
      <c r="F73" s="129"/>
      <c r="G73" s="129" t="s">
        <v>8</v>
      </c>
      <c r="H73" s="129"/>
      <c r="I73" s="129" t="s">
        <v>8</v>
      </c>
      <c r="J73" s="129"/>
      <c r="K73" s="129" t="s">
        <v>8</v>
      </c>
      <c r="L73" s="129"/>
      <c r="M73" s="199">
        <f>M37/'[1]Tasa de cambio'!BD10</f>
        <v>12.531062942813316</v>
      </c>
      <c r="N73" s="129"/>
      <c r="O73" s="199">
        <f>O37/'[1]Tasa de cambio'!BF10</f>
        <v>13.427230670450363</v>
      </c>
      <c r="P73" s="129"/>
      <c r="Q73" s="199">
        <f>Q37/'[1]Tasa de cambio'!BH10</f>
        <v>13.894155875362202</v>
      </c>
      <c r="R73" s="129"/>
      <c r="S73" s="199">
        <f>S37/'[1]Tasa de cambio'!BJ10</f>
        <v>13.000474474211199</v>
      </c>
      <c r="T73" s="129"/>
      <c r="U73" s="199">
        <f>U37/'[1]Tasa de cambio'!BL10</f>
        <v>11.860322097708345</v>
      </c>
      <c r="V73" s="129"/>
      <c r="W73" s="199">
        <f>W37/'[1]Tasa de cambio'!BN10</f>
        <v>12.684540186025508</v>
      </c>
      <c r="X73" s="129"/>
    </row>
    <row r="74" spans="1:39" ht="12.75" x14ac:dyDescent="0.2">
      <c r="B74" s="1" t="s">
        <v>25</v>
      </c>
      <c r="C74" s="107"/>
      <c r="D74" s="118" t="s">
        <v>26</v>
      </c>
      <c r="E74" s="56" t="s">
        <v>8</v>
      </c>
      <c r="F74" s="56"/>
      <c r="G74" s="56" t="s">
        <v>8</v>
      </c>
      <c r="H74" s="56"/>
      <c r="I74" s="56" t="s">
        <v>8</v>
      </c>
      <c r="J74" s="56"/>
      <c r="K74" s="56" t="s">
        <v>8</v>
      </c>
      <c r="L74" s="56"/>
      <c r="M74" s="200">
        <f>M38/'[1]Tasa de cambio'!BD10</f>
        <v>23.923206926660573</v>
      </c>
      <c r="N74" s="56"/>
      <c r="O74" s="200">
        <f>O38/'[1]Tasa de cambio'!BF10</f>
        <v>25.634091796291834</v>
      </c>
      <c r="P74" s="56"/>
      <c r="Q74" s="200">
        <f>Q38/'[1]Tasa de cambio'!BH10</f>
        <v>26.525206671146019</v>
      </c>
      <c r="R74" s="56"/>
      <c r="S74" s="200">
        <f>S38/'[1]Tasa de cambio'!BJ10</f>
        <v>24.820122310909234</v>
      </c>
      <c r="T74" s="56"/>
      <c r="U74" s="200">
        <f>U38/'[1]Tasa de cambio'!BL10</f>
        <v>22.66857988681333</v>
      </c>
      <c r="V74" s="56"/>
      <c r="W74" s="200">
        <f>W38/'[1]Tasa de cambio'!BN10</f>
        <v>24.243849529746477</v>
      </c>
      <c r="X74" s="56"/>
    </row>
    <row r="75" spans="1:39" x14ac:dyDescent="0.2">
      <c r="B75" s="110"/>
      <c r="C75" s="111"/>
      <c r="D75" s="112"/>
      <c r="E75" s="113"/>
      <c r="F75" s="113"/>
      <c r="G75" s="113"/>
      <c r="H75" s="113"/>
      <c r="I75" s="113"/>
      <c r="J75" s="113"/>
      <c r="K75" s="113"/>
      <c r="L75" s="113"/>
      <c r="M75" s="113"/>
      <c r="N75" s="201"/>
      <c r="O75" s="113"/>
      <c r="P75" s="201"/>
      <c r="Q75" s="113"/>
      <c r="R75" s="201"/>
      <c r="S75" s="113"/>
      <c r="T75" s="201"/>
      <c r="U75" s="113"/>
      <c r="V75" s="201"/>
      <c r="W75" s="113"/>
      <c r="X75" s="201"/>
    </row>
    <row r="76" spans="1:39" ht="12.75" x14ac:dyDescent="0.2">
      <c r="B76" s="115" t="s">
        <v>27</v>
      </c>
      <c r="C76" s="116" t="s">
        <v>28</v>
      </c>
      <c r="D76" s="106" t="s">
        <v>24</v>
      </c>
      <c r="E76" s="202" t="s">
        <v>8</v>
      </c>
      <c r="F76" s="93"/>
      <c r="G76" s="93" t="s">
        <v>8</v>
      </c>
      <c r="H76" s="93"/>
      <c r="I76" s="93" t="s">
        <v>8</v>
      </c>
      <c r="J76" s="93"/>
      <c r="K76" s="93" t="s">
        <v>8</v>
      </c>
      <c r="L76" s="93"/>
      <c r="M76" s="93" t="s">
        <v>8</v>
      </c>
      <c r="N76" s="93"/>
      <c r="O76" s="93" t="s">
        <v>8</v>
      </c>
      <c r="P76" s="93"/>
      <c r="Q76" s="93" t="s">
        <v>8</v>
      </c>
      <c r="R76" s="93"/>
      <c r="S76" s="93" t="s">
        <v>8</v>
      </c>
      <c r="T76" s="93"/>
      <c r="U76" s="93" t="s">
        <v>8</v>
      </c>
      <c r="V76" s="93"/>
      <c r="W76" s="93" t="s">
        <v>8</v>
      </c>
      <c r="X76" s="93"/>
    </row>
    <row r="77" spans="1:39" ht="12.75" x14ac:dyDescent="0.2">
      <c r="B77" s="55" t="s">
        <v>29</v>
      </c>
      <c r="C77" s="117"/>
      <c r="D77" s="118" t="s">
        <v>26</v>
      </c>
      <c r="E77" s="200" t="s">
        <v>8</v>
      </c>
      <c r="F77" s="56"/>
      <c r="G77" s="56" t="s">
        <v>8</v>
      </c>
      <c r="H77" s="56"/>
      <c r="I77" s="56" t="s">
        <v>8</v>
      </c>
      <c r="J77" s="56"/>
      <c r="K77" s="56" t="s">
        <v>8</v>
      </c>
      <c r="L77" s="56"/>
      <c r="M77" s="200">
        <f>M41/'[1]Tasa de cambio'!BD10</f>
        <v>29.455310041223331</v>
      </c>
      <c r="N77" s="56"/>
      <c r="O77" s="200">
        <f>O41/'[1]Tasa de cambio'!BF10</f>
        <v>31.561827132945918</v>
      </c>
      <c r="P77" s="56"/>
      <c r="Q77" s="200">
        <f>Q41/'[1]Tasa de cambio'!BH10</f>
        <v>34.027427088246753</v>
      </c>
      <c r="R77" s="56"/>
      <c r="S77" s="200">
        <f>S41/'[1]Tasa de cambio'!BJ10</f>
        <v>30.505162363322007</v>
      </c>
      <c r="T77" s="56"/>
      <c r="U77" s="200">
        <f>U41/'[1]Tasa de cambio'!BL10</f>
        <v>36.149888359288241</v>
      </c>
      <c r="V77" s="56"/>
      <c r="W77" s="200">
        <f>W41/'[1]Tasa de cambio'!BN10</f>
        <v>37.019304151508535</v>
      </c>
      <c r="X77" s="56"/>
    </row>
    <row r="78" spans="1:39" x14ac:dyDescent="0.2">
      <c r="B78" s="120"/>
      <c r="C78" s="121"/>
      <c r="D78" s="118" t="s">
        <v>30</v>
      </c>
      <c r="E78" s="203">
        <f>E42/'[1]Tasa de cambio'!AV10</f>
        <v>26.723056240688194</v>
      </c>
      <c r="F78" s="203"/>
      <c r="G78" s="203">
        <f>G42/'[1]Tasa de cambio'!AX10</f>
        <v>62.747227644966465</v>
      </c>
      <c r="H78" s="203"/>
      <c r="I78" s="203">
        <f>I42/'[1]Tasa de cambio'!AZ10</f>
        <v>50.372735791253007</v>
      </c>
      <c r="J78" s="203"/>
      <c r="K78" s="203">
        <f>K42/'[1]Tasa de cambio'!BB10</f>
        <v>27.456564331333581</v>
      </c>
      <c r="L78" s="204"/>
      <c r="M78" s="56" t="s">
        <v>8</v>
      </c>
      <c r="N78" s="204"/>
      <c r="O78" s="56" t="s">
        <v>8</v>
      </c>
      <c r="P78" s="204"/>
      <c r="Q78" s="56" t="s">
        <v>8</v>
      </c>
      <c r="R78" s="204"/>
      <c r="S78" s="56" t="s">
        <v>8</v>
      </c>
      <c r="T78" s="204"/>
      <c r="U78" s="56" t="s">
        <v>8</v>
      </c>
      <c r="V78" s="204"/>
      <c r="W78" s="56" t="s">
        <v>8</v>
      </c>
      <c r="X78" s="204"/>
    </row>
    <row r="79" spans="1:39" s="40" customFormat="1" x14ac:dyDescent="0.2">
      <c r="B79" s="122"/>
      <c r="C79" s="123"/>
      <c r="D79" s="124"/>
      <c r="E79" s="205"/>
      <c r="F79" s="205"/>
      <c r="G79" s="205"/>
      <c r="H79" s="205"/>
      <c r="I79" s="205"/>
      <c r="J79" s="205"/>
      <c r="K79" s="205"/>
      <c r="L79" s="206"/>
      <c r="M79" s="119"/>
      <c r="N79" s="206"/>
      <c r="O79" s="119"/>
      <c r="P79" s="206"/>
      <c r="Q79" s="119"/>
      <c r="R79" s="206"/>
      <c r="S79" s="119"/>
      <c r="T79" s="206"/>
      <c r="U79" s="119"/>
      <c r="V79" s="206"/>
      <c r="W79" s="119"/>
      <c r="X79" s="206"/>
    </row>
    <row r="80" spans="1:39" ht="12.75" x14ac:dyDescent="0.2">
      <c r="B80" s="126" t="s">
        <v>59</v>
      </c>
      <c r="C80" s="127"/>
      <c r="D80" s="128" t="s">
        <v>24</v>
      </c>
      <c r="E80" s="199" t="s">
        <v>8</v>
      </c>
      <c r="F80" s="129"/>
      <c r="G80" s="199">
        <f>G44/'[1]Tasa de cambio'!AX10</f>
        <v>16.152711689021839</v>
      </c>
      <c r="H80" s="199"/>
      <c r="I80" s="199">
        <f>I44/'[1]Tasa de cambio'!AZ10</f>
        <v>12.273203986730632</v>
      </c>
      <c r="J80" s="199"/>
      <c r="K80" s="199">
        <f>K44/'[1]Tasa de cambio'!BB10</f>
        <v>9.1725716028954061</v>
      </c>
      <c r="L80" s="199"/>
      <c r="M80" s="199">
        <f>M44/'[1]Tasa de cambio'!BD10</f>
        <v>8.8631825600471412</v>
      </c>
      <c r="N80" s="129"/>
      <c r="O80" s="199">
        <f>O44/'[1]Tasa de cambio'!BF10</f>
        <v>9.247360523521662</v>
      </c>
      <c r="P80" s="129"/>
      <c r="Q80" s="199">
        <f>Q44/'[1]Tasa de cambio'!BH10</f>
        <v>9.3563339228028291</v>
      </c>
      <c r="R80" s="129"/>
      <c r="S80" s="199">
        <f>S44/'[1]Tasa de cambio'!BJ10</f>
        <v>8.5360961747939577</v>
      </c>
      <c r="T80" s="129"/>
      <c r="U80" s="199">
        <f>U44/'[1]Tasa de cambio'!BL10</f>
        <v>7.5688079755637165</v>
      </c>
      <c r="V80" s="129"/>
      <c r="W80" s="199">
        <f>W44/'[1]Tasa de cambio'!BN10</f>
        <v>9.2232036254470291</v>
      </c>
      <c r="X80" s="129"/>
    </row>
    <row r="81" spans="2:24" ht="12.75" x14ac:dyDescent="0.2">
      <c r="B81" s="1" t="s">
        <v>32</v>
      </c>
      <c r="C81" s="107"/>
      <c r="D81" s="118" t="s">
        <v>26</v>
      </c>
      <c r="E81" s="56" t="s">
        <v>8</v>
      </c>
      <c r="F81" s="56"/>
      <c r="G81" s="200">
        <f>G45/'[1]Tasa de cambio'!AX10</f>
        <v>16.152711689021839</v>
      </c>
      <c r="H81" s="200"/>
      <c r="I81" s="200">
        <f>I45/'[1]Tasa de cambio'!AZ10</f>
        <v>12.273203986730632</v>
      </c>
      <c r="J81" s="200"/>
      <c r="K81" s="200">
        <f>K45/'[1]Tasa de cambio'!BB10</f>
        <v>9.1725716028954061</v>
      </c>
      <c r="L81" s="200"/>
      <c r="M81" s="200">
        <f>M45/'[1]Tasa de cambio'!BD10</f>
        <v>8.8631825600471412</v>
      </c>
      <c r="N81" s="56"/>
      <c r="O81" s="200">
        <f>O45/'[1]Tasa de cambio'!BF10</f>
        <v>9.247360523521662</v>
      </c>
      <c r="P81" s="56"/>
      <c r="Q81" s="200">
        <f>Q45/'[1]Tasa de cambio'!BH10</f>
        <v>9.3563339228028291</v>
      </c>
      <c r="R81" s="56"/>
      <c r="S81" s="200">
        <f>S45/'[1]Tasa de cambio'!BJ10</f>
        <v>8.5360961747939577</v>
      </c>
      <c r="T81" s="56"/>
      <c r="U81" s="200">
        <f>U45/'[1]Tasa de cambio'!BL10</f>
        <v>7.5688079755637165</v>
      </c>
      <c r="V81" s="56"/>
      <c r="W81" s="200">
        <f>W45/'[1]Tasa de cambio'!BN10</f>
        <v>9.2232036254470291</v>
      </c>
      <c r="X81" s="56"/>
    </row>
    <row r="82" spans="2:24" x14ac:dyDescent="0.2">
      <c r="B82" s="120"/>
      <c r="C82" s="121"/>
      <c r="D82" s="118"/>
      <c r="E82" s="203"/>
      <c r="F82" s="203"/>
      <c r="G82" s="203"/>
      <c r="H82" s="203"/>
      <c r="I82" s="203"/>
      <c r="J82" s="203"/>
      <c r="K82" s="203"/>
      <c r="L82" s="203"/>
      <c r="M82" s="203"/>
      <c r="N82" s="204"/>
      <c r="O82" s="203"/>
      <c r="P82" s="204"/>
      <c r="Q82" s="203"/>
      <c r="R82" s="204"/>
      <c r="S82" s="203"/>
      <c r="T82" s="204"/>
      <c r="U82" s="203"/>
      <c r="V82" s="204"/>
      <c r="W82" s="203"/>
      <c r="X82" s="204"/>
    </row>
    <row r="83" spans="2:24" x14ac:dyDescent="0.2">
      <c r="B83" s="126" t="s">
        <v>33</v>
      </c>
      <c r="C83" s="126"/>
      <c r="D83" s="128" t="s">
        <v>24</v>
      </c>
      <c r="E83" s="199" t="s">
        <v>8</v>
      </c>
      <c r="F83" s="129"/>
      <c r="G83" s="199">
        <f>G47/'[1]Tasa de cambio'!AX10</f>
        <v>16.152711689021839</v>
      </c>
      <c r="H83" s="199"/>
      <c r="I83" s="199">
        <f>I47/'[1]Tasa de cambio'!AZ10</f>
        <v>12.273203986730632</v>
      </c>
      <c r="J83" s="199"/>
      <c r="K83" s="199">
        <f>K47/'[1]Tasa de cambio'!BB10</f>
        <v>9.1725716028954061</v>
      </c>
      <c r="L83" s="199"/>
      <c r="M83" s="199">
        <f>M47/'[1]Tasa de cambio'!BD10</f>
        <v>8.8631825600471412</v>
      </c>
      <c r="N83" s="129"/>
      <c r="O83" s="199">
        <f>O47/'[1]Tasa de cambio'!BF10</f>
        <v>9.247360523521662</v>
      </c>
      <c r="P83" s="129"/>
      <c r="Q83" s="199">
        <f>Q47/'[1]Tasa de cambio'!BH10</f>
        <v>9.3563339228028291</v>
      </c>
      <c r="R83" s="129"/>
      <c r="S83" s="199">
        <f>S47/'[1]Tasa de cambio'!BJ10</f>
        <v>8.5360961747939577</v>
      </c>
      <c r="T83" s="129"/>
      <c r="U83" s="199">
        <f>U47/'[1]Tasa de cambio'!BL10</f>
        <v>7.5688079755637165</v>
      </c>
      <c r="V83" s="129"/>
      <c r="W83" s="199">
        <f>W47/'[1]Tasa de cambio'!BN10</f>
        <v>9.2232036254470291</v>
      </c>
      <c r="X83" s="129"/>
    </row>
    <row r="84" spans="2:24" x14ac:dyDescent="0.2">
      <c r="B84" s="1" t="s">
        <v>34</v>
      </c>
      <c r="D84" s="118" t="s">
        <v>26</v>
      </c>
      <c r="E84" s="56" t="s">
        <v>8</v>
      </c>
      <c r="F84" s="56"/>
      <c r="G84" s="200">
        <f>G48/'[1]Tasa de cambio'!AX10</f>
        <v>16.152711689021839</v>
      </c>
      <c r="H84" s="200"/>
      <c r="I84" s="200">
        <f>I48/'[1]Tasa de cambio'!AZ10</f>
        <v>12.273203986730632</v>
      </c>
      <c r="J84" s="200"/>
      <c r="K84" s="200">
        <f>K48/'[1]Tasa de cambio'!BB10</f>
        <v>9.1725716028954061</v>
      </c>
      <c r="L84" s="200"/>
      <c r="M84" s="200">
        <f>M48/'[1]Tasa de cambio'!BD10</f>
        <v>8.8631825600471412</v>
      </c>
      <c r="N84" s="56"/>
      <c r="O84" s="200">
        <f>O48/'[1]Tasa de cambio'!BF10</f>
        <v>9.247360523521662</v>
      </c>
      <c r="P84" s="56"/>
      <c r="Q84" s="200">
        <f>Q48/'[1]Tasa de cambio'!BH10</f>
        <v>9.3563339228028291</v>
      </c>
      <c r="R84" s="56"/>
      <c r="S84" s="200">
        <f>S48/'[1]Tasa de cambio'!BJ10</f>
        <v>8.5360961747939577</v>
      </c>
      <c r="T84" s="56"/>
      <c r="U84" s="200">
        <f>U48/'[1]Tasa de cambio'!BL10</f>
        <v>7.5688079755637165</v>
      </c>
      <c r="V84" s="56"/>
      <c r="W84" s="200">
        <f>W48/'[1]Tasa de cambio'!BN10</f>
        <v>9.2232036254470291</v>
      </c>
      <c r="X84" s="56"/>
    </row>
    <row r="85" spans="2:24" x14ac:dyDescent="0.2">
      <c r="B85" s="120"/>
      <c r="D85" s="118"/>
      <c r="E85" s="57"/>
      <c r="F85" s="56"/>
      <c r="G85" s="57"/>
      <c r="H85" s="56"/>
      <c r="I85" s="57"/>
      <c r="J85" s="56"/>
      <c r="K85" s="57"/>
      <c r="L85" s="56"/>
      <c r="M85" s="57"/>
      <c r="N85" s="56"/>
      <c r="O85" s="57"/>
      <c r="P85" s="56"/>
      <c r="Q85" s="57"/>
      <c r="R85" s="56"/>
      <c r="S85" s="57"/>
      <c r="T85" s="56"/>
      <c r="U85" s="57"/>
      <c r="V85" s="56"/>
      <c r="W85" s="57"/>
      <c r="X85" s="56"/>
    </row>
    <row r="86" spans="2:24" ht="12.75" x14ac:dyDescent="0.2">
      <c r="B86" s="126" t="s">
        <v>36</v>
      </c>
      <c r="C86" s="127" t="s">
        <v>37</v>
      </c>
      <c r="D86" s="128" t="s">
        <v>24</v>
      </c>
      <c r="E86" s="129" t="s">
        <v>8</v>
      </c>
      <c r="F86" s="129"/>
      <c r="G86" s="129" t="s">
        <v>8</v>
      </c>
      <c r="H86" s="129"/>
      <c r="I86" s="129" t="s">
        <v>8</v>
      </c>
      <c r="J86" s="129"/>
      <c r="K86" s="129" t="s">
        <v>8</v>
      </c>
      <c r="L86" s="129"/>
      <c r="M86" s="129">
        <f>M50/'[1]Tasa de cambio'!BD10</f>
        <v>295.43941866823803</v>
      </c>
      <c r="N86" s="127"/>
      <c r="O86" s="129">
        <f>O50/'[1]Tasa de cambio'!BF10</f>
        <v>316.56797525522489</v>
      </c>
      <c r="P86" s="127"/>
      <c r="Q86" s="129">
        <f>Q50/'[1]Tasa de cambio'!BH10</f>
        <v>327.56525063732704</v>
      </c>
      <c r="R86" s="127"/>
      <c r="S86" s="129">
        <f>S50/'[1]Tasa de cambio'!BJ10</f>
        <v>305.08576801791929</v>
      </c>
      <c r="T86" s="130"/>
      <c r="U86" s="129">
        <f>U50/'[1]Tasa de cambio'!BL10</f>
        <v>279.58293634135219</v>
      </c>
      <c r="V86" s="130"/>
      <c r="W86" s="129">
        <f>W50/'[1]Tasa de cambio'!BN10</f>
        <v>299.05183675097658</v>
      </c>
      <c r="X86" s="127"/>
    </row>
    <row r="87" spans="2:24" ht="12.75" x14ac:dyDescent="0.2">
      <c r="B87" s="1" t="s">
        <v>38</v>
      </c>
      <c r="C87" s="107"/>
      <c r="D87" s="108" t="s">
        <v>26</v>
      </c>
      <c r="E87" s="56" t="s">
        <v>8</v>
      </c>
      <c r="F87" s="109"/>
      <c r="G87" s="56" t="s">
        <v>8</v>
      </c>
      <c r="H87" s="56"/>
      <c r="I87" s="56" t="s">
        <v>8</v>
      </c>
      <c r="J87" s="56"/>
      <c r="K87" s="56" t="s">
        <v>8</v>
      </c>
      <c r="L87" s="56"/>
      <c r="M87" s="56">
        <f>M51/'[1]Tasa de cambio'!BD10</f>
        <v>295.43941866823803</v>
      </c>
      <c r="N87" s="134"/>
      <c r="O87" s="56">
        <f>O51/'[1]Tasa de cambio'!BF10</f>
        <v>316.56797525522489</v>
      </c>
      <c r="P87" s="134"/>
      <c r="Q87" s="56">
        <f>Q51/'[1]Tasa de cambio'!BH10</f>
        <v>327.56525063732704</v>
      </c>
      <c r="R87" s="134"/>
      <c r="S87" s="56">
        <f>S51/'[1]Tasa de cambio'!BJ10</f>
        <v>305.08576801791929</v>
      </c>
      <c r="T87" s="207"/>
      <c r="U87" s="56">
        <f>U51/'[1]Tasa de cambio'!BL10</f>
        <v>279.58293634135219</v>
      </c>
      <c r="V87" s="207"/>
      <c r="W87" s="56">
        <f>W51/'[1]Tasa de cambio'!BN10</f>
        <v>299.05183675097658</v>
      </c>
      <c r="X87" s="134"/>
    </row>
    <row r="88" spans="2:24" x14ac:dyDescent="0.2">
      <c r="B88" s="120"/>
      <c r="C88" s="121"/>
      <c r="D88" s="118"/>
      <c r="E88" s="57"/>
      <c r="F88" s="56"/>
      <c r="G88" s="57"/>
      <c r="H88" s="56"/>
      <c r="I88" s="57"/>
      <c r="J88" s="56"/>
      <c r="K88" s="57"/>
      <c r="L88" s="56"/>
      <c r="M88" s="56"/>
      <c r="N88" s="93"/>
      <c r="O88" s="56"/>
      <c r="P88" s="93"/>
      <c r="Q88" s="56"/>
      <c r="R88" s="93"/>
      <c r="S88" s="56"/>
      <c r="T88" s="93"/>
      <c r="U88" s="56"/>
      <c r="V88" s="93"/>
      <c r="W88" s="56"/>
      <c r="X88" s="93"/>
    </row>
    <row r="89" spans="2:24" ht="12.75" x14ac:dyDescent="0.2">
      <c r="B89" s="126" t="s">
        <v>39</v>
      </c>
      <c r="C89" s="127" t="s">
        <v>40</v>
      </c>
      <c r="D89" s="128" t="s">
        <v>24</v>
      </c>
      <c r="E89" s="199"/>
      <c r="F89" s="199"/>
      <c r="G89" s="199"/>
      <c r="H89" s="199"/>
      <c r="I89" s="199"/>
      <c r="J89" s="199"/>
      <c r="K89" s="199">
        <f>K53/'[1]Tasa de cambio'!BB10</f>
        <v>76.438096690795049</v>
      </c>
      <c r="L89" s="142"/>
      <c r="M89" s="199">
        <f>M53/'[1]Tasa de cambio'!BD10</f>
        <v>73.859854667059508</v>
      </c>
      <c r="N89" s="142"/>
      <c r="O89" s="199">
        <f>O53/'[1]Tasa de cambio'!BF10</f>
        <v>79.141993813806224</v>
      </c>
      <c r="P89" s="142"/>
      <c r="Q89" s="199">
        <f>Q53/'[1]Tasa de cambio'!BH10</f>
        <v>81.899109604267437</v>
      </c>
      <c r="R89" s="142"/>
      <c r="S89" s="199">
        <f>S53/'[1]Tasa de cambio'!BJ10</f>
        <v>76.662679745824533</v>
      </c>
      <c r="T89" s="143"/>
      <c r="U89" s="199">
        <f>U53/'[1]Tasa de cambio'!BL10</f>
        <v>69.911817802286123</v>
      </c>
      <c r="V89" s="143"/>
      <c r="W89" s="199">
        <f>W53/'[1]Tasa de cambio'!BN10</f>
        <v>74.769876590463227</v>
      </c>
      <c r="X89" s="142"/>
    </row>
    <row r="90" spans="2:24" x14ac:dyDescent="0.2">
      <c r="B90" s="1" t="s">
        <v>41</v>
      </c>
      <c r="D90" s="118" t="s">
        <v>26</v>
      </c>
      <c r="E90" s="200"/>
      <c r="F90" s="200"/>
      <c r="G90" s="200"/>
      <c r="H90" s="200"/>
      <c r="I90" s="200"/>
      <c r="J90" s="200"/>
      <c r="K90" s="200">
        <f>K54/'[1]Tasa de cambio'!BB10</f>
        <v>76.438096690795049</v>
      </c>
      <c r="L90" s="56"/>
      <c r="M90" s="200">
        <f>M54/'[1]Tasa de cambio'!BD10</f>
        <v>73.859854667059508</v>
      </c>
      <c r="N90" s="56"/>
      <c r="O90" s="200">
        <f>O54/'[1]Tasa de cambio'!BF10</f>
        <v>79.141993813806224</v>
      </c>
      <c r="P90" s="56"/>
      <c r="Q90" s="200">
        <f>Q54/'[1]Tasa de cambio'!BH10</f>
        <v>81.899109604267437</v>
      </c>
      <c r="R90" s="56"/>
      <c r="S90" s="200">
        <f>S54/'[1]Tasa de cambio'!BJ10</f>
        <v>76.662679745824533</v>
      </c>
      <c r="T90" s="56"/>
      <c r="U90" s="200">
        <f>U54/'[1]Tasa de cambio'!BL10</f>
        <v>69.911817802286123</v>
      </c>
      <c r="V90" s="56"/>
      <c r="W90" s="200">
        <f>W54/'[1]Tasa de cambio'!BN10</f>
        <v>74.769876590463227</v>
      </c>
      <c r="X90" s="56"/>
    </row>
    <row r="91" spans="2:24" x14ac:dyDescent="0.2">
      <c r="B91" s="121"/>
      <c r="C91" s="121"/>
      <c r="D91" s="154"/>
      <c r="E91" s="208"/>
      <c r="F91" s="208"/>
      <c r="G91" s="208"/>
      <c r="H91" s="208"/>
      <c r="I91" s="208"/>
      <c r="J91" s="208"/>
      <c r="K91" s="208"/>
      <c r="L91" s="204"/>
      <c r="M91" s="208"/>
      <c r="N91" s="204"/>
      <c r="O91" s="208"/>
      <c r="P91" s="204"/>
      <c r="Q91" s="208"/>
      <c r="R91" s="204"/>
      <c r="S91" s="208"/>
      <c r="T91" s="204"/>
      <c r="U91" s="208"/>
      <c r="V91" s="204"/>
      <c r="W91" s="208"/>
      <c r="X91" s="204"/>
    </row>
    <row r="92" spans="2:24" x14ac:dyDescent="0.2">
      <c r="B92" s="126" t="s">
        <v>42</v>
      </c>
      <c r="C92" s="126"/>
      <c r="D92" s="128" t="s">
        <v>24</v>
      </c>
      <c r="E92" s="199"/>
      <c r="F92" s="199"/>
      <c r="G92" s="199">
        <f>G56/'[1]Tasa de cambio'!AX10</f>
        <v>60.572668833831898</v>
      </c>
      <c r="H92" s="199"/>
      <c r="I92" s="199">
        <f>I56/'[1]Tasa de cambio'!AZ10</f>
        <v>54.177429027139503</v>
      </c>
      <c r="J92" s="199"/>
      <c r="K92" s="199">
        <f>K56/'[1]Tasa de cambio'!BB10</f>
        <v>49.434045891870973</v>
      </c>
      <c r="L92" s="199"/>
      <c r="M92" s="199">
        <f>M56/'[1]Tasa de cambio'!BD10</f>
        <v>49.149301689648077</v>
      </c>
      <c r="N92" s="129"/>
      <c r="O92" s="199">
        <f>O56/'[1]Tasa de cambio'!BF10</f>
        <v>52.664248363459208</v>
      </c>
      <c r="P92" s="129"/>
      <c r="Q92" s="199">
        <f>Q56/'[1]Tasa de cambio'!BH10</f>
        <v>55.285017760854785</v>
      </c>
      <c r="R92" s="129"/>
      <c r="S92" s="199">
        <f>S56/'[1]Tasa de cambio'!BJ10</f>
        <v>51.731588184642987</v>
      </c>
      <c r="T92" s="129"/>
      <c r="U92" s="199">
        <f>U56/'[1]Tasa de cambio'!BL10</f>
        <v>47.194040663631625</v>
      </c>
      <c r="V92" s="129"/>
      <c r="W92" s="199">
        <f>W56/'[1]Tasa de cambio'!BN10</f>
        <v>50.473323039999912</v>
      </c>
      <c r="X92" s="129"/>
    </row>
    <row r="93" spans="2:24" x14ac:dyDescent="0.2">
      <c r="B93" s="1" t="s">
        <v>43</v>
      </c>
      <c r="D93" s="118" t="s">
        <v>26</v>
      </c>
      <c r="E93" s="209"/>
      <c r="F93" s="209"/>
      <c r="G93" s="209">
        <f>G57/'[1]Tasa de cambio'!AX10</f>
        <v>100.9544480563865</v>
      </c>
      <c r="H93" s="209"/>
      <c r="I93" s="209">
        <f>I57/'[1]Tasa de cambio'!AZ10</f>
        <v>90.295715045232498</v>
      </c>
      <c r="J93" s="209"/>
      <c r="K93" s="209">
        <f>K57/'[1]Tasa de cambio'!BB10</f>
        <v>82.389566899140348</v>
      </c>
      <c r="L93" s="209"/>
      <c r="M93" s="209">
        <f>M57/'[1]Tasa de cambio'!BD10</f>
        <v>83.09676809172197</v>
      </c>
      <c r="N93" s="56"/>
      <c r="O93" s="209">
        <f>O57/'[1]Tasa de cambio'!BF10</f>
        <v>89.039491560160826</v>
      </c>
      <c r="P93" s="56"/>
      <c r="Q93" s="209">
        <f>Q57/'[1]Tasa de cambio'!BH10</f>
        <v>92.139617082775132</v>
      </c>
      <c r="R93" s="56"/>
      <c r="S93" s="209">
        <f>S57/'[1]Tasa de cambio'!BJ10</f>
        <v>86.21599404811478</v>
      </c>
      <c r="T93" s="56"/>
      <c r="U93" s="209">
        <f>U57/'[1]Tasa de cambio'!BL10</f>
        <v>78.65252954606629</v>
      </c>
      <c r="V93" s="56"/>
      <c r="W93" s="209">
        <f>W57/'[1]Tasa de cambio'!BN10</f>
        <v>84.118252265112758</v>
      </c>
      <c r="X93" s="56"/>
    </row>
    <row r="94" spans="2:24" x14ac:dyDescent="0.2">
      <c r="B94" s="121"/>
      <c r="C94" s="121"/>
      <c r="D94" s="118" t="s">
        <v>30</v>
      </c>
      <c r="E94" s="210"/>
      <c r="F94" s="210"/>
      <c r="G94" s="210">
        <f>G58/'[1]Tasa de cambio'!AX10</f>
        <v>80.763558445109197</v>
      </c>
      <c r="H94" s="210"/>
      <c r="I94" s="210">
        <f>I58/'[1]Tasa de cambio'!AZ10</f>
        <v>72.236572036186004</v>
      </c>
      <c r="J94" s="210"/>
      <c r="K94" s="210">
        <f>K58/'[1]Tasa de cambio'!BB10</f>
        <v>65.912570776472577</v>
      </c>
      <c r="L94" s="204"/>
      <c r="M94" s="210"/>
      <c r="N94" s="204"/>
      <c r="O94" s="210"/>
      <c r="P94" s="204"/>
      <c r="Q94" s="210"/>
      <c r="R94" s="204"/>
      <c r="S94" s="210"/>
      <c r="T94" s="204"/>
      <c r="U94" s="210"/>
      <c r="V94" s="204"/>
      <c r="W94" s="210"/>
      <c r="X94" s="204"/>
    </row>
    <row r="95" spans="2:24" s="40" customFormat="1" x14ac:dyDescent="0.2">
      <c r="B95" s="123"/>
      <c r="C95" s="123"/>
      <c r="D95" s="124"/>
      <c r="E95" s="211"/>
      <c r="F95" s="211"/>
      <c r="G95" s="211"/>
      <c r="H95" s="211"/>
      <c r="I95" s="211"/>
      <c r="J95" s="211"/>
      <c r="K95" s="211"/>
      <c r="L95" s="206"/>
      <c r="M95" s="211"/>
      <c r="N95" s="206"/>
      <c r="O95" s="211"/>
      <c r="P95" s="206"/>
      <c r="Q95" s="211"/>
      <c r="R95" s="206"/>
      <c r="S95" s="211"/>
      <c r="T95" s="206"/>
      <c r="U95" s="211"/>
      <c r="V95" s="206"/>
      <c r="W95" s="211"/>
      <c r="X95" s="206"/>
    </row>
    <row r="96" spans="2:24" ht="12.75" x14ac:dyDescent="0.2">
      <c r="B96" s="126" t="s">
        <v>44</v>
      </c>
      <c r="C96" s="126"/>
      <c r="D96" s="128" t="s">
        <v>24</v>
      </c>
      <c r="E96" s="199">
        <f>E60/'[1]Tasa de cambio'!AV10</f>
        <v>50.568244886225351</v>
      </c>
      <c r="F96" s="142" t="s">
        <v>45</v>
      </c>
      <c r="G96" s="199">
        <f>G60/'[1]Tasa de cambio'!AX10</f>
        <v>49.669588443742157</v>
      </c>
      <c r="H96" s="142" t="s">
        <v>45</v>
      </c>
      <c r="I96" s="199">
        <f>I60/'[1]Tasa de cambio'!AZ10</f>
        <v>43.131545439081933</v>
      </c>
      <c r="J96" s="142" t="s">
        <v>45</v>
      </c>
      <c r="K96" s="199">
        <f>K60/'[1]Tasa de cambio'!BB10</f>
        <v>37.607543571871169</v>
      </c>
      <c r="L96" s="142" t="s">
        <v>45</v>
      </c>
      <c r="M96" s="199">
        <f>M60/'[1]Tasa de cambio'!BD10</f>
        <v>57.824880218840889</v>
      </c>
      <c r="N96" s="142" t="s">
        <v>46</v>
      </c>
      <c r="O96" s="199">
        <f>O60/'[1]Tasa de cambio'!BF10</f>
        <v>61.969251083321382</v>
      </c>
      <c r="P96" s="142" t="s">
        <v>46</v>
      </c>
      <c r="Q96" s="199">
        <f>Q60/'[1]Tasa de cambio'!BH10</f>
        <v>64.119997747413137</v>
      </c>
      <c r="R96" s="142" t="s">
        <v>46</v>
      </c>
      <c r="S96" s="199">
        <f>S60/'[1]Tasa de cambio'!BJ10</f>
        <v>60.000718792481777</v>
      </c>
      <c r="T96" s="142" t="s">
        <v>46</v>
      </c>
      <c r="U96" s="199">
        <f>U60/'[1]Tasa de cambio'!BL10</f>
        <v>54.798064224714167</v>
      </c>
      <c r="V96" s="142" t="s">
        <v>46</v>
      </c>
      <c r="W96" s="199" t="s">
        <v>8</v>
      </c>
      <c r="X96" s="142"/>
    </row>
    <row r="97" spans="1:42" ht="12.75" x14ac:dyDescent="0.2">
      <c r="B97" s="48" t="s">
        <v>47</v>
      </c>
      <c r="C97" s="48"/>
      <c r="D97" s="106" t="s">
        <v>26</v>
      </c>
      <c r="E97" s="202" t="s">
        <v>8</v>
      </c>
      <c r="F97" s="116"/>
      <c r="G97" s="202" t="s">
        <v>8</v>
      </c>
      <c r="H97" s="116"/>
      <c r="I97" s="202" t="s">
        <v>8</v>
      </c>
      <c r="J97" s="116"/>
      <c r="K97" s="202" t="s">
        <v>8</v>
      </c>
      <c r="L97" s="116"/>
      <c r="M97" s="202"/>
      <c r="N97" s="116"/>
      <c r="O97" s="202"/>
      <c r="P97" s="116"/>
      <c r="Q97" s="202"/>
      <c r="R97" s="116"/>
      <c r="S97" s="202"/>
      <c r="T97" s="150"/>
      <c r="U97" s="202"/>
      <c r="V97" s="150"/>
      <c r="W97" s="202"/>
      <c r="X97" s="116"/>
    </row>
    <row r="98" spans="1:42" x14ac:dyDescent="0.2">
      <c r="B98" s="1"/>
      <c r="D98" s="118"/>
      <c r="E98" s="56"/>
      <c r="F98" s="56"/>
      <c r="G98" s="56"/>
      <c r="H98" s="56"/>
      <c r="I98" s="56"/>
      <c r="J98" s="56"/>
      <c r="K98" s="56"/>
      <c r="L98" s="56"/>
      <c r="M98" s="56"/>
      <c r="N98" s="56"/>
      <c r="O98" s="56"/>
      <c r="P98" s="56"/>
      <c r="Q98" s="56"/>
      <c r="R98" s="56"/>
      <c r="S98" s="56"/>
      <c r="T98" s="56"/>
      <c r="U98" s="56"/>
      <c r="V98" s="56"/>
      <c r="W98" s="56"/>
      <c r="X98" s="56"/>
    </row>
    <row r="99" spans="1:42" ht="12.75" x14ac:dyDescent="0.2">
      <c r="B99" s="126" t="s">
        <v>48</v>
      </c>
      <c r="C99" s="142" t="s">
        <v>49</v>
      </c>
      <c r="D99" s="128" t="s">
        <v>24</v>
      </c>
      <c r="E99" s="129" t="s">
        <v>8</v>
      </c>
      <c r="F99" s="142"/>
      <c r="G99" s="129" t="s">
        <v>8</v>
      </c>
      <c r="H99" s="142"/>
      <c r="I99" s="129" t="s">
        <v>8</v>
      </c>
      <c r="J99" s="142"/>
      <c r="K99" s="129" t="s">
        <v>8</v>
      </c>
      <c r="L99" s="142"/>
      <c r="M99" s="199">
        <f>M63/'[1]Tasa de cambio'!BD10</f>
        <v>63.581517291591503</v>
      </c>
      <c r="N99" s="142"/>
      <c r="O99" s="199">
        <f>O63/'[1]Tasa de cambio'!BF10</f>
        <v>68.136093564061525</v>
      </c>
      <c r="P99" s="142"/>
      <c r="Q99" s="199">
        <f>Q63/'[1]Tasa de cambio'!BH10</f>
        <v>70.503094886293582</v>
      </c>
      <c r="R99" s="142"/>
      <c r="S99" s="199">
        <f>S63/'[1]Tasa de cambio'!BJ10</f>
        <v>65.975487334982503</v>
      </c>
      <c r="T99" s="143"/>
      <c r="U99" s="199">
        <f>U63/'[1]Tasa de cambio'!BL10</f>
        <v>60.254018825466822</v>
      </c>
      <c r="V99" s="143"/>
      <c r="W99" s="199">
        <f>W63/'[1]Tasa de cambio'!BN10</f>
        <v>64.804863873426669</v>
      </c>
      <c r="X99" s="142"/>
    </row>
    <row r="100" spans="1:42" ht="12.75" x14ac:dyDescent="0.2">
      <c r="B100" s="48" t="s">
        <v>50</v>
      </c>
      <c r="C100" s="116" t="s">
        <v>49</v>
      </c>
      <c r="D100" s="106" t="s">
        <v>26</v>
      </c>
      <c r="E100" s="93" t="s">
        <v>8</v>
      </c>
      <c r="F100" s="116"/>
      <c r="G100" s="93" t="s">
        <v>8</v>
      </c>
      <c r="H100" s="116"/>
      <c r="I100" s="93" t="s">
        <v>8</v>
      </c>
      <c r="J100" s="116"/>
      <c r="K100" s="93" t="s">
        <v>8</v>
      </c>
      <c r="L100" s="116"/>
      <c r="M100" s="202">
        <f>M64/'[1]Tasa de cambio'!BD10</f>
        <v>63.581517291591503</v>
      </c>
      <c r="N100" s="116"/>
      <c r="O100" s="202">
        <f>O64/'[1]Tasa de cambio'!BF10</f>
        <v>68.136093564061525</v>
      </c>
      <c r="P100" s="116"/>
      <c r="Q100" s="202">
        <f>Q64/'[1]Tasa de cambio'!BH10</f>
        <v>70.503094886293582</v>
      </c>
      <c r="R100" s="116"/>
      <c r="S100" s="202">
        <f>S64/'[1]Tasa de cambio'!BJ10</f>
        <v>65.975487334982503</v>
      </c>
      <c r="T100" s="150"/>
      <c r="U100" s="202">
        <f>U64/'[1]Tasa de cambio'!BL10</f>
        <v>60.254018825466822</v>
      </c>
      <c r="V100" s="150"/>
      <c r="W100" s="202">
        <f>W64/'[1]Tasa de cambio'!BN10</f>
        <v>64.804863873426669</v>
      </c>
      <c r="X100" s="116"/>
    </row>
    <row r="101" spans="1:42" x14ac:dyDescent="0.2">
      <c r="B101" s="7"/>
      <c r="C101" s="7"/>
      <c r="D101" s="154"/>
      <c r="E101" s="155"/>
      <c r="F101" s="155"/>
      <c r="G101" s="155"/>
      <c r="H101" s="155"/>
      <c r="I101" s="155"/>
      <c r="J101" s="155"/>
      <c r="K101" s="155"/>
      <c r="L101" s="155"/>
      <c r="M101" s="155"/>
      <c r="N101" s="155"/>
      <c r="O101" s="155"/>
      <c r="P101" s="155"/>
      <c r="Q101" s="155"/>
      <c r="R101" s="155"/>
      <c r="S101" s="155"/>
      <c r="T101" s="155"/>
      <c r="U101" s="155"/>
      <c r="V101" s="155"/>
      <c r="W101" s="155"/>
      <c r="X101" s="155"/>
    </row>
    <row r="102" spans="1:42" s="212" customFormat="1" ht="12.75" x14ac:dyDescent="0.2">
      <c r="B102" s="159" t="s">
        <v>51</v>
      </c>
      <c r="C102" s="142" t="s">
        <v>52</v>
      </c>
      <c r="D102" s="213" t="s">
        <v>24</v>
      </c>
      <c r="E102" s="214" t="s">
        <v>8</v>
      </c>
      <c r="F102" s="215"/>
      <c r="G102" s="214" t="s">
        <v>8</v>
      </c>
      <c r="H102" s="215"/>
      <c r="I102" s="214" t="s">
        <v>8</v>
      </c>
      <c r="J102" s="216"/>
      <c r="K102" s="214" t="s">
        <v>8</v>
      </c>
      <c r="L102" s="216"/>
      <c r="M102" s="214" t="s">
        <v>8</v>
      </c>
      <c r="N102" s="216"/>
      <c r="O102" s="214" t="s">
        <v>8</v>
      </c>
      <c r="P102" s="217"/>
      <c r="Q102" s="218" t="s">
        <v>8</v>
      </c>
      <c r="R102" s="219"/>
      <c r="S102" s="218" t="s">
        <v>8</v>
      </c>
      <c r="T102" s="220"/>
      <c r="U102" s="199">
        <f>U66/'[1]Tasa de cambio'!BL10</f>
        <v>63.073399796364306</v>
      </c>
      <c r="V102" s="216"/>
      <c r="W102" s="199" t="s">
        <v>8</v>
      </c>
      <c r="X102" s="216"/>
      <c r="Y102" s="171"/>
      <c r="Z102" s="170"/>
      <c r="AA102" s="172"/>
      <c r="AB102" s="173"/>
      <c r="AC102" s="172"/>
      <c r="AD102" s="173"/>
      <c r="AE102" s="172"/>
      <c r="AF102" s="173"/>
      <c r="AG102" s="172"/>
      <c r="AH102" s="173"/>
      <c r="AI102" s="172"/>
      <c r="AJ102" s="173"/>
      <c r="AK102" s="171"/>
      <c r="AL102" s="189"/>
      <c r="AM102" s="171"/>
      <c r="AN102" s="193"/>
      <c r="AO102" s="193"/>
      <c r="AP102" s="193"/>
    </row>
    <row r="103" spans="1:42" s="212" customFormat="1" ht="12.75" x14ac:dyDescent="0.2">
      <c r="B103" s="177"/>
      <c r="C103" s="177"/>
      <c r="D103" s="178" t="s">
        <v>26</v>
      </c>
      <c r="E103" s="179" t="s">
        <v>8</v>
      </c>
      <c r="F103" s="180"/>
      <c r="G103" s="179" t="s">
        <v>8</v>
      </c>
      <c r="H103" s="180"/>
      <c r="I103" s="179" t="s">
        <v>8</v>
      </c>
      <c r="J103" s="181"/>
      <c r="K103" s="179" t="s">
        <v>8</v>
      </c>
      <c r="L103" s="181"/>
      <c r="M103" s="179" t="s">
        <v>8</v>
      </c>
      <c r="N103" s="181"/>
      <c r="O103" s="179" t="s">
        <v>8</v>
      </c>
      <c r="P103" s="182"/>
      <c r="Q103" s="183" t="s">
        <v>8</v>
      </c>
      <c r="R103" s="184"/>
      <c r="S103" s="183" t="s">
        <v>8</v>
      </c>
      <c r="T103" s="186"/>
      <c r="U103" s="183" t="s">
        <v>8</v>
      </c>
      <c r="V103" s="181"/>
      <c r="W103" s="183" t="s">
        <v>8</v>
      </c>
      <c r="X103" s="181"/>
      <c r="Y103" s="171"/>
      <c r="Z103" s="170"/>
      <c r="AA103" s="172"/>
      <c r="AB103" s="173"/>
      <c r="AC103" s="172"/>
      <c r="AD103" s="173"/>
      <c r="AE103" s="172"/>
      <c r="AF103" s="173"/>
      <c r="AG103" s="172"/>
      <c r="AH103" s="173"/>
      <c r="AI103" s="172"/>
      <c r="AJ103" s="173"/>
      <c r="AK103" s="172"/>
      <c r="AL103" s="173"/>
      <c r="AM103" s="172"/>
      <c r="AN103" s="193"/>
      <c r="AO103" s="193"/>
      <c r="AP103" s="193"/>
    </row>
    <row r="104" spans="1:42" x14ac:dyDescent="0.2">
      <c r="B104" s="221"/>
      <c r="C104" s="147"/>
      <c r="D104" s="124"/>
      <c r="E104" s="119"/>
      <c r="F104" s="119"/>
      <c r="G104" s="119"/>
      <c r="H104" s="119"/>
      <c r="I104" s="119"/>
      <c r="J104" s="119"/>
      <c r="K104" s="119"/>
      <c r="L104" s="119"/>
      <c r="M104" s="119"/>
      <c r="N104" s="119"/>
      <c r="O104" s="119"/>
      <c r="P104" s="119"/>
      <c r="Q104" s="119"/>
      <c r="R104" s="119"/>
      <c r="S104" s="119"/>
      <c r="T104" s="119"/>
      <c r="U104" s="119"/>
      <c r="V104" s="119"/>
      <c r="W104" s="119"/>
      <c r="X104" s="119"/>
      <c r="Y104" s="40"/>
      <c r="Z104" s="40"/>
      <c r="AA104" s="40"/>
      <c r="AB104" s="40"/>
      <c r="AC104" s="40"/>
      <c r="AD104" s="40"/>
      <c r="AE104" s="40"/>
      <c r="AF104" s="40"/>
      <c r="AG104" s="40"/>
      <c r="AH104" s="40"/>
      <c r="AI104" s="40"/>
      <c r="AJ104" s="40"/>
      <c r="AK104" s="40"/>
      <c r="AL104" s="40"/>
      <c r="AM104" s="40"/>
      <c r="AN104" s="40"/>
      <c r="AO104" s="40"/>
      <c r="AP104" s="40"/>
    </row>
    <row r="105" spans="1:42" ht="12.75" x14ac:dyDescent="0.2">
      <c r="A105" s="194" t="s">
        <v>60</v>
      </c>
      <c r="B105" s="222" t="s">
        <v>54</v>
      </c>
      <c r="C105" s="126"/>
      <c r="D105" s="128"/>
      <c r="E105" s="129">
        <f>E69/'[1]Tasa de cambio'!AV10</f>
        <v>43.168013927265548</v>
      </c>
      <c r="F105" s="142" t="s">
        <v>55</v>
      </c>
      <c r="G105" s="129">
        <f>G69/'[1]Tasa de cambio'!AX10</f>
        <v>42.400868183682327</v>
      </c>
      <c r="H105" s="142" t="s">
        <v>55</v>
      </c>
      <c r="I105" s="129">
        <f>I69/'[1]Tasa de cambio'!AZ10</f>
        <v>36.819611960191892</v>
      </c>
      <c r="J105" s="142" t="s">
        <v>55</v>
      </c>
      <c r="K105" s="129">
        <f>K69/'[1]Tasa de cambio'!BB10</f>
        <v>32.104000610133923</v>
      </c>
      <c r="L105" s="142" t="s">
        <v>55</v>
      </c>
      <c r="M105" s="129">
        <f>M69/'[1]Tasa de cambio'!BD10</f>
        <v>41.986372984036649</v>
      </c>
      <c r="N105" s="142"/>
      <c r="O105" s="129">
        <f>O69/'[1]Tasa de cambio'!BF10</f>
        <v>44.989057803396278</v>
      </c>
      <c r="P105" s="142"/>
      <c r="Q105" s="129">
        <f>Q69/'[1]Tasa de cambio'!BH10</f>
        <v>47.921582963608955</v>
      </c>
      <c r="R105" s="142"/>
      <c r="S105" s="129">
        <f>S69/'[1]Tasa de cambio'!BJ10</f>
        <v>43.50563683753321</v>
      </c>
      <c r="T105" s="143"/>
      <c r="U105" s="129">
        <f>U69/'[1]Tasa de cambio'!BL10</f>
        <v>48.010210456996582</v>
      </c>
      <c r="V105" s="143"/>
      <c r="W105" s="129">
        <f>W69/'[1]Tasa de cambio'!BN10</f>
        <v>49.703844337534044</v>
      </c>
      <c r="X105" s="142"/>
    </row>
    <row r="106" spans="1:42" ht="12.75" x14ac:dyDescent="0.2">
      <c r="A106" s="194" t="s">
        <v>61</v>
      </c>
      <c r="B106" s="223" t="s">
        <v>57</v>
      </c>
      <c r="D106" s="118"/>
      <c r="E106" s="56">
        <f>E70/'[1]Tasa de cambio'!AV10</f>
        <v>76.057929300420241</v>
      </c>
      <c r="F106" s="197" t="s">
        <v>55</v>
      </c>
      <c r="G106" s="56">
        <f>G70/'[1]Tasa de cambio'!AX10</f>
        <v>111.20536271203198</v>
      </c>
      <c r="H106" s="197" t="s">
        <v>55</v>
      </c>
      <c r="I106" s="56">
        <f>I70/'[1]Tasa de cambio'!AZ10</f>
        <v>92.452292317186604</v>
      </c>
      <c r="J106" s="197" t="s">
        <v>55</v>
      </c>
      <c r="K106" s="224">
        <f>K70/'[1]Tasa de cambio'!BB10</f>
        <v>64.146850742915206</v>
      </c>
      <c r="L106" s="197" t="s">
        <v>55</v>
      </c>
      <c r="M106" s="224">
        <f>M70/'[1]Tasa de cambio'!BD10</f>
        <v>71.104882087978183</v>
      </c>
      <c r="N106" s="197"/>
      <c r="O106" s="224">
        <f>O70/'[1]Tasa de cambio'!BF10</f>
        <v>75.690639976281076</v>
      </c>
      <c r="P106" s="197"/>
      <c r="Q106" s="224">
        <f>Q70/'[1]Tasa de cambio'!BH10</f>
        <v>79.265301604998427</v>
      </c>
      <c r="R106" s="197"/>
      <c r="S106" s="224">
        <f>S70/'[1]Tasa de cambio'!BJ10</f>
        <v>72.397477023819164</v>
      </c>
      <c r="T106" s="225"/>
      <c r="U106" s="224">
        <f>U70/'[1]Tasa de cambio'!BL10</f>
        <v>73.956084197229004</v>
      </c>
      <c r="V106" s="225"/>
      <c r="W106" s="224">
        <f>W70/'[1]Tasa de cambio'!BN10</f>
        <v>79.709560932149074</v>
      </c>
      <c r="X106" s="197"/>
    </row>
    <row r="107" spans="1:42" x14ac:dyDescent="0.2">
      <c r="E107" s="198"/>
      <c r="F107" s="198"/>
      <c r="G107" s="198"/>
      <c r="H107" s="198"/>
      <c r="I107" s="198"/>
      <c r="J107" s="198"/>
      <c r="K107" s="198"/>
      <c r="L107" s="48"/>
      <c r="M107" s="198"/>
      <c r="N107" s="48"/>
      <c r="O107" s="198"/>
      <c r="P107" s="48"/>
      <c r="Q107" s="198"/>
      <c r="R107" s="48"/>
      <c r="S107" s="198"/>
      <c r="T107" s="48"/>
      <c r="U107" s="198"/>
      <c r="V107" s="48"/>
      <c r="W107" s="226"/>
      <c r="X107" s="48"/>
    </row>
    <row r="108" spans="1:42" x14ac:dyDescent="0.2">
      <c r="B108" s="227"/>
      <c r="C108" s="46"/>
      <c r="D108" s="228"/>
      <c r="E108" s="46"/>
      <c r="F108" s="46"/>
      <c r="G108" s="46"/>
      <c r="H108" s="46"/>
      <c r="I108" s="46"/>
      <c r="J108" s="46"/>
      <c r="K108" s="46"/>
      <c r="L108" s="46"/>
      <c r="M108" s="46"/>
      <c r="N108" s="46"/>
      <c r="O108" s="46"/>
      <c r="P108" s="46"/>
      <c r="Q108" s="46"/>
      <c r="R108" s="46"/>
      <c r="S108" s="46"/>
      <c r="T108" s="46"/>
      <c r="U108" s="46"/>
      <c r="V108" s="46"/>
      <c r="W108" s="229"/>
      <c r="X108" s="46"/>
    </row>
    <row r="109" spans="1:42" x14ac:dyDescent="0.2">
      <c r="B109" s="230" t="s">
        <v>62</v>
      </c>
      <c r="C109" s="231"/>
      <c r="D109" s="231"/>
      <c r="E109" s="231"/>
      <c r="F109" s="231"/>
      <c r="G109" s="231"/>
      <c r="H109" s="231"/>
      <c r="I109" s="231"/>
      <c r="J109" s="231"/>
      <c r="K109" s="231"/>
      <c r="L109" s="231"/>
      <c r="M109" s="231"/>
      <c r="N109" s="232"/>
    </row>
    <row r="110" spans="1:42" ht="12" customHeight="1" x14ac:dyDescent="0.2">
      <c r="B110" s="233" t="s">
        <v>63</v>
      </c>
      <c r="C110" s="234"/>
      <c r="D110" s="234"/>
      <c r="E110" s="234"/>
      <c r="F110" s="234"/>
      <c r="G110" s="234"/>
      <c r="H110" s="234"/>
      <c r="I110" s="234"/>
      <c r="J110" s="234"/>
      <c r="K110" s="234"/>
      <c r="L110" s="234"/>
      <c r="M110" s="234"/>
      <c r="N110" s="235"/>
    </row>
    <row r="111" spans="1:42" ht="28.5" customHeight="1" x14ac:dyDescent="0.2">
      <c r="B111" s="233" t="s">
        <v>64</v>
      </c>
      <c r="C111" s="234"/>
      <c r="D111" s="234"/>
      <c r="E111" s="234"/>
      <c r="F111" s="234"/>
      <c r="G111" s="234"/>
      <c r="H111" s="234"/>
      <c r="I111" s="234"/>
      <c r="J111" s="234"/>
      <c r="K111" s="234"/>
      <c r="L111" s="234"/>
      <c r="M111" s="234"/>
      <c r="N111" s="235"/>
    </row>
    <row r="112" spans="1:42" ht="27" customHeight="1" x14ac:dyDescent="0.2">
      <c r="B112" s="233" t="s">
        <v>65</v>
      </c>
      <c r="C112" s="234"/>
      <c r="D112" s="234"/>
      <c r="E112" s="234"/>
      <c r="F112" s="234"/>
      <c r="G112" s="234"/>
      <c r="H112" s="234"/>
      <c r="I112" s="234"/>
      <c r="J112" s="234"/>
      <c r="K112" s="234"/>
      <c r="L112" s="234"/>
      <c r="M112" s="234"/>
      <c r="N112" s="235"/>
    </row>
    <row r="113" spans="2:14" x14ac:dyDescent="0.2">
      <c r="B113" s="236" t="s">
        <v>66</v>
      </c>
      <c r="C113" s="237"/>
      <c r="D113" s="237"/>
      <c r="E113" s="237"/>
      <c r="F113" s="237"/>
      <c r="G113" s="237"/>
      <c r="H113" s="237"/>
      <c r="I113" s="237"/>
      <c r="J113" s="237"/>
      <c r="K113" s="237"/>
      <c r="L113" s="237"/>
      <c r="M113" s="237"/>
      <c r="N113" s="238"/>
    </row>
    <row r="114" spans="2:14" x14ac:dyDescent="0.2">
      <c r="B114" s="239"/>
      <c r="C114" s="240"/>
      <c r="D114" s="240"/>
      <c r="E114" s="240"/>
      <c r="F114" s="240"/>
      <c r="G114" s="240"/>
      <c r="H114" s="240"/>
      <c r="I114" s="240"/>
      <c r="J114" s="240"/>
      <c r="K114" s="240"/>
      <c r="L114" s="240"/>
      <c r="M114" s="240"/>
      <c r="N114" s="241"/>
    </row>
    <row r="115" spans="2:14" x14ac:dyDescent="0.2">
      <c r="B115" s="236" t="s">
        <v>67</v>
      </c>
      <c r="C115" s="237"/>
      <c r="D115" s="237"/>
      <c r="E115" s="237"/>
      <c r="F115" s="237"/>
      <c r="G115" s="237"/>
      <c r="H115" s="237"/>
      <c r="I115" s="237"/>
      <c r="J115" s="237"/>
      <c r="K115" s="237"/>
      <c r="L115" s="237"/>
      <c r="M115" s="237"/>
      <c r="N115" s="238"/>
    </row>
    <row r="116" spans="2:14" x14ac:dyDescent="0.2">
      <c r="B116" s="236" t="s">
        <v>68</v>
      </c>
      <c r="C116" s="237"/>
      <c r="D116" s="237"/>
      <c r="E116" s="237"/>
      <c r="F116" s="237"/>
      <c r="G116" s="237"/>
      <c r="H116" s="237"/>
      <c r="I116" s="237"/>
      <c r="J116" s="237"/>
      <c r="K116" s="237"/>
      <c r="L116" s="237"/>
      <c r="M116" s="237"/>
      <c r="N116" s="238"/>
    </row>
    <row r="117" spans="2:14" x14ac:dyDescent="0.2">
      <c r="B117" s="236" t="s">
        <v>69</v>
      </c>
      <c r="C117" s="237"/>
      <c r="D117" s="237"/>
      <c r="E117" s="237"/>
      <c r="F117" s="237"/>
      <c r="G117" s="237"/>
      <c r="H117" s="237"/>
      <c r="I117" s="237"/>
      <c r="J117" s="237"/>
      <c r="K117" s="237"/>
      <c r="L117" s="237"/>
      <c r="M117" s="237"/>
      <c r="N117" s="238"/>
    </row>
    <row r="118" spans="2:14" x14ac:dyDescent="0.2">
      <c r="B118" s="236" t="s">
        <v>70</v>
      </c>
      <c r="C118" s="237"/>
      <c r="D118" s="237"/>
      <c r="E118" s="237"/>
      <c r="F118" s="237"/>
      <c r="G118" s="237"/>
      <c r="H118" s="237"/>
      <c r="I118" s="237"/>
      <c r="J118" s="237"/>
      <c r="K118" s="237"/>
      <c r="L118" s="237"/>
      <c r="M118" s="237"/>
      <c r="N118" s="238"/>
    </row>
    <row r="119" spans="2:14" x14ac:dyDescent="0.2">
      <c r="B119" s="236" t="s">
        <v>71</v>
      </c>
      <c r="C119" s="237"/>
      <c r="D119" s="237"/>
      <c r="E119" s="237"/>
      <c r="F119" s="237"/>
      <c r="G119" s="237"/>
      <c r="H119" s="237"/>
      <c r="I119" s="237"/>
      <c r="J119" s="237"/>
      <c r="K119" s="237"/>
      <c r="L119" s="237"/>
      <c r="M119" s="237"/>
      <c r="N119" s="238"/>
    </row>
    <row r="120" spans="2:14" x14ac:dyDescent="0.2">
      <c r="B120" s="242"/>
      <c r="C120" s="243"/>
      <c r="D120" s="244"/>
      <c r="E120" s="245"/>
      <c r="F120" s="246"/>
      <c r="G120" s="245"/>
      <c r="H120" s="247"/>
      <c r="I120" s="247"/>
      <c r="J120" s="248"/>
      <c r="K120" s="248"/>
      <c r="L120" s="248"/>
    </row>
    <row r="121" spans="2:14" x14ac:dyDescent="0.2">
      <c r="B121" s="233" t="s">
        <v>72</v>
      </c>
      <c r="C121" s="234"/>
      <c r="D121" s="234"/>
      <c r="E121" s="234"/>
      <c r="F121" s="234"/>
      <c r="G121" s="234"/>
      <c r="H121" s="234"/>
      <c r="I121" s="234"/>
      <c r="J121" s="234"/>
      <c r="K121" s="234"/>
      <c r="L121" s="234"/>
      <c r="M121" s="234"/>
      <c r="N121" s="235"/>
    </row>
    <row r="122" spans="2:14" ht="24.75" customHeight="1" x14ac:dyDescent="0.2">
      <c r="B122" s="233" t="s">
        <v>73</v>
      </c>
      <c r="C122" s="234"/>
      <c r="D122" s="234"/>
      <c r="E122" s="234"/>
      <c r="F122" s="234"/>
      <c r="G122" s="234"/>
      <c r="H122" s="234"/>
      <c r="I122" s="234"/>
      <c r="J122" s="234"/>
      <c r="K122" s="234"/>
      <c r="L122" s="234"/>
      <c r="M122" s="234"/>
      <c r="N122" s="235"/>
    </row>
    <row r="123" spans="2:14" ht="24.75" customHeight="1" x14ac:dyDescent="0.2">
      <c r="B123" s="233" t="s">
        <v>74</v>
      </c>
      <c r="C123" s="234"/>
      <c r="D123" s="234"/>
      <c r="E123" s="234"/>
      <c r="F123" s="234"/>
      <c r="G123" s="234"/>
      <c r="H123" s="234"/>
      <c r="I123" s="234"/>
      <c r="J123" s="234"/>
      <c r="K123" s="234"/>
      <c r="L123" s="234"/>
      <c r="M123" s="234"/>
      <c r="N123" s="235"/>
    </row>
    <row r="124" spans="2:14" ht="25.5" customHeight="1" x14ac:dyDescent="0.2">
      <c r="B124" s="233" t="s">
        <v>75</v>
      </c>
      <c r="C124" s="234"/>
      <c r="D124" s="234"/>
      <c r="E124" s="234"/>
      <c r="F124" s="234"/>
      <c r="G124" s="234"/>
      <c r="H124" s="234"/>
      <c r="I124" s="234"/>
      <c r="J124" s="234"/>
      <c r="K124" s="234"/>
      <c r="L124" s="234"/>
      <c r="M124" s="234"/>
      <c r="N124" s="235"/>
    </row>
    <row r="125" spans="2:14" x14ac:dyDescent="0.2">
      <c r="B125" s="233" t="s">
        <v>76</v>
      </c>
      <c r="C125" s="234"/>
      <c r="D125" s="234"/>
      <c r="E125" s="234"/>
      <c r="F125" s="234"/>
      <c r="G125" s="234"/>
      <c r="H125" s="234"/>
      <c r="I125" s="234"/>
      <c r="J125" s="234"/>
      <c r="K125" s="234"/>
      <c r="L125" s="234"/>
      <c r="M125" s="234"/>
      <c r="N125" s="235"/>
    </row>
    <row r="126" spans="2:14" ht="12" customHeight="1" x14ac:dyDescent="0.2">
      <c r="B126" s="233" t="s">
        <v>77</v>
      </c>
      <c r="C126" s="234"/>
      <c r="D126" s="234"/>
      <c r="E126" s="234"/>
      <c r="F126" s="234"/>
      <c r="G126" s="234"/>
      <c r="H126" s="234"/>
      <c r="I126" s="234"/>
      <c r="J126" s="234"/>
      <c r="K126" s="234"/>
      <c r="L126" s="234"/>
      <c r="M126" s="234"/>
      <c r="N126" s="235"/>
    </row>
    <row r="127" spans="2:14" x14ac:dyDescent="0.2">
      <c r="B127" s="233" t="s">
        <v>78</v>
      </c>
      <c r="C127" s="234"/>
      <c r="D127" s="234"/>
      <c r="E127" s="234"/>
      <c r="F127" s="234"/>
      <c r="G127" s="234"/>
      <c r="H127" s="234"/>
      <c r="I127" s="234"/>
      <c r="J127" s="234"/>
      <c r="K127" s="234"/>
      <c r="L127" s="234"/>
      <c r="M127" s="234"/>
      <c r="N127" s="235"/>
    </row>
    <row r="128" spans="2:14" x14ac:dyDescent="0.2">
      <c r="B128" s="233" t="s">
        <v>79</v>
      </c>
      <c r="C128" s="234"/>
      <c r="D128" s="234"/>
      <c r="E128" s="234"/>
      <c r="F128" s="234"/>
      <c r="G128" s="234"/>
      <c r="H128" s="234"/>
      <c r="I128" s="234"/>
      <c r="J128" s="234"/>
      <c r="K128" s="234"/>
      <c r="L128" s="234"/>
      <c r="M128" s="234"/>
      <c r="N128" s="235"/>
    </row>
    <row r="129" spans="2:14" ht="12" customHeight="1" x14ac:dyDescent="0.2">
      <c r="B129" s="233" t="s">
        <v>80</v>
      </c>
      <c r="C129" s="234"/>
      <c r="D129" s="234"/>
      <c r="E129" s="234"/>
      <c r="F129" s="234"/>
      <c r="G129" s="234"/>
      <c r="H129" s="234"/>
      <c r="I129" s="234"/>
      <c r="J129" s="234"/>
      <c r="K129" s="234"/>
      <c r="L129" s="234"/>
      <c r="M129" s="234"/>
      <c r="N129" s="235"/>
    </row>
    <row r="130" spans="2:14" ht="23.25" customHeight="1" x14ac:dyDescent="0.2">
      <c r="B130" s="233" t="s">
        <v>81</v>
      </c>
      <c r="C130" s="234"/>
      <c r="D130" s="234"/>
      <c r="E130" s="234"/>
      <c r="F130" s="234"/>
      <c r="G130" s="234"/>
      <c r="H130" s="234"/>
      <c r="I130" s="234"/>
      <c r="J130" s="234"/>
      <c r="K130" s="234"/>
      <c r="L130" s="234"/>
      <c r="M130" s="234"/>
      <c r="N130" s="235"/>
    </row>
    <row r="131" spans="2:14" x14ac:dyDescent="0.2">
      <c r="B131" s="233" t="s">
        <v>82</v>
      </c>
      <c r="C131" s="234"/>
      <c r="D131" s="234"/>
      <c r="E131" s="234"/>
      <c r="F131" s="234"/>
      <c r="G131" s="234"/>
      <c r="H131" s="234"/>
      <c r="I131" s="234"/>
      <c r="J131" s="234"/>
      <c r="K131" s="234"/>
      <c r="L131" s="234"/>
      <c r="M131" s="234"/>
      <c r="N131" s="235"/>
    </row>
    <row r="132" spans="2:14" ht="12" customHeight="1" x14ac:dyDescent="0.2">
      <c r="B132" s="233" t="s">
        <v>83</v>
      </c>
      <c r="C132" s="234"/>
      <c r="D132" s="234"/>
      <c r="E132" s="234"/>
      <c r="F132" s="234"/>
      <c r="G132" s="234"/>
      <c r="H132" s="234"/>
      <c r="I132" s="234"/>
      <c r="J132" s="234"/>
      <c r="K132" s="234"/>
      <c r="L132" s="234"/>
      <c r="M132" s="234"/>
      <c r="N132" s="235"/>
    </row>
    <row r="133" spans="2:14" ht="24" customHeight="1" x14ac:dyDescent="0.2">
      <c r="B133" s="233" t="s">
        <v>84</v>
      </c>
      <c r="C133" s="234"/>
      <c r="D133" s="234"/>
      <c r="E133" s="234"/>
      <c r="F133" s="234"/>
      <c r="G133" s="234"/>
      <c r="H133" s="234"/>
      <c r="I133" s="234"/>
      <c r="J133" s="234"/>
      <c r="K133" s="234"/>
      <c r="L133" s="234"/>
      <c r="M133" s="234"/>
      <c r="N133" s="235"/>
    </row>
    <row r="134" spans="2:14" ht="87.6" customHeight="1" x14ac:dyDescent="0.2">
      <c r="B134" s="249" t="s">
        <v>85</v>
      </c>
      <c r="C134" s="250"/>
      <c r="D134" s="250"/>
      <c r="E134" s="250"/>
      <c r="F134" s="250"/>
      <c r="G134" s="250"/>
      <c r="H134" s="250"/>
      <c r="I134" s="250"/>
      <c r="J134" s="250"/>
      <c r="K134" s="250"/>
      <c r="L134" s="250"/>
      <c r="M134" s="250"/>
      <c r="N134" s="251"/>
    </row>
    <row r="135" spans="2:14" x14ac:dyDescent="0.2">
      <c r="B135" s="233"/>
      <c r="C135" s="234"/>
      <c r="D135" s="234"/>
      <c r="E135" s="234"/>
      <c r="F135" s="234"/>
      <c r="G135" s="234"/>
      <c r="H135" s="234"/>
      <c r="I135" s="234"/>
      <c r="J135" s="234"/>
      <c r="K135" s="234"/>
      <c r="L135" s="234"/>
      <c r="M135" s="234"/>
      <c r="N135" s="235"/>
    </row>
    <row r="136" spans="2:14" x14ac:dyDescent="0.2">
      <c r="B136" s="233" t="s">
        <v>86</v>
      </c>
      <c r="C136" s="234"/>
      <c r="D136" s="234"/>
      <c r="E136" s="234"/>
      <c r="F136" s="234"/>
      <c r="G136" s="234"/>
      <c r="H136" s="234"/>
      <c r="I136" s="234"/>
      <c r="J136" s="234"/>
      <c r="K136" s="234"/>
      <c r="L136" s="234"/>
      <c r="M136" s="234"/>
      <c r="N136" s="235"/>
    </row>
    <row r="137" spans="2:14" ht="23.25" customHeight="1" x14ac:dyDescent="0.2">
      <c r="B137" s="233" t="s">
        <v>87</v>
      </c>
      <c r="C137" s="234"/>
      <c r="D137" s="234"/>
      <c r="E137" s="234"/>
      <c r="F137" s="234"/>
      <c r="G137" s="234"/>
      <c r="H137" s="234"/>
      <c r="I137" s="234"/>
      <c r="J137" s="234"/>
      <c r="K137" s="234"/>
      <c r="L137" s="234"/>
      <c r="M137" s="234"/>
      <c r="N137" s="235"/>
    </row>
    <row r="138" spans="2:14" ht="24" customHeight="1" x14ac:dyDescent="0.2">
      <c r="B138" s="233" t="s">
        <v>88</v>
      </c>
      <c r="C138" s="234"/>
      <c r="D138" s="234"/>
      <c r="E138" s="234"/>
      <c r="F138" s="234"/>
      <c r="G138" s="234"/>
      <c r="H138" s="234"/>
      <c r="I138" s="234"/>
      <c r="J138" s="234"/>
      <c r="K138" s="234"/>
      <c r="L138" s="234"/>
      <c r="M138" s="234"/>
      <c r="N138" s="235"/>
    </row>
    <row r="139" spans="2:14" ht="12" customHeight="1" x14ac:dyDescent="0.2">
      <c r="B139" s="233" t="s">
        <v>89</v>
      </c>
      <c r="C139" s="234"/>
      <c r="D139" s="234"/>
      <c r="E139" s="234"/>
      <c r="F139" s="234"/>
      <c r="G139" s="234"/>
      <c r="H139" s="234"/>
      <c r="I139" s="234"/>
      <c r="J139" s="234"/>
      <c r="K139" s="234"/>
      <c r="L139" s="234"/>
      <c r="M139" s="234"/>
      <c r="N139" s="235"/>
    </row>
    <row r="140" spans="2:14" x14ac:dyDescent="0.2">
      <c r="B140" s="233" t="s">
        <v>90</v>
      </c>
      <c r="C140" s="234"/>
      <c r="D140" s="234"/>
      <c r="E140" s="234"/>
      <c r="F140" s="234"/>
      <c r="G140" s="234"/>
      <c r="H140" s="234"/>
      <c r="I140" s="234"/>
      <c r="J140" s="234"/>
      <c r="K140" s="234"/>
      <c r="L140" s="234"/>
      <c r="M140" s="234"/>
      <c r="N140" s="235"/>
    </row>
    <row r="141" spans="2:14" ht="12" customHeight="1" x14ac:dyDescent="0.2">
      <c r="B141" s="233" t="s">
        <v>91</v>
      </c>
      <c r="C141" s="234"/>
      <c r="D141" s="234"/>
      <c r="E141" s="234"/>
      <c r="F141" s="234"/>
      <c r="G141" s="234"/>
      <c r="H141" s="234"/>
      <c r="I141" s="234"/>
      <c r="J141" s="234"/>
      <c r="K141" s="234"/>
      <c r="L141" s="234"/>
      <c r="M141" s="234"/>
      <c r="N141" s="235"/>
    </row>
    <row r="142" spans="2:14" x14ac:dyDescent="0.2">
      <c r="B142" s="233" t="s">
        <v>92</v>
      </c>
      <c r="C142" s="234"/>
      <c r="D142" s="234"/>
      <c r="E142" s="234"/>
      <c r="F142" s="234"/>
      <c r="G142" s="234"/>
      <c r="H142" s="234"/>
      <c r="I142" s="234"/>
      <c r="J142" s="234"/>
      <c r="K142" s="234"/>
      <c r="L142" s="234"/>
      <c r="M142" s="234"/>
      <c r="N142" s="235"/>
    </row>
    <row r="143" spans="2:14" x14ac:dyDescent="0.2">
      <c r="B143" s="233" t="s">
        <v>93</v>
      </c>
      <c r="C143" s="234"/>
      <c r="D143" s="234"/>
      <c r="E143" s="234"/>
      <c r="F143" s="234"/>
      <c r="G143" s="234"/>
      <c r="H143" s="234"/>
      <c r="I143" s="234"/>
      <c r="J143" s="234"/>
      <c r="K143" s="234"/>
      <c r="L143" s="234"/>
      <c r="M143" s="234"/>
      <c r="N143" s="235"/>
    </row>
    <row r="144" spans="2:14" ht="12" customHeight="1" x14ac:dyDescent="0.2">
      <c r="B144" s="233" t="s">
        <v>94</v>
      </c>
      <c r="C144" s="234"/>
      <c r="D144" s="234"/>
      <c r="E144" s="234"/>
      <c r="F144" s="234"/>
      <c r="G144" s="234"/>
      <c r="H144" s="234"/>
      <c r="I144" s="234"/>
      <c r="J144" s="234"/>
      <c r="K144" s="234"/>
      <c r="L144" s="234"/>
      <c r="M144" s="234"/>
      <c r="N144" s="235"/>
    </row>
    <row r="145" spans="2:14" ht="23.25" customHeight="1" x14ac:dyDescent="0.2">
      <c r="B145" s="233" t="s">
        <v>95</v>
      </c>
      <c r="C145" s="234"/>
      <c r="D145" s="234"/>
      <c r="E145" s="234"/>
      <c r="F145" s="234"/>
      <c r="G145" s="234"/>
      <c r="H145" s="234"/>
      <c r="I145" s="234"/>
      <c r="J145" s="234"/>
      <c r="K145" s="234"/>
      <c r="L145" s="234"/>
      <c r="M145" s="234"/>
      <c r="N145" s="235"/>
    </row>
    <row r="146" spans="2:14" ht="24" customHeight="1" x14ac:dyDescent="0.2">
      <c r="B146" s="233" t="s">
        <v>96</v>
      </c>
      <c r="C146" s="234"/>
      <c r="D146" s="234"/>
      <c r="E146" s="234"/>
      <c r="F146" s="234"/>
      <c r="G146" s="234"/>
      <c r="H146" s="234"/>
      <c r="I146" s="234"/>
      <c r="J146" s="234"/>
      <c r="K146" s="234"/>
      <c r="L146" s="234"/>
      <c r="M146" s="234"/>
      <c r="N146" s="235"/>
    </row>
    <row r="147" spans="2:14" ht="12" customHeight="1" x14ac:dyDescent="0.2">
      <c r="B147" s="233" t="s">
        <v>97</v>
      </c>
      <c r="C147" s="234"/>
      <c r="D147" s="234"/>
      <c r="E147" s="234"/>
      <c r="F147" s="234"/>
      <c r="G147" s="234"/>
      <c r="H147" s="234"/>
      <c r="I147" s="234"/>
      <c r="J147" s="234"/>
      <c r="K147" s="234"/>
      <c r="L147" s="234"/>
      <c r="M147" s="234"/>
      <c r="N147" s="235"/>
    </row>
    <row r="148" spans="2:14" ht="27.75" customHeight="1" x14ac:dyDescent="0.2">
      <c r="B148" s="233" t="s">
        <v>98</v>
      </c>
      <c r="C148" s="234"/>
      <c r="D148" s="234"/>
      <c r="E148" s="234"/>
      <c r="F148" s="234"/>
      <c r="G148" s="234"/>
      <c r="H148" s="234"/>
      <c r="I148" s="234"/>
      <c r="J148" s="234"/>
      <c r="K148" s="234"/>
      <c r="L148" s="234"/>
      <c r="M148" s="234"/>
      <c r="N148" s="235"/>
    </row>
    <row r="149" spans="2:14" ht="83.1" customHeight="1" x14ac:dyDescent="0.2">
      <c r="B149" s="249" t="s">
        <v>99</v>
      </c>
      <c r="C149" s="250"/>
      <c r="D149" s="250"/>
      <c r="E149" s="250"/>
      <c r="F149" s="250"/>
      <c r="G149" s="250"/>
      <c r="H149" s="250"/>
      <c r="I149" s="250"/>
      <c r="J149" s="250"/>
      <c r="K149" s="250"/>
      <c r="L149" s="250"/>
      <c r="M149" s="250"/>
      <c r="N149" s="252"/>
    </row>
    <row r="153" spans="2:14" x14ac:dyDescent="0.2">
      <c r="B153" s="1"/>
      <c r="D153" s="1"/>
    </row>
  </sheetData>
  <mergeCells count="46">
    <mergeCell ref="B146:N146"/>
    <mergeCell ref="B147:N147"/>
    <mergeCell ref="B148:N148"/>
    <mergeCell ref="B149:N149"/>
    <mergeCell ref="B140:N140"/>
    <mergeCell ref="B141:N141"/>
    <mergeCell ref="B142:N142"/>
    <mergeCell ref="B143:N143"/>
    <mergeCell ref="B144:N144"/>
    <mergeCell ref="B145:N145"/>
    <mergeCell ref="B134:M134"/>
    <mergeCell ref="B135:N135"/>
    <mergeCell ref="B136:N136"/>
    <mergeCell ref="B137:N137"/>
    <mergeCell ref="B138:N138"/>
    <mergeCell ref="B139:N139"/>
    <mergeCell ref="B128:N128"/>
    <mergeCell ref="B129:N129"/>
    <mergeCell ref="B130:N130"/>
    <mergeCell ref="B131:N131"/>
    <mergeCell ref="B132:N132"/>
    <mergeCell ref="B133:N133"/>
    <mergeCell ref="B122:N122"/>
    <mergeCell ref="B123:N123"/>
    <mergeCell ref="B124:N124"/>
    <mergeCell ref="B125:N125"/>
    <mergeCell ref="B126:N126"/>
    <mergeCell ref="B127:N127"/>
    <mergeCell ref="B115:N115"/>
    <mergeCell ref="B116:N116"/>
    <mergeCell ref="B117:N117"/>
    <mergeCell ref="B118:N118"/>
    <mergeCell ref="B119:N119"/>
    <mergeCell ref="B121:N121"/>
    <mergeCell ref="B9:L9"/>
    <mergeCell ref="B109:N109"/>
    <mergeCell ref="B110:N110"/>
    <mergeCell ref="B111:N111"/>
    <mergeCell ref="B112:N112"/>
    <mergeCell ref="B113:N113"/>
    <mergeCell ref="B3:L3"/>
    <mergeCell ref="B4:L4"/>
    <mergeCell ref="B5:L5"/>
    <mergeCell ref="B6:L6"/>
    <mergeCell ref="B7:L7"/>
    <mergeCell ref="B8:L8"/>
  </mergeCells>
  <hyperlinks>
    <hyperlink ref="F60" location="'IEF2'!B79" display="a" xr:uid="{FF897906-BCA2-418C-877F-4295D7D58F87}"/>
    <hyperlink ref="H60" location="'IEF2'!B79" display="a" xr:uid="{1A89B2F3-8199-4B44-9124-D90A0158EA11}"/>
    <hyperlink ref="J60" location="'IEF2'!B79" display="a" xr:uid="{DB001370-D210-4483-8DFE-44BCD93698CF}"/>
    <hyperlink ref="L60" location="'IEF2'!B79" display="a" xr:uid="{1AFB7E78-075A-4891-AD50-2EBBEBBCBDCD}"/>
    <hyperlink ref="F96" location="'IEF2'!B79" display="a" xr:uid="{973021DB-BB3B-41ED-91C9-5A1B179C8E30}"/>
    <hyperlink ref="H96" location="'IEF2'!B79" display="a" xr:uid="{DF73111A-B601-418F-8AA0-EFACAEF62A5E}"/>
    <hyperlink ref="J96" location="'IEF2'!B79" display="a" xr:uid="{E8D1C465-5388-4C1E-9AEA-1D11D0DB9AB0}"/>
    <hyperlink ref="C63" location="'IEF2'!B79" display="a" xr:uid="{71668311-B1FB-4144-A808-098F2A76AD5B}"/>
    <hyperlink ref="L96" location="'IEF2'!B79" display="a" xr:uid="{B331049F-524F-4C31-9322-99D4956D3D05}"/>
    <hyperlink ref="N60" location="'IEF2'!B79" display="a" xr:uid="{33E496AA-D8BC-47A0-B032-49103E60404A}"/>
    <hyperlink ref="N96" location="'IEF2'!B79" display="a" xr:uid="{B8A6D5D9-593C-457F-BF2D-FFB76EB44A74}"/>
    <hyperlink ref="P96" location="'IEF2'!B79" display="a" xr:uid="{35EADACE-42C2-4422-A47C-5C790D66133F}"/>
    <hyperlink ref="C99" location="'IEF2'!B79" display="a" xr:uid="{6B338EC8-61AD-49CA-A9DE-7E53F6B471F6}"/>
    <hyperlink ref="B72" location="Glosario!A1" tooltip="Ver glosario" display="Transferencias monetarias (US$)" xr:uid="{441C33E9-ACED-499F-8ED9-3970ED870749}"/>
    <hyperlink ref="B19" location="Glosario!A1" tooltip="Ver glosario" display="Gasto" xr:uid="{3AC451D8-FC8A-4BF4-B60D-81A114C2D182}"/>
    <hyperlink ref="B25" location="Glosario!A1" tooltip="Ver glosario" display="Cobertura hogares" xr:uid="{E79C8262-7448-449A-A626-4A073F557CE8}"/>
    <hyperlink ref="B26" location="Glosario!A1" tooltip="Ver glosario" display="Cobertura hogares" xr:uid="{D38676BE-90CF-4A11-A88C-56BE11CEF546}"/>
    <hyperlink ref="B69" location="Glosario!A1" display="Monto mínimo per cápita" xr:uid="{0172157F-2275-4443-BACF-89E174703C26}"/>
    <hyperlink ref="B70" location="Glosario!A1" display="Monto máximo por familia" xr:uid="{4E946763-8A43-49B1-8768-3268263E6BE3}"/>
    <hyperlink ref="B69:B70" location="Glosario!A1" tooltip="Ver glosario" display="Monto mínimo per cápita" xr:uid="{4988EA33-FC31-4F1A-B2E5-3F3C57951076}"/>
    <hyperlink ref="B105" location="Glosario!A1" display="Monto mínimo per cápita" xr:uid="{A3E9B1D2-3B94-4EDF-8627-34004FF961BA}"/>
    <hyperlink ref="B106" location="Glosario!A1" display="Monto máximo por familia" xr:uid="{781B3062-156B-4ACE-B2DA-5A3140DAD238}"/>
    <hyperlink ref="B105:B106" location="Glosario!A1" tooltip="Ver glosario" display="Monto mínimo per cápita" xr:uid="{08EEF599-4B7F-4966-B77F-0EBFF8D3F3B1}"/>
    <hyperlink ref="R96" location="'IEF2'!B79" display="a" xr:uid="{F98A9655-4A8B-46B7-988E-8C2B9D3FE285}"/>
    <hyperlink ref="C102" location="'IEF2'!B79" display="a" xr:uid="{36E6DFC2-E628-4549-8540-BD59C4B678BE}"/>
    <hyperlink ref="C66" location="'IEF2'!B79" display="a" xr:uid="{B3B41A39-30B0-4E50-A281-995EC67E6242}"/>
    <hyperlink ref="P60" location="'IEF2'!B79" display="a" xr:uid="{2DEDC22D-F58A-452D-9862-1BC076CEBCB8}"/>
    <hyperlink ref="R60" location="'IEF2'!B79" display="a" xr:uid="{1AEFE1F4-2B57-4F6F-A6C5-3B5565DC9A73}"/>
    <hyperlink ref="T60" location="'IEF2'!B79" display="a" xr:uid="{AFF5D1EC-2D5E-417B-B181-D425B9AF2B39}"/>
    <hyperlink ref="V60" location="'IEF2'!B79" display="a" xr:uid="{9AAF0BAF-9279-4FD4-A8EB-CC66FDA112C8}"/>
    <hyperlink ref="T96" location="'IEF2'!B79" display="a" xr:uid="{E2449321-545A-4E77-849D-B71E7E3909BD}"/>
    <hyperlink ref="V96" location="'IEF2'!B79" display="a" xr:uid="{E9179020-495C-4242-B9EC-C28DBC4CA270}"/>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SSOO_d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Nincen FIGUEROA</dc:creator>
  <cp:lastModifiedBy>Nincen FIGUEROA</cp:lastModifiedBy>
  <dcterms:created xsi:type="dcterms:W3CDTF">2023-03-09T13:20:59Z</dcterms:created>
  <dcterms:modified xsi:type="dcterms:W3CDTF">2023-03-09T13:22:11Z</dcterms:modified>
</cp:coreProperties>
</file>