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V:\DAT\Proteccion-Social\Repositorio PPSNC en ALC\PTC_Transferencias Condicionadas\bra\PETI\Hoja de datos\"/>
    </mc:Choice>
  </mc:AlternateContent>
  <xr:revisionPtr revIDLastSave="0" documentId="8_{0CD71AD6-A3F9-489F-A68B-B8B583315347}" xr6:coauthVersionLast="47" xr6:coauthVersionMax="47" xr10:uidLastSave="{00000000-0000-0000-0000-000000000000}"/>
  <bookViews>
    <workbookView xWindow="-120" yWindow="-120" windowWidth="29040" windowHeight="15840" xr2:uid="{58169925-7D71-4E03-AFBB-804FE84E5671}"/>
  </bookViews>
  <sheets>
    <sheet name="PETI_d" sheetId="1" r:id="rId1"/>
  </sheets>
  <externalReferences>
    <externalReference r:id="rId2"/>
  </externalReferences>
  <definedNames>
    <definedName name="_Sort"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49" i="1" l="1"/>
  <c r="AO49" i="1"/>
  <c r="AA49" i="1"/>
  <c r="Y49" i="1"/>
  <c r="K49" i="1"/>
  <c r="I49" i="1"/>
  <c r="BA47" i="1"/>
  <c r="AY47" i="1"/>
  <c r="AW47" i="1"/>
  <c r="AU47" i="1"/>
  <c r="AS47" i="1"/>
  <c r="AQ47" i="1"/>
  <c r="AO47" i="1"/>
  <c r="AM47" i="1"/>
  <c r="AK47" i="1"/>
  <c r="AI47" i="1"/>
  <c r="AG47" i="1"/>
  <c r="AE47" i="1"/>
  <c r="AC47" i="1"/>
  <c r="AA47" i="1"/>
  <c r="Y47" i="1"/>
  <c r="W47" i="1"/>
  <c r="U47" i="1"/>
  <c r="S47" i="1"/>
  <c r="Q47" i="1"/>
  <c r="O47" i="1"/>
  <c r="M47" i="1"/>
  <c r="K47" i="1"/>
  <c r="I47" i="1"/>
  <c r="G47" i="1"/>
  <c r="E47" i="1"/>
  <c r="BA46" i="1"/>
  <c r="AY46" i="1"/>
  <c r="AW46" i="1"/>
  <c r="AU46" i="1"/>
  <c r="AS46" i="1"/>
  <c r="AQ46" i="1"/>
  <c r="AO46" i="1"/>
  <c r="AM46" i="1"/>
  <c r="AK46" i="1"/>
  <c r="AI46" i="1"/>
  <c r="AG46" i="1"/>
  <c r="AE46" i="1"/>
  <c r="AC46" i="1"/>
  <c r="AA46" i="1"/>
  <c r="Y46" i="1"/>
  <c r="W46" i="1"/>
  <c r="U46" i="1"/>
  <c r="S46" i="1"/>
  <c r="Q46" i="1"/>
  <c r="O46" i="1"/>
  <c r="M46" i="1"/>
  <c r="K46" i="1"/>
  <c r="I46" i="1"/>
  <c r="G46" i="1"/>
  <c r="E46" i="1"/>
  <c r="BE42" i="1"/>
  <c r="BC42" i="1"/>
  <c r="BA42" i="1"/>
  <c r="BA49" i="1" s="1"/>
  <c r="AY42" i="1"/>
  <c r="AY49" i="1" s="1"/>
  <c r="AW42" i="1"/>
  <c r="AW49" i="1" s="1"/>
  <c r="AU42" i="1"/>
  <c r="AU49" i="1" s="1"/>
  <c r="AS42" i="1"/>
  <c r="AS49" i="1" s="1"/>
  <c r="AQ42" i="1"/>
  <c r="AO42" i="1"/>
  <c r="AM42" i="1"/>
  <c r="AM49" i="1" s="1"/>
  <c r="AK42" i="1"/>
  <c r="AK49" i="1" s="1"/>
  <c r="AI42" i="1"/>
  <c r="AI49" i="1" s="1"/>
  <c r="AG42" i="1"/>
  <c r="AG49" i="1" s="1"/>
  <c r="AE42" i="1"/>
  <c r="AE49" i="1" s="1"/>
  <c r="AC42" i="1"/>
  <c r="AC49" i="1" s="1"/>
  <c r="AA42" i="1"/>
  <c r="Y42" i="1"/>
  <c r="W42" i="1"/>
  <c r="W49" i="1" s="1"/>
  <c r="U42" i="1"/>
  <c r="U49" i="1" s="1"/>
  <c r="S42" i="1"/>
  <c r="S49" i="1" s="1"/>
  <c r="Q42" i="1"/>
  <c r="Q49" i="1" s="1"/>
  <c r="O42" i="1"/>
  <c r="O49" i="1" s="1"/>
  <c r="M42" i="1"/>
  <c r="M49" i="1" s="1"/>
  <c r="K42" i="1"/>
  <c r="I42" i="1"/>
  <c r="G42" i="1"/>
  <c r="G49" i="1" s="1"/>
  <c r="E42" i="1"/>
  <c r="E49" i="1" s="1"/>
  <c r="AU36" i="1"/>
  <c r="AQ36" i="1"/>
  <c r="AG36" i="1"/>
  <c r="AE36" i="1"/>
  <c r="AU35" i="1"/>
  <c r="AS35" i="1"/>
  <c r="AS36" i="1" s="1"/>
  <c r="AQ35" i="1"/>
  <c r="AO35" i="1"/>
  <c r="AO36" i="1" s="1"/>
  <c r="AM35" i="1"/>
  <c r="AM36" i="1" s="1"/>
  <c r="AK35" i="1"/>
  <c r="AK36" i="1" s="1"/>
  <c r="AI35" i="1"/>
  <c r="AI36" i="1" s="1"/>
  <c r="AG35" i="1"/>
  <c r="AE35" i="1"/>
  <c r="AC35" i="1"/>
  <c r="AC36" i="1" s="1"/>
  <c r="AU34" i="1"/>
  <c r="AS34" i="1"/>
  <c r="AQ34" i="1"/>
  <c r="AO34" i="1"/>
  <c r="AM34" i="1"/>
  <c r="AK34" i="1"/>
  <c r="AI34" i="1"/>
  <c r="AG34" i="1"/>
  <c r="AE34" i="1"/>
  <c r="AC34" i="1"/>
  <c r="AA34" i="1"/>
  <c r="Y34" i="1"/>
  <c r="W34" i="1"/>
  <c r="U34" i="1"/>
  <c r="S34" i="1"/>
  <c r="Q34" i="1"/>
  <c r="O34" i="1"/>
  <c r="M34" i="1"/>
  <c r="K34" i="1"/>
  <c r="I34" i="1"/>
  <c r="G34" i="1"/>
  <c r="E34" i="1"/>
  <c r="AU29" i="1"/>
  <c r="AS29" i="1"/>
  <c r="AQ29" i="1"/>
  <c r="AO29" i="1"/>
  <c r="AM29" i="1"/>
  <c r="AK29" i="1"/>
  <c r="AI29" i="1"/>
  <c r="AG29" i="1"/>
  <c r="AE29" i="1"/>
  <c r="AC29" i="1"/>
  <c r="AA29" i="1"/>
  <c r="Y29" i="1"/>
  <c r="W29" i="1"/>
  <c r="U29" i="1"/>
  <c r="S29" i="1"/>
  <c r="Q29" i="1"/>
  <c r="O29" i="1"/>
  <c r="M29" i="1"/>
  <c r="K29" i="1"/>
  <c r="I29" i="1"/>
  <c r="G29" i="1"/>
  <c r="E29" i="1"/>
  <c r="AS26" i="1"/>
  <c r="AO26" i="1"/>
  <c r="AC26" i="1"/>
  <c r="AS25" i="1"/>
  <c r="AQ25" i="1"/>
  <c r="AQ26" i="1" s="1"/>
  <c r="AO25" i="1"/>
  <c r="AM25" i="1"/>
  <c r="AM26" i="1" s="1"/>
  <c r="AK25" i="1"/>
  <c r="AK26" i="1" s="1"/>
  <c r="AI25" i="1"/>
  <c r="AI26" i="1" s="1"/>
  <c r="AG25" i="1"/>
  <c r="AG26" i="1" s="1"/>
  <c r="AE25" i="1"/>
  <c r="AE26" i="1" s="1"/>
  <c r="AC25" i="1"/>
  <c r="AK22" i="1"/>
  <c r="AI22" i="1"/>
  <c r="AU21" i="1"/>
  <c r="AU22" i="1" s="1"/>
  <c r="AS21" i="1"/>
  <c r="AS22" i="1" s="1"/>
  <c r="AQ21" i="1"/>
  <c r="AQ22" i="1" s="1"/>
  <c r="AO21" i="1"/>
  <c r="AO22" i="1" s="1"/>
  <c r="AM21" i="1"/>
  <c r="AM22" i="1" s="1"/>
  <c r="AK21" i="1"/>
  <c r="AI21" i="1"/>
  <c r="AG21" i="1"/>
  <c r="AG22" i="1" s="1"/>
  <c r="AE21" i="1"/>
  <c r="AE22" i="1" s="1"/>
  <c r="AC21" i="1"/>
  <c r="AC22" i="1" s="1"/>
  <c r="AA21" i="1"/>
  <c r="AA22" i="1" s="1"/>
  <c r="AA20" i="1"/>
  <c r="Y20" i="1"/>
  <c r="Y21" i="1" s="1"/>
  <c r="Y22" i="1" s="1"/>
  <c r="W20" i="1"/>
  <c r="W21" i="1" s="1"/>
  <c r="W22" i="1" s="1"/>
  <c r="U20" i="1"/>
  <c r="U21" i="1" s="1"/>
  <c r="U22" i="1" s="1"/>
  <c r="S16" i="1"/>
  <c r="S17" i="1" s="1"/>
  <c r="Q16" i="1"/>
  <c r="Q17" i="1" s="1"/>
  <c r="O16" i="1"/>
  <c r="O17" i="1" s="1"/>
  <c r="M16" i="1"/>
  <c r="M17" i="1" s="1"/>
  <c r="K16" i="1"/>
  <c r="K17" i="1" s="1"/>
  <c r="I16" i="1"/>
  <c r="I17" i="1" s="1"/>
  <c r="G16" i="1"/>
  <c r="G17" i="1" s="1"/>
  <c r="E16" i="1"/>
  <c r="E17" i="1" s="1"/>
</calcChain>
</file>

<file path=xl/sharedStrings.xml><?xml version="1.0" encoding="utf-8"?>
<sst xmlns="http://schemas.openxmlformats.org/spreadsheetml/2006/main" count="339" uniqueCount="61">
  <si>
    <t>Programa de Erradicação do Trabalho Infantil (PETI) /Child Labour Eradication Programme</t>
  </si>
  <si>
    <t>Cifras seleccionadas / Selected figures</t>
  </si>
  <si>
    <t>(1996-)</t>
  </si>
  <si>
    <t>Presupuesto / Budget</t>
  </si>
  <si>
    <t>Presupuesto del servicio de asistencia social / Budget of service of social assistance (BRL$)</t>
  </si>
  <si>
    <t>…</t>
  </si>
  <si>
    <t>Presupuesto del servicio de asistencia social / Budget of service of social assistance (USD$)</t>
  </si>
  <si>
    <t>Presupuesto del servicio de asistencia social / Budget of service of social assistance (%PIB / GDP)</t>
  </si>
  <si>
    <t>Gasto / Expenditure</t>
  </si>
  <si>
    <t>Gasto del servicio de asistencia social / Expenditure of service of social assistance (BRL$)</t>
  </si>
  <si>
    <t>/a /b</t>
  </si>
  <si>
    <t>/a /c</t>
  </si>
  <si>
    <t>Gasto del servicio de asistencia social / Expenditure of service of social assistance (USD$)</t>
  </si>
  <si>
    <t>Gasto del servicio de asistencia social / Expenditure of service of social assistance (%PIB / GDP)</t>
  </si>
  <si>
    <t>Gasto del pago de transferencias monetarias / Expenditure on the payroll of monetary transfers (BRL$)</t>
  </si>
  <si>
    <t>Gasto del pago de transferencias monetarias / Expenditure on the payroll of monetary transfers (USD$)</t>
  </si>
  <si>
    <t>Gasto del pago de transferencias monetarias / Expenditure on the payroll of monetary transfers (%PIB / GDP)</t>
  </si>
  <si>
    <t>Cobertura hogares / Coverage of households</t>
  </si>
  <si>
    <t>Número estimado del número de hogares que recibe servicio de asistencia social / Estimated number of households that receive service of social assistance</t>
  </si>
  <si>
    <t>/e</t>
  </si>
  <si>
    <t>/h</t>
  </si>
  <si>
    <t xml:space="preserve">Número efectivo de familias que reciben la transferencia monetaria / 
Effective númber of families that receive the monetary transfer </t>
  </si>
  <si>
    <t>Cobertura personas / Coverage of persons</t>
  </si>
  <si>
    <t>Número efectivo de niños que recibe servicio de asistencia social / Effective number of children that receive service of social assistance</t>
  </si>
  <si>
    <t>/d</t>
  </si>
  <si>
    <t>/b</t>
  </si>
  <si>
    <t>/c</t>
  </si>
  <si>
    <t xml:space="preserve">     % Población / Population</t>
  </si>
  <si>
    <t xml:space="preserve">Número estimado de personas en familias que reciben la transferencia monetaria / Estimated númber of people in families that receive the monetary transfer </t>
  </si>
  <si>
    <t>/f</t>
  </si>
  <si>
    <t>Transferencias monetarias (BRL$) / Cash transfers (BRL$)</t>
  </si>
  <si>
    <t>Transferencia monetaria / Cash transfer</t>
  </si>
  <si>
    <t>/g</t>
  </si>
  <si>
    <t>min</t>
  </si>
  <si>
    <t>max</t>
  </si>
  <si>
    <t>Monto mínimo per cápita / Minimum amount per capita</t>
  </si>
  <si>
    <t>Monto máximo por familia / Maximum amount per household</t>
  </si>
  <si>
    <t>--</t>
  </si>
  <si>
    <t>Transferencias monetarias (USD$) / Cash transfers (USD$)</t>
  </si>
  <si>
    <t xml:space="preserve">Fuentes: </t>
  </si>
  <si>
    <t>sitio web; MDS (2007). "Dados dos programas do Ministerio do Desenvolvimento Social e Combate a Fome. Evolução 2004 - 2007"; MDS y UNICEF (2004). "Análise Situacional do Programa de Erradicação do Trabalho Infantil - PETI", Brasilia.
Visualizador de datos sociales: https://aplicacoes.mds.gov.br/sagi/vis/data/home.php
Información directamente provista por parte de la Secretaria Nacional de Assistência Social (SNAS) del MDS.</t>
  </si>
  <si>
    <t xml:space="preserve">Sources: </t>
  </si>
  <si>
    <t>Website: MDS (2007). "Dados dos programas do Ministerio do Desenvolvimento Social e Combate a Fome. Evolução 2004 - 2007"; MDS and UNICEF (2004). "Análise Situacional do Programa de Erradicação do Trabalho Infantil - PETI", Brasilia.
Social data viewer: https://aplicacoes.mds.gov.br/sagi/vis/data/home.php
Information directly provided by the National Secretary of Social Assistance (Secretaria Nacional de Assistência Social - SNAS) from the Ministry of Social Development (MDS).</t>
  </si>
  <si>
    <t>Notas:</t>
  </si>
  <si>
    <t>/a. Período correspondiente: segundo semestre</t>
  </si>
  <si>
    <t>/b. Corresponde a Transferencias de ingresos y acciones socioeducativas</t>
  </si>
  <si>
    <t>/c. Período correspondiente: primer semestre</t>
  </si>
  <si>
    <t xml:space="preserve">/d. En este caso la cobertura efectiva de personas se refiere a los niños y adolescentes atendidos por el programa, y no a todos los miembros de los hogares perceptores. </t>
  </si>
  <si>
    <t xml:space="preserve">/e. La cobertura del número de hogares que recibe servicio de asistencia social se estima dividiendo la cobertura efectiva de personas que recibe el servicio de asistencia social por el tamaño promedio de los hogares en el quintil más pobre según los último datos disponibles en CEPALSTAT. Debido a que en este caso la cobertura efectiva de personas se refiere a los niños y adolescentes atendidos por el programa, y no a todos los miembros de sus hogares, dividir esta covertura de personas por el tamaño medio de los hogares en el quintil más pobre puede subestimar el número de hogares cubiertos. </t>
  </si>
  <si>
    <t xml:space="preserve">/f. La cobertura del número de personas en hogares que reciben la transferencia monetaria se estima multiplicando la cobertura efectiva de familias que recibe la transferencias monetaria por el tamaño promedio de los hogares en el quintil más pobre según los último datos disponibles en CEPALSTAT. </t>
  </si>
  <si>
    <t>/g. Transferencias difieren según zona de residencia de los hogares, rural o urbana. El monto mayor es para las zonas urbanas con más de 250.000 habitantes</t>
  </si>
  <si>
    <t>/h. En 2013-2014 se produjo el rediseño del PETI en paralelo al reordenamiento del Servicio de Convivencia y Fortalecimiento de Vínculos (Serviço de Convivência e Fortalecimento de Vínculos - SCFV) ofrecido en el ámbito de asistencia social, con foco, entre otros públicos, en niños y adolescentes en situación de trabajo infantil. A partir de entonces, el público que participaba en las actividades socioeducativas del PETI en la jornada escolar ampliada, pasó a ser atendido de forma prioritaria en el SCFV, junto con otros públicos que vivencian situaciones que configuran violaciones de derechos.</t>
  </si>
  <si>
    <t>Notes:</t>
  </si>
  <si>
    <t>/a. Corresponding period: second semester.</t>
  </si>
  <si>
    <t>/b. Corresponds to income transfers and social and educational actions.</t>
  </si>
  <si>
    <t>/c. Corresponding period: first semester.</t>
  </si>
  <si>
    <t>/d. In this case, the effective coverage of persons corresponds to the children and adolescents served by the program, and not to all the members of recipient households.</t>
  </si>
  <si>
    <t>/e. The number of households that receive service of social assistance is estimated dividing the coverage of persons receiving the service of social assistance by the average size of urban households in the poorest quintile, latest year available (CEPALSTAT). Given that in this case the effective coverage of people corresponds to the children and adolescents recipients of the social assistance services of the program, and not to all the members of recipient households, dividing this coverage of persons by the average household size of the poorest quintile might underestimate the number of households covered by the program.</t>
  </si>
  <si>
    <t>/f. The number of people in families that receive the monetary transfer is estimated multiplying the coverage of families receiving the monetary transfer by the average size of urban households in the poorest quintile, latest year available (CEPALSTAT).</t>
  </si>
  <si>
    <t>/g. Transfers differ by area of ​​residence of households, rural or urban. The higher amount is for urban areas with more than 250,000 people.</t>
  </si>
  <si>
    <t>/h. In 2013-2014 the redesign of the PETI was carried out in parallel to the reordering of the Service of Coexistence and Strengthening Links (Serviço de Convivência e Fortalecimento de Vínculos - SCFV) offered in the field of social assistance, with a focus, among other publics, on children and adolescents in situaton of child labor. From then on, the public that participated in the PETI's socio-educational activities in the extended school day, came to be attended as a priority in the SCFV, along with other public that experience situations that constitute violations of rights.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</si>
</sst>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family val="2"/>
      <scheme val="minor"/>
    </font>
    <font>
      <sz val="9"/>
      <name val="Arial"/>
      <family val="2"/>
    </font>
    <font>
      <sz val="9"/>
      <color theme="1"/>
      <name val="Arial"/>
      <family val="2"/>
    </font>
    <font>
      <sz val="9"/>
      <color rgb="FFFF0000"/>
      <name val="Arial"/>
      <family val="2"/>
    </font>
    <font>
      <b/>
      <sz val="12"/>
      <name val="Trebuchet MS"/>
      <family val="2"/>
    </font>
    <font>
      <sz val="10"/>
      <name val="Arial"/>
      <family val="2"/>
    </font>
    <font>
      <u/>
      <sz val="8"/>
      <color indexed="12"/>
      <name val="Courier"/>
      <family val="3"/>
    </font>
    <font>
      <sz val="8"/>
      <color rgb="FFFF0000"/>
      <name val="Arial"/>
      <family val="2"/>
    </font>
    <font>
      <sz val="7"/>
      <color rgb="FFFF0000"/>
      <name val="Arial"/>
      <family val="2"/>
    </font>
    <font>
      <b/>
      <sz val="8"/>
      <name val="Arial"/>
      <family val="2"/>
    </font>
    <font>
      <b/>
      <sz val="9"/>
      <name val="Arial"/>
      <family val="2"/>
    </font>
    <font>
      <b/>
      <sz val="8"/>
      <color rgb="FFFF0000"/>
      <name val="Arial"/>
      <family val="2"/>
    </font>
    <font>
      <b/>
      <i/>
      <sz val="9"/>
      <color theme="1"/>
      <name val="Arial"/>
      <family val="2"/>
    </font>
    <font>
      <b/>
      <i/>
      <sz val="9"/>
      <name val="Arial"/>
      <family val="2"/>
    </font>
    <font>
      <b/>
      <i/>
      <sz val="9"/>
      <color rgb="FFFF0000"/>
      <name val="Arial"/>
      <family val="2"/>
    </font>
    <font>
      <sz val="8"/>
      <name val="Arial"/>
      <family val="2"/>
    </font>
    <font>
      <sz val="8"/>
      <color theme="1"/>
      <name val="Arial"/>
      <family val="2"/>
    </font>
    <font>
      <sz val="10"/>
      <color theme="1"/>
      <name val="Arial"/>
      <family val="2"/>
    </font>
    <font>
      <sz val="9"/>
      <name val="Calibri"/>
      <family val="2"/>
      <scheme val="minor"/>
    </font>
    <font>
      <b/>
      <sz val="8"/>
      <color theme="1"/>
      <name val="Arial"/>
      <family val="2"/>
    </font>
  </fonts>
  <fills count="6">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indexed="44"/>
        <bgColor indexed="64"/>
      </patternFill>
    </fill>
    <fill>
      <patternFill patternType="solid">
        <fgColor indexed="9"/>
        <bgColor indexed="64"/>
      </patternFill>
    </fill>
  </fills>
  <borders count="21">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64"/>
      </left>
      <right/>
      <top style="thin">
        <color indexed="64"/>
      </top>
      <bottom style="thin">
        <color indexed="9"/>
      </bottom>
      <diagonal/>
    </border>
    <border>
      <left/>
      <right/>
      <top style="thin">
        <color indexed="64"/>
      </top>
      <bottom style="thin">
        <color indexed="9"/>
      </bottom>
      <diagonal/>
    </border>
    <border>
      <left style="thin">
        <color indexed="64"/>
      </left>
      <right/>
      <top/>
      <bottom/>
      <diagonal/>
    </border>
    <border>
      <left style="thin">
        <color indexed="64"/>
      </left>
      <right/>
      <top style="thin">
        <color indexed="9"/>
      </top>
      <bottom style="thin">
        <color indexed="9"/>
      </bottom>
      <diagonal/>
    </border>
    <border>
      <left/>
      <right/>
      <top style="thin">
        <color indexed="9"/>
      </top>
      <bottom style="thin">
        <color indexed="9"/>
      </bottom>
      <diagonal/>
    </border>
    <border>
      <left style="thin">
        <color indexed="64"/>
      </left>
      <right/>
      <top style="thin">
        <color indexed="9"/>
      </top>
      <bottom style="thin">
        <color indexed="64"/>
      </bottom>
      <diagonal/>
    </border>
    <border>
      <left/>
      <right/>
      <top style="thin">
        <color indexed="9"/>
      </top>
      <bottom style="thin">
        <color indexed="64"/>
      </bottom>
      <diagonal/>
    </border>
    <border>
      <left style="thin">
        <color indexed="9"/>
      </left>
      <right style="thin">
        <color indexed="9"/>
      </right>
      <top style="thin">
        <color indexed="64"/>
      </top>
      <bottom style="thin">
        <color indexed="9"/>
      </bottom>
      <diagonal/>
    </border>
    <border>
      <left style="thin">
        <color indexed="9"/>
      </left>
      <right/>
      <top style="thin">
        <color indexed="64"/>
      </top>
      <bottom style="thin">
        <color indexed="9"/>
      </bottom>
      <diagonal/>
    </border>
    <border>
      <left style="thin">
        <color indexed="9"/>
      </left>
      <right style="thin">
        <color indexed="9"/>
      </right>
      <top/>
      <bottom style="thin">
        <color indexed="9"/>
      </bottom>
      <diagonal/>
    </border>
    <border>
      <left style="thin">
        <color indexed="9"/>
      </left>
      <right style="thin">
        <color indexed="9"/>
      </right>
      <top style="thin">
        <color indexed="44"/>
      </top>
      <bottom style="thin">
        <color indexed="9"/>
      </bottom>
      <diagonal/>
    </border>
    <border>
      <left style="thin">
        <color indexed="9"/>
      </left>
      <right style="thin">
        <color indexed="9"/>
      </right>
      <top style="thin">
        <color rgb="FF99CCFF"/>
      </top>
      <bottom style="thin">
        <color indexed="9"/>
      </bottom>
      <diagonal/>
    </border>
    <border>
      <left style="thin">
        <color indexed="9"/>
      </left>
      <right/>
      <top/>
      <bottom style="thin">
        <color indexed="9"/>
      </bottom>
      <diagonal/>
    </border>
    <border>
      <left/>
      <right/>
      <top style="thin">
        <color indexed="9"/>
      </top>
      <bottom/>
      <diagonal/>
    </border>
    <border>
      <left/>
      <right style="thin">
        <color indexed="9"/>
      </right>
      <top style="thin">
        <color indexed="9"/>
      </top>
      <bottom/>
      <diagonal/>
    </border>
  </borders>
  <cellStyleXfs count="5">
    <xf numFmtId="0" fontId="0" fillId="0" borderId="0"/>
    <xf numFmtId="0" fontId="7" fillId="0" borderId="0" applyNumberFormat="0" applyFill="0" applyBorder="0" applyAlignment="0" applyProtection="0">
      <alignment vertical="top"/>
      <protection locked="0"/>
    </xf>
    <xf numFmtId="0" fontId="1" fillId="0" borderId="0"/>
    <xf numFmtId="0" fontId="6" fillId="0" borderId="0" applyFill="0" applyBorder="0"/>
    <xf numFmtId="0" fontId="6" fillId="0" borderId="0"/>
  </cellStyleXfs>
  <cellXfs count="139">
    <xf numFmtId="0" fontId="0" fillId="0" borderId="0" xfId="0"/>
    <xf numFmtId="0" fontId="2" fillId="0" borderId="1" xfId="2" applyFont="1" applyBorder="1"/>
    <xf numFmtId="0" fontId="3" fillId="0" borderId="1" xfId="2" applyFont="1" applyBorder="1"/>
    <xf numFmtId="0" fontId="2" fillId="0" borderId="1" xfId="2" applyFont="1" applyBorder="1" applyAlignment="1">
      <alignment horizontal="right"/>
    </xf>
    <xf numFmtId="0" fontId="2" fillId="0" borderId="2" xfId="2" applyFont="1" applyBorder="1"/>
    <xf numFmtId="0" fontId="4" fillId="0" borderId="1" xfId="2" applyFont="1" applyBorder="1"/>
    <xf numFmtId="0" fontId="3" fillId="0" borderId="2" xfId="2" applyFont="1" applyBorder="1"/>
    <xf numFmtId="0" fontId="2" fillId="0" borderId="2" xfId="2" applyFont="1" applyBorder="1" applyAlignment="1">
      <alignment horizontal="right"/>
    </xf>
    <xf numFmtId="0" fontId="2" fillId="0" borderId="3" xfId="2" applyFont="1" applyBorder="1"/>
    <xf numFmtId="0" fontId="2" fillId="2" borderId="0" xfId="2" applyFont="1" applyFill="1"/>
    <xf numFmtId="0" fontId="2" fillId="0" borderId="4" xfId="2" applyFont="1" applyBorder="1"/>
    <xf numFmtId="0" fontId="2" fillId="0" borderId="5" xfId="2" applyFont="1" applyBorder="1"/>
    <xf numFmtId="0" fontId="2" fillId="0" borderId="6" xfId="2" applyFont="1" applyBorder="1" applyAlignment="1">
      <alignment horizontal="center"/>
    </xf>
    <xf numFmtId="0" fontId="2" fillId="0" borderId="7" xfId="2" applyFont="1" applyBorder="1" applyAlignment="1">
      <alignment horizontal="center"/>
    </xf>
    <xf numFmtId="0" fontId="2" fillId="2" borderId="8" xfId="2" applyFont="1" applyFill="1" applyBorder="1"/>
    <xf numFmtId="0" fontId="5" fillId="0" borderId="9" xfId="2" applyFont="1" applyBorder="1" applyAlignment="1">
      <alignment horizontal="center"/>
    </xf>
    <xf numFmtId="0" fontId="5" fillId="0" borderId="10" xfId="2" applyFont="1" applyBorder="1" applyAlignment="1">
      <alignment horizontal="center"/>
    </xf>
    <xf numFmtId="0" fontId="5" fillId="2" borderId="8" xfId="2" applyFont="1" applyFill="1" applyBorder="1"/>
    <xf numFmtId="0" fontId="5" fillId="2" borderId="0" xfId="2" applyFont="1" applyFill="1"/>
    <xf numFmtId="0" fontId="6" fillId="0" borderId="9" xfId="2" applyFont="1" applyBorder="1" applyAlignment="1">
      <alignment horizontal="center"/>
    </xf>
    <xf numFmtId="0" fontId="6" fillId="0" borderId="10" xfId="2" applyFont="1" applyBorder="1" applyAlignment="1">
      <alignment horizontal="center"/>
    </xf>
    <xf numFmtId="0" fontId="6" fillId="2" borderId="8" xfId="2" applyFont="1" applyFill="1" applyBorder="1"/>
    <xf numFmtId="0" fontId="6" fillId="2" borderId="0" xfId="2" applyFont="1" applyFill="1"/>
    <xf numFmtId="0" fontId="7" fillId="0" borderId="9" xfId="1" applyBorder="1" applyAlignment="1" applyProtection="1">
      <alignment horizontal="center"/>
    </xf>
    <xf numFmtId="0" fontId="7" fillId="0" borderId="10" xfId="1" applyBorder="1" applyAlignment="1" applyProtection="1">
      <alignment horizontal="center"/>
    </xf>
    <xf numFmtId="0" fontId="7" fillId="2" borderId="8" xfId="1" applyFill="1" applyBorder="1" applyAlignment="1" applyProtection="1"/>
    <xf numFmtId="0" fontId="7" fillId="2" borderId="0" xfId="1" applyFill="1" applyBorder="1" applyAlignment="1" applyProtection="1"/>
    <xf numFmtId="0" fontId="8" fillId="0" borderId="11" xfId="3" applyFont="1" applyBorder="1" applyAlignment="1">
      <alignment horizontal="center"/>
    </xf>
    <xf numFmtId="0" fontId="8" fillId="0" borderId="12" xfId="3" applyFont="1" applyBorder="1" applyAlignment="1">
      <alignment horizontal="center"/>
    </xf>
    <xf numFmtId="0" fontId="9" fillId="2" borderId="8" xfId="3" applyFont="1" applyFill="1" applyBorder="1"/>
    <xf numFmtId="0" fontId="9" fillId="2" borderId="0" xfId="3" applyFont="1" applyFill="1" applyBorder="1"/>
    <xf numFmtId="0" fontId="1" fillId="0" borderId="13" xfId="2" applyBorder="1"/>
    <xf numFmtId="0" fontId="1" fillId="0" borderId="13" xfId="2" applyBorder="1" applyAlignment="1">
      <alignment horizontal="right"/>
    </xf>
    <xf numFmtId="0" fontId="1" fillId="0" borderId="14" xfId="2" applyBorder="1"/>
    <xf numFmtId="0" fontId="2" fillId="0" borderId="15" xfId="2" applyFont="1" applyBorder="1"/>
    <xf numFmtId="0" fontId="3" fillId="3" borderId="0" xfId="2" applyFont="1" applyFill="1"/>
    <xf numFmtId="0" fontId="2" fillId="3" borderId="0" xfId="2" applyFont="1" applyFill="1"/>
    <xf numFmtId="0" fontId="2" fillId="3" borderId="0" xfId="2" applyFont="1" applyFill="1" applyAlignment="1">
      <alignment horizontal="right"/>
    </xf>
    <xf numFmtId="0" fontId="10" fillId="3" borderId="0" xfId="2" applyFont="1" applyFill="1"/>
    <xf numFmtId="0" fontId="11" fillId="3" borderId="0" xfId="2" applyFont="1" applyFill="1"/>
    <xf numFmtId="0" fontId="12" fillId="3" borderId="0" xfId="2" applyFont="1" applyFill="1"/>
    <xf numFmtId="0" fontId="13" fillId="4" borderId="5" xfId="2" applyFont="1" applyFill="1" applyBorder="1"/>
    <xf numFmtId="0" fontId="14" fillId="4" borderId="10" xfId="2" applyFont="1" applyFill="1" applyBorder="1"/>
    <xf numFmtId="0" fontId="14" fillId="4" borderId="10" xfId="2" applyFont="1" applyFill="1" applyBorder="1" applyAlignment="1">
      <alignment horizontal="right"/>
    </xf>
    <xf numFmtId="0" fontId="15" fillId="4" borderId="10" xfId="2" applyFont="1" applyFill="1" applyBorder="1"/>
    <xf numFmtId="0" fontId="2" fillId="0" borderId="1" xfId="2" applyFont="1" applyBorder="1" applyAlignment="1">
      <alignment vertical="center"/>
    </xf>
    <xf numFmtId="0" fontId="3" fillId="0" borderId="1" xfId="2" applyFont="1" applyBorder="1" applyAlignment="1">
      <alignment horizontal="left" vertical="center" wrapText="1"/>
    </xf>
    <xf numFmtId="0" fontId="2" fillId="0" borderId="1" xfId="2" applyFont="1" applyBorder="1" applyAlignment="1">
      <alignment horizontal="left" vertical="center"/>
    </xf>
    <xf numFmtId="0" fontId="2" fillId="0" borderId="1" xfId="2" applyFont="1" applyBorder="1" applyAlignment="1">
      <alignment horizontal="right" vertical="center"/>
    </xf>
    <xf numFmtId="3" fontId="16" fillId="0" borderId="1" xfId="4" applyNumberFormat="1" applyFont="1" applyBorder="1" applyAlignment="1">
      <alignment vertical="center"/>
    </xf>
    <xf numFmtId="0" fontId="4" fillId="0" borderId="1" xfId="2" applyFont="1" applyBorder="1" applyAlignment="1">
      <alignment vertical="center"/>
    </xf>
    <xf numFmtId="10" fontId="16" fillId="0" borderId="1" xfId="2" applyNumberFormat="1" applyFont="1" applyBorder="1" applyAlignment="1">
      <alignment vertical="center"/>
    </xf>
    <xf numFmtId="0" fontId="2" fillId="2" borderId="1" xfId="2" applyFont="1" applyFill="1" applyBorder="1"/>
    <xf numFmtId="0" fontId="3" fillId="2" borderId="10" xfId="2" applyFont="1" applyFill="1" applyBorder="1"/>
    <xf numFmtId="0" fontId="2" fillId="2" borderId="10" xfId="2" applyFont="1" applyFill="1" applyBorder="1"/>
    <xf numFmtId="0" fontId="2" fillId="2" borderId="10" xfId="2" applyFont="1" applyFill="1" applyBorder="1" applyAlignment="1">
      <alignment horizontal="right"/>
    </xf>
    <xf numFmtId="0" fontId="4" fillId="2" borderId="10" xfId="2" applyFont="1" applyFill="1" applyBorder="1"/>
    <xf numFmtId="0" fontId="13" fillId="4" borderId="10" xfId="2" applyFont="1" applyFill="1" applyBorder="1"/>
    <xf numFmtId="0" fontId="3" fillId="0" borderId="1" xfId="2" applyFont="1" applyBorder="1" applyAlignment="1">
      <alignment horizontal="left" wrapText="1"/>
    </xf>
    <xf numFmtId="0" fontId="2" fillId="0" borderId="1" xfId="2" applyFont="1" applyBorder="1" applyAlignment="1">
      <alignment horizontal="left"/>
    </xf>
    <xf numFmtId="3" fontId="16" fillId="0" borderId="1" xfId="4" applyNumberFormat="1" applyFont="1" applyBorder="1" applyAlignment="1">
      <alignment horizontal="right" vertical="center"/>
    </xf>
    <xf numFmtId="3" fontId="7" fillId="0" borderId="1" xfId="1" applyNumberFormat="1" applyBorder="1" applyAlignment="1" applyProtection="1">
      <alignment vertical="center"/>
    </xf>
    <xf numFmtId="3" fontId="16" fillId="0" borderId="1" xfId="2" applyNumberFormat="1" applyFont="1" applyBorder="1" applyAlignment="1">
      <alignment vertical="center"/>
    </xf>
    <xf numFmtId="3" fontId="16" fillId="2" borderId="1" xfId="2" applyNumberFormat="1" applyFont="1" applyFill="1" applyBorder="1" applyAlignment="1">
      <alignment vertical="center"/>
    </xf>
    <xf numFmtId="10" fontId="16" fillId="0" borderId="1" xfId="4" applyNumberFormat="1" applyFont="1" applyBorder="1" applyAlignment="1">
      <alignment vertical="center"/>
    </xf>
    <xf numFmtId="0" fontId="17" fillId="0" borderId="1" xfId="2" applyFont="1" applyBorder="1" applyAlignment="1">
      <alignment horizontal="left" wrapText="1"/>
    </xf>
    <xf numFmtId="0" fontId="2" fillId="2" borderId="10" xfId="2" applyFont="1" applyFill="1" applyBorder="1" applyAlignment="1">
      <alignment vertical="center"/>
    </xf>
    <xf numFmtId="10" fontId="16" fillId="2" borderId="10" xfId="4" applyNumberFormat="1" applyFont="1" applyFill="1" applyBorder="1" applyAlignment="1">
      <alignment vertical="center"/>
    </xf>
    <xf numFmtId="3" fontId="16" fillId="2" borderId="10" xfId="4" applyNumberFormat="1" applyFont="1" applyFill="1" applyBorder="1"/>
    <xf numFmtId="0" fontId="18" fillId="0" borderId="1" xfId="3" applyFont="1" applyBorder="1" applyAlignment="1">
      <alignment horizontal="left" vertical="top" wrapText="1"/>
    </xf>
    <xf numFmtId="0" fontId="7" fillId="0" borderId="1" xfId="1" applyBorder="1" applyAlignment="1" applyProtection="1">
      <alignment horizontal="left" vertical="center"/>
    </xf>
    <xf numFmtId="3" fontId="16" fillId="2" borderId="1" xfId="4" applyNumberFormat="1" applyFont="1" applyFill="1" applyBorder="1" applyAlignment="1">
      <alignment horizontal="right" vertical="center"/>
    </xf>
    <xf numFmtId="3" fontId="7" fillId="2" borderId="1" xfId="1" applyNumberFormat="1" applyFill="1" applyBorder="1" applyAlignment="1" applyProtection="1">
      <alignment horizontal="right" vertical="center"/>
    </xf>
    <xf numFmtId="0" fontId="2" fillId="2" borderId="1" xfId="2" applyFont="1" applyFill="1" applyBorder="1" applyAlignment="1">
      <alignment horizontal="right" vertical="center"/>
    </xf>
    <xf numFmtId="0" fontId="2" fillId="2" borderId="1" xfId="2" applyFont="1" applyFill="1" applyBorder="1" applyAlignment="1">
      <alignment vertical="center"/>
    </xf>
    <xf numFmtId="0" fontId="18" fillId="0" borderId="1" xfId="3" applyFont="1" applyBorder="1" applyAlignment="1">
      <alignment wrapText="1"/>
    </xf>
    <xf numFmtId="0" fontId="18" fillId="2" borderId="1" xfId="3" applyFont="1" applyFill="1" applyBorder="1" applyAlignment="1">
      <alignment horizontal="left" vertical="top" wrapText="1"/>
    </xf>
    <xf numFmtId="0" fontId="7" fillId="0" borderId="1" xfId="1" applyBorder="1" applyAlignment="1" applyProtection="1">
      <alignment horizontal="center" vertical="center"/>
    </xf>
    <xf numFmtId="0" fontId="2" fillId="2" borderId="1" xfId="2" applyFont="1" applyFill="1" applyBorder="1" applyAlignment="1">
      <alignment horizontal="right" vertical="top"/>
    </xf>
    <xf numFmtId="3" fontId="16" fillId="0" borderId="0" xfId="3" applyNumberFormat="1" applyFont="1" applyAlignment="1">
      <alignment horizontal="right" vertical="center"/>
    </xf>
    <xf numFmtId="3" fontId="16" fillId="2" borderId="0" xfId="3" applyNumberFormat="1" applyFont="1" applyFill="1" applyAlignment="1">
      <alignment horizontal="right" vertical="center"/>
    </xf>
    <xf numFmtId="0" fontId="2" fillId="2" borderId="1" xfId="3" applyFont="1" applyFill="1" applyBorder="1"/>
    <xf numFmtId="0" fontId="18" fillId="2" borderId="4" xfId="3" applyFont="1" applyFill="1" applyBorder="1"/>
    <xf numFmtId="0" fontId="2" fillId="2" borderId="1" xfId="3" applyFont="1" applyFill="1" applyBorder="1" applyAlignment="1">
      <alignment horizontal="right"/>
    </xf>
    <xf numFmtId="10" fontId="16" fillId="2" borderId="1" xfId="3" applyNumberFormat="1" applyFont="1" applyFill="1" applyBorder="1" applyAlignment="1">
      <alignment horizontal="right" vertical="center"/>
    </xf>
    <xf numFmtId="0" fontId="2" fillId="2" borderId="1" xfId="3" applyFont="1" applyFill="1" applyBorder="1" applyAlignment="1">
      <alignment horizontal="right" vertical="center"/>
    </xf>
    <xf numFmtId="0" fontId="18" fillId="0" borderId="1" xfId="3" applyFont="1" applyBorder="1" applyAlignment="1">
      <alignment vertical="top" wrapText="1"/>
    </xf>
    <xf numFmtId="0" fontId="2" fillId="2" borderId="1" xfId="2" applyFont="1" applyFill="1" applyBorder="1" applyAlignment="1">
      <alignment horizontal="right"/>
    </xf>
    <xf numFmtId="0" fontId="4" fillId="0" borderId="1" xfId="2" applyFont="1" applyBorder="1" applyAlignment="1">
      <alignment horizontal="right" vertical="center"/>
    </xf>
    <xf numFmtId="0" fontId="4" fillId="2" borderId="10" xfId="2" applyFont="1" applyFill="1" applyBorder="1" applyAlignment="1">
      <alignment vertical="center"/>
    </xf>
    <xf numFmtId="10" fontId="8" fillId="2" borderId="10" xfId="4" applyNumberFormat="1" applyFont="1" applyFill="1" applyBorder="1" applyAlignment="1">
      <alignment vertical="center"/>
    </xf>
    <xf numFmtId="0" fontId="18" fillId="2" borderId="10" xfId="3" applyFont="1" applyFill="1" applyBorder="1"/>
    <xf numFmtId="0" fontId="2" fillId="2" borderId="10" xfId="3" applyFont="1" applyFill="1" applyBorder="1"/>
    <xf numFmtId="0" fontId="2" fillId="2" borderId="10" xfId="3" applyFont="1" applyFill="1" applyBorder="1" applyAlignment="1">
      <alignment horizontal="right"/>
    </xf>
    <xf numFmtId="3" fontId="2" fillId="0" borderId="1" xfId="2" applyNumberFormat="1" applyFont="1" applyBorder="1"/>
    <xf numFmtId="0" fontId="7" fillId="0" borderId="1" xfId="1" applyBorder="1" applyAlignment="1" applyProtection="1">
      <alignment horizontal="left"/>
    </xf>
    <xf numFmtId="0" fontId="16" fillId="0" borderId="1" xfId="2" applyFont="1" applyBorder="1" applyAlignment="1">
      <alignment horizontal="right"/>
    </xf>
    <xf numFmtId="164" fontId="16" fillId="0" borderId="1" xfId="4" applyNumberFormat="1" applyFont="1" applyBorder="1"/>
    <xf numFmtId="0" fontId="16" fillId="0" borderId="1" xfId="2" applyFont="1" applyBorder="1" applyAlignment="1">
      <alignment horizontal="left"/>
    </xf>
    <xf numFmtId="4" fontId="16" fillId="0" borderId="1" xfId="4" applyNumberFormat="1" applyFont="1" applyBorder="1" applyAlignment="1">
      <alignment horizontal="right"/>
    </xf>
    <xf numFmtId="164" fontId="16" fillId="5" borderId="1" xfId="4" applyNumberFormat="1" applyFont="1" applyFill="1" applyBorder="1"/>
    <xf numFmtId="0" fontId="4" fillId="2" borderId="1" xfId="2" applyFont="1" applyFill="1" applyBorder="1"/>
    <xf numFmtId="0" fontId="3" fillId="0" borderId="1" xfId="2" applyFont="1" applyBorder="1" applyAlignment="1">
      <alignment horizontal="left"/>
    </xf>
    <xf numFmtId="0" fontId="3" fillId="0" borderId="2" xfId="2" applyFont="1" applyBorder="1" applyAlignment="1">
      <alignment horizontal="left"/>
    </xf>
    <xf numFmtId="0" fontId="2" fillId="0" borderId="2" xfId="2" applyFont="1" applyBorder="1" applyAlignment="1">
      <alignment horizontal="left"/>
    </xf>
    <xf numFmtId="0" fontId="16" fillId="0" borderId="2" xfId="2" applyFont="1" applyBorder="1" applyAlignment="1">
      <alignment horizontal="right"/>
    </xf>
    <xf numFmtId="0" fontId="16" fillId="0" borderId="2" xfId="2" applyFont="1" applyBorder="1" applyAlignment="1">
      <alignment horizontal="left"/>
    </xf>
    <xf numFmtId="4" fontId="16" fillId="0" borderId="2" xfId="4" applyNumberFormat="1" applyFont="1" applyBorder="1" applyAlignment="1">
      <alignment horizontal="right"/>
    </xf>
    <xf numFmtId="164" fontId="16" fillId="0" borderId="2" xfId="4" applyNumberFormat="1" applyFont="1" applyBorder="1"/>
    <xf numFmtId="0" fontId="2" fillId="2" borderId="2" xfId="2" applyFont="1" applyFill="1" applyBorder="1"/>
    <xf numFmtId="0" fontId="4" fillId="2" borderId="2" xfId="2" applyFont="1" applyFill="1" applyBorder="1"/>
    <xf numFmtId="0" fontId="19" fillId="0" borderId="0" xfId="3" applyFont="1" applyBorder="1" applyAlignment="1">
      <alignment horizontal="center"/>
    </xf>
    <xf numFmtId="0" fontId="3" fillId="0" borderId="16" xfId="2" applyFont="1" applyBorder="1"/>
    <xf numFmtId="0" fontId="2" fillId="0" borderId="16" xfId="2" applyFont="1" applyBorder="1"/>
    <xf numFmtId="0" fontId="16" fillId="0" borderId="16" xfId="2" applyFont="1" applyBorder="1" applyAlignment="1">
      <alignment horizontal="right"/>
    </xf>
    <xf numFmtId="164" fontId="16" fillId="0" borderId="16" xfId="2" applyNumberFormat="1" applyFont="1" applyBorder="1"/>
    <xf numFmtId="0" fontId="16" fillId="0" borderId="16" xfId="2" applyFont="1" applyBorder="1"/>
    <xf numFmtId="4" fontId="16" fillId="0" borderId="16" xfId="4" applyNumberFormat="1" applyFont="1" applyBorder="1" applyAlignment="1">
      <alignment horizontal="right"/>
    </xf>
    <xf numFmtId="0" fontId="2" fillId="2" borderId="16" xfId="2" applyFont="1" applyFill="1" applyBorder="1"/>
    <xf numFmtId="164" fontId="8" fillId="0" borderId="16" xfId="2" applyNumberFormat="1" applyFont="1" applyBorder="1"/>
    <xf numFmtId="0" fontId="16" fillId="0" borderId="1" xfId="2" quotePrefix="1" applyFont="1" applyBorder="1" applyAlignment="1">
      <alignment horizontal="right"/>
    </xf>
    <xf numFmtId="0" fontId="16" fillId="0" borderId="1" xfId="2" applyFont="1" applyBorder="1"/>
    <xf numFmtId="4" fontId="16" fillId="0" borderId="1" xfId="4" applyNumberFormat="1" applyFont="1" applyBorder="1"/>
    <xf numFmtId="0" fontId="16" fillId="0" borderId="17" xfId="2" quotePrefix="1" applyFont="1" applyBorder="1" applyAlignment="1">
      <alignment horizontal="right"/>
    </xf>
    <xf numFmtId="0" fontId="4" fillId="2" borderId="16" xfId="2" applyFont="1" applyFill="1" applyBorder="1"/>
    <xf numFmtId="0" fontId="20" fillId="3" borderId="0" xfId="2" applyFont="1" applyFill="1"/>
    <xf numFmtId="0" fontId="10" fillId="3" borderId="0" xfId="2" applyFont="1" applyFill="1" applyAlignment="1">
      <alignment horizontal="right"/>
    </xf>
    <xf numFmtId="0" fontId="16" fillId="0" borderId="5" xfId="2" applyFont="1" applyBorder="1" applyAlignment="1">
      <alignment horizontal="left" vertical="top" wrapText="1"/>
    </xf>
    <xf numFmtId="0" fontId="16" fillId="0" borderId="10" xfId="2" applyFont="1" applyBorder="1" applyAlignment="1">
      <alignment horizontal="left" vertical="top" wrapText="1"/>
    </xf>
    <xf numFmtId="0" fontId="16" fillId="0" borderId="4" xfId="2" applyFont="1" applyBorder="1" applyAlignment="1">
      <alignment horizontal="left" vertical="top" wrapText="1"/>
    </xf>
    <xf numFmtId="0" fontId="8" fillId="0" borderId="1" xfId="2" applyFont="1" applyBorder="1"/>
    <xf numFmtId="0" fontId="16" fillId="2" borderId="1" xfId="2" applyFont="1" applyFill="1" applyBorder="1"/>
    <xf numFmtId="0" fontId="8" fillId="2" borderId="1" xfId="2" applyFont="1" applyFill="1" applyBorder="1"/>
    <xf numFmtId="0" fontId="16" fillId="0" borderId="3" xfId="2" applyFont="1" applyBorder="1" applyAlignment="1">
      <alignment horizontal="left" vertical="top" wrapText="1"/>
    </xf>
    <xf numFmtId="0" fontId="16" fillId="2" borderId="0" xfId="2" applyFont="1" applyFill="1" applyAlignment="1">
      <alignment horizontal="left" vertical="top" wrapText="1"/>
    </xf>
    <xf numFmtId="0" fontId="16" fillId="0" borderId="10" xfId="2" applyFont="1" applyBorder="1" applyAlignment="1">
      <alignment horizontal="left" vertical="top" wrapText="1"/>
    </xf>
    <xf numFmtId="0" fontId="16" fillId="0" borderId="18" xfId="2" applyFont="1" applyBorder="1" applyAlignment="1">
      <alignment horizontal="left" vertical="top" wrapText="1"/>
    </xf>
    <xf numFmtId="0" fontId="16" fillId="2" borderId="19" xfId="2" applyFont="1" applyFill="1" applyBorder="1" applyAlignment="1">
      <alignment vertical="top"/>
    </xf>
    <xf numFmtId="0" fontId="16" fillId="2" borderId="20" xfId="2" applyFont="1" applyFill="1" applyBorder="1" applyAlignment="1">
      <alignment vertical="top"/>
    </xf>
  </cellXfs>
  <cellStyles count="5">
    <cellStyle name="Hipervínculo" xfId="1" builtinId="8"/>
    <cellStyle name="Normal" xfId="0" builtinId="0"/>
    <cellStyle name="Normal 2 2" xfId="3" xr:uid="{E00CB683-5410-4A19-9A3A-59826D6D1012}"/>
    <cellStyle name="Normal 7" xfId="2" xr:uid="{CAAB700A-B3FB-4412-B76B-9F1800044721}"/>
    <cellStyle name="Normal_Base_conversion" xfId="4" xr:uid="{38AA62E6-8CFD-4601-912C-D6CC3E9F72F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nitednations-my.sharepoint.com/personal/nincen_figueroa_un_org/Documents/Escritorio/VERSIONES%20&#218;LTIMAS%20BASES/PTC_Maestra.xlsx" TargetMode="External"/><Relationship Id="rId1" Type="http://schemas.openxmlformats.org/officeDocument/2006/relationships/externalLinkPath" Target="https://unitednations-my.sharepoint.com/personal/nincen_figueroa_un_org/Documents/Escritorio/VERSIONES%20&#218;LTIMAS%20BASES/PTC_Maest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ncipal"/>
      <sheetName val="Glosario"/>
      <sheetName val="Acerca de la base de datos"/>
      <sheetName val="Programas por país"/>
      <sheetName val="Cambios recientes"/>
      <sheetName val="Argentina"/>
      <sheetName val="AUH_e"/>
      <sheetName val="AUH_i "/>
      <sheetName val="AUH_d"/>
      <sheetName val="FIS_e"/>
      <sheetName val="FIS_i"/>
      <sheetName val="FIS_d"/>
      <sheetName val="PJJHD_e"/>
      <sheetName val="PJJHD_i"/>
      <sheetName val="PJJHD_d"/>
      <sheetName val="PCP_e"/>
      <sheetName val="PCP_i"/>
      <sheetName val="PCP_d"/>
      <sheetName val="Belize"/>
      <sheetName val="BOOST_e"/>
      <sheetName val="BOOST_i"/>
      <sheetName val="BOOST_d"/>
      <sheetName val="Bolivia"/>
      <sheetName val="BJP_e"/>
      <sheetName val="BJP_i"/>
      <sheetName val="BJP_d"/>
      <sheetName val="BJA_e"/>
      <sheetName val="BJA_i"/>
      <sheetName val="BJA_d"/>
      <sheetName val="Brasil"/>
      <sheetName val="PBA_e"/>
      <sheetName val="PBA_i"/>
      <sheetName val="PBA_d"/>
      <sheetName val="BE_e"/>
      <sheetName val="BE_i"/>
      <sheetName val="BE_d"/>
      <sheetName val="PBF_e"/>
      <sheetName val="PBF_i"/>
      <sheetName val="PBF_d"/>
      <sheetName val="CA_e"/>
      <sheetName val="CA_i"/>
      <sheetName val="CA_d"/>
      <sheetName val="PBV_e"/>
      <sheetName val="PBV_i"/>
      <sheetName val="PBV_d"/>
      <sheetName val="PETI_e"/>
      <sheetName val="PETI_i"/>
      <sheetName val="PETI_d"/>
      <sheetName val="PAB_e"/>
      <sheetName val="PAB_i"/>
      <sheetName val="PAB_d"/>
      <sheetName val="Chile"/>
      <sheetName val="CS_e"/>
      <sheetName val="CS_i"/>
      <sheetName val="CS_d"/>
      <sheetName val="CS_d (desag)"/>
      <sheetName val="SSOO_e"/>
      <sheetName val="SSOO_i"/>
      <sheetName val="SSOO_d"/>
      <sheetName val="SUF_e"/>
      <sheetName val="SUF_i"/>
      <sheetName val="SUF_d"/>
      <sheetName val="Colombia"/>
      <sheetName val="FA_e"/>
      <sheetName val="FA_i"/>
      <sheetName val="FA_d"/>
      <sheetName val="RU_e"/>
      <sheetName val="RU_i"/>
      <sheetName val="RU_d"/>
      <sheetName val="SAE_e"/>
      <sheetName val="SAE_i"/>
      <sheetName val="SAE_d"/>
      <sheetName val="Costa Rica"/>
      <sheetName val="AVC_e"/>
      <sheetName val="AVC_i"/>
      <sheetName val="AVC_d"/>
      <sheetName val="CRE_e"/>
      <sheetName val="CRE_i"/>
      <sheetName val="CRE_d"/>
      <sheetName val="SPF_e"/>
      <sheetName val="SPF_i"/>
      <sheetName val="SPF_d"/>
      <sheetName val="Ecuador"/>
      <sheetName val="BDH_e"/>
      <sheetName val="BDH_i"/>
      <sheetName val="BDH_d"/>
      <sheetName val="BS_e"/>
      <sheetName val="BS_i"/>
      <sheetName val="BS_d"/>
      <sheetName val="DC_e"/>
      <sheetName val="DC_i"/>
      <sheetName val="DC_d"/>
      <sheetName val="El Salvador"/>
      <sheetName val="PACSES_e"/>
      <sheetName val="PACSES_i"/>
      <sheetName val="PACSES_d (2)"/>
      <sheetName val="PACSES_d"/>
      <sheetName val="PFS_e"/>
      <sheetName val="PFS_i"/>
      <sheetName val="PFS_d"/>
      <sheetName val="Guatemala"/>
      <sheetName val="MFP_e"/>
      <sheetName val="MFP_i"/>
      <sheetName val="MFP_d"/>
      <sheetName val="MBS_e"/>
      <sheetName val="MBS_i"/>
      <sheetName val="MBS_d"/>
      <sheetName val="PDNA_e"/>
      <sheetName val="PDNA_i"/>
      <sheetName val="PNDA_d"/>
      <sheetName val="VIDA_e"/>
      <sheetName val="VIDA_i"/>
      <sheetName val="VIDA_d"/>
      <sheetName val="PBS_e"/>
      <sheetName val="PBS_i"/>
      <sheetName val="PBS_d"/>
      <sheetName val="Haití"/>
      <sheetName val="TMC_e"/>
      <sheetName val="TMC_i"/>
      <sheetName val="TMC_d"/>
      <sheetName val="Honduras"/>
      <sheetName val="PRAF_e"/>
      <sheetName val="PRAF_i"/>
      <sheetName val="PRAF_d"/>
      <sheetName val="PRAFII_e"/>
      <sheetName val="PRAFII_i"/>
      <sheetName val="PRAFII_d"/>
      <sheetName val="PRAFIII_e"/>
      <sheetName val="PRAFIII_i"/>
      <sheetName val="PRAFIII_d"/>
      <sheetName val="BVM_e"/>
      <sheetName val="BVM_i"/>
      <sheetName val="BVM_d"/>
      <sheetName val="Jamaica"/>
      <sheetName val="PATH_e"/>
      <sheetName val="PATH_i"/>
      <sheetName val="PATH_d"/>
      <sheetName val="México"/>
      <sheetName val="OPR_e"/>
      <sheetName val="OPR_i"/>
      <sheetName val="OPR_d"/>
      <sheetName val="PRO_e"/>
      <sheetName val="PRO_i"/>
      <sheetName val="PRO_d"/>
      <sheetName val="PRS_e"/>
      <sheetName val="PRS_i"/>
      <sheetName val="PRS_d"/>
      <sheetName val="BBBJ_e"/>
      <sheetName val="BBBJ_i"/>
      <sheetName val="BBBJ_d"/>
      <sheetName val="Nicaragua"/>
      <sheetName val="RPS_e"/>
      <sheetName val="RPS_i"/>
      <sheetName val="RPS_d"/>
      <sheetName val="SAC_e"/>
      <sheetName val="SAC_i"/>
      <sheetName val="SAC_d"/>
      <sheetName val="Panamá"/>
      <sheetName val="RO_e"/>
      <sheetName val="RO_i"/>
      <sheetName val="RO_d"/>
      <sheetName val="BFCA_e"/>
      <sheetName val="BFCA_i"/>
      <sheetName val="BFCA_d"/>
      <sheetName val="PASE-U_e"/>
      <sheetName val="PASE-U_i "/>
      <sheetName val="PASE-U_d"/>
      <sheetName val="Paraguay"/>
      <sheetName val="TKO_e"/>
      <sheetName val="TKO_i"/>
      <sheetName val="TKO_d"/>
      <sheetName val="ABR_e"/>
      <sheetName val="ABR_i"/>
      <sheetName val="ABR_d"/>
      <sheetName val="Perú"/>
      <sheetName val="JUN_e"/>
      <sheetName val="JUN_i"/>
      <sheetName val="JUN_d"/>
      <sheetName val="República Dominicana"/>
      <sheetName val="SOL_e"/>
      <sheetName val="SOL_i"/>
      <sheetName val="SOL_d"/>
      <sheetName val="PROSOLI_e"/>
      <sheetName val="PROSOLI_i"/>
      <sheetName val="PROSOLI_d"/>
      <sheetName val="IES_e"/>
      <sheetName val="IES_i"/>
      <sheetName val="IES_d"/>
      <sheetName val="Trinidad y Tobago"/>
      <sheetName val="FSP_e"/>
      <sheetName val="FSP_i"/>
      <sheetName val="FSP_d"/>
      <sheetName val="Uruguay"/>
      <sheetName val="AF_e"/>
      <sheetName val="AF_i"/>
      <sheetName val="AF_d"/>
      <sheetName val="TUS_e"/>
      <sheetName val="TUS_i"/>
      <sheetName val="TUS_d"/>
      <sheetName val="PANES_e"/>
      <sheetName val="PANES_i"/>
      <sheetName val="PANES_d"/>
      <sheetName val="Población"/>
      <sheetName val="PIB"/>
      <sheetName val="Tasa de cambio"/>
      <sheetName val="THogar"/>
      <sheetName val="THogar_E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ow r="13">
          <cell r="O13">
            <v>164614688</v>
          </cell>
          <cell r="Q13">
            <v>167209040</v>
          </cell>
          <cell r="S13">
            <v>169785250</v>
          </cell>
          <cell r="U13">
            <v>172318675</v>
          </cell>
          <cell r="W13">
            <v>174790340</v>
          </cell>
          <cell r="Y13">
            <v>177196054</v>
          </cell>
          <cell r="AA13">
            <v>179537520</v>
          </cell>
          <cell r="AC13">
            <v>181809246</v>
          </cell>
          <cell r="AE13">
            <v>184006481</v>
          </cell>
          <cell r="AG13">
            <v>186127103</v>
          </cell>
          <cell r="AI13">
            <v>188167356</v>
          </cell>
          <cell r="AK13">
            <v>190130443</v>
          </cell>
          <cell r="AM13">
            <v>192030362</v>
          </cell>
          <cell r="AO13">
            <v>193886508</v>
          </cell>
          <cell r="AQ13">
            <v>195713635</v>
          </cell>
          <cell r="AS13">
            <v>197514536</v>
          </cell>
          <cell r="AU13">
            <v>199287299</v>
          </cell>
          <cell r="AW13">
            <v>201035912</v>
          </cell>
          <cell r="AY13">
            <v>202763739</v>
          </cell>
          <cell r="BA13">
            <v>204471769</v>
          </cell>
          <cell r="BC13">
            <v>206163053</v>
          </cell>
          <cell r="BE13">
            <v>207833823</v>
          </cell>
        </row>
      </sheetData>
      <sheetData sheetId="203">
        <row r="14">
          <cell r="R14">
            <v>853643822700</v>
          </cell>
          <cell r="T14">
            <v>885684835900</v>
          </cell>
          <cell r="V14">
            <v>857856865000</v>
          </cell>
          <cell r="X14">
            <v>596883398000</v>
          </cell>
          <cell r="Z14">
            <v>655448188300</v>
          </cell>
          <cell r="AB14">
            <v>559983704100</v>
          </cell>
          <cell r="AD14">
            <v>509795270700</v>
          </cell>
          <cell r="AF14">
            <v>558233724200</v>
          </cell>
          <cell r="AH14">
            <v>669289321900</v>
          </cell>
          <cell r="AJ14">
            <v>891633826600</v>
          </cell>
          <cell r="AL14">
            <v>1107626711000</v>
          </cell>
          <cell r="AN14">
            <v>1397114247000</v>
          </cell>
          <cell r="AP14">
            <v>1695855392000</v>
          </cell>
          <cell r="AR14">
            <v>1666996294000</v>
          </cell>
          <cell r="AT14">
            <v>2208838109000</v>
          </cell>
          <cell r="AV14">
            <v>2616156607000</v>
          </cell>
          <cell r="AX14">
            <v>2465228294000</v>
          </cell>
          <cell r="AZ14">
            <v>2472819362000</v>
          </cell>
          <cell r="BB14">
            <v>2456043766000</v>
          </cell>
          <cell r="BD14">
            <v>1802212000000</v>
          </cell>
          <cell r="BF14">
            <v>1795693266000</v>
          </cell>
          <cell r="BH14">
            <v>2063514689000</v>
          </cell>
        </row>
      </sheetData>
      <sheetData sheetId="204">
        <row r="9">
          <cell r="P9">
            <v>1.0051000000000001</v>
          </cell>
          <cell r="R9">
            <v>1.07799166666667</v>
          </cell>
          <cell r="T9">
            <v>1.16051666666667</v>
          </cell>
          <cell r="V9">
            <v>1.8139328465721301</v>
          </cell>
          <cell r="X9">
            <v>1.8294231220756101</v>
          </cell>
          <cell r="Z9">
            <v>2.3496317093224399</v>
          </cell>
          <cell r="AB9">
            <v>2.9203630177551898</v>
          </cell>
          <cell r="AD9">
            <v>3.0774751184780098</v>
          </cell>
          <cell r="AF9">
            <v>2.9251194495158601</v>
          </cell>
          <cell r="AH9">
            <v>2.4343900362318802</v>
          </cell>
          <cell r="AJ9">
            <v>2.17532666666667</v>
          </cell>
          <cell r="AL9">
            <v>1.94705833333333</v>
          </cell>
          <cell r="AN9">
            <v>1.8337666666666701</v>
          </cell>
          <cell r="AP9">
            <v>1.99942817314426</v>
          </cell>
          <cell r="AR9">
            <v>1.7592267105871799</v>
          </cell>
          <cell r="AT9">
            <v>1.6728287552565899</v>
          </cell>
          <cell r="AV9">
            <v>1.9530686111248701</v>
          </cell>
          <cell r="AX9">
            <v>2.1560891512631102</v>
          </cell>
          <cell r="AZ9">
            <v>2.3529519627666899</v>
          </cell>
          <cell r="BB9">
            <v>3.3269043827687899</v>
          </cell>
          <cell r="BD9">
            <v>3.49131342157271</v>
          </cell>
          <cell r="BF9">
            <v>3.1913894463004802</v>
          </cell>
          <cell r="BH9">
            <v>3.65382536145755</v>
          </cell>
          <cell r="BJ9">
            <v>3.9444710972507</v>
          </cell>
          <cell r="BL9">
            <v>5.1551787875128099</v>
          </cell>
        </row>
      </sheetData>
      <sheetData sheetId="205">
        <row r="11">
          <cell r="N11">
            <v>5</v>
          </cell>
          <cell r="P11">
            <v>4.9400000000000004</v>
          </cell>
          <cell r="R11">
            <v>4.87</v>
          </cell>
          <cell r="T11">
            <v>4.8</v>
          </cell>
          <cell r="V11">
            <v>4.75</v>
          </cell>
          <cell r="X11">
            <v>4.7</v>
          </cell>
          <cell r="Z11">
            <v>4.7</v>
          </cell>
          <cell r="AB11">
            <v>4.5999999999999996</v>
          </cell>
          <cell r="AD11">
            <v>4.5999999999999996</v>
          </cell>
          <cell r="AF11">
            <v>4.5999999999999996</v>
          </cell>
          <cell r="AH11">
            <v>4.5</v>
          </cell>
          <cell r="AJ11">
            <v>4.4000000000000004</v>
          </cell>
          <cell r="AL11">
            <v>4.3</v>
          </cell>
          <cell r="AN11">
            <v>4.2</v>
          </cell>
          <cell r="AP11">
            <v>4.1500000000000004</v>
          </cell>
          <cell r="AR11">
            <v>4.0999999999999996</v>
          </cell>
          <cell r="AT11">
            <v>4</v>
          </cell>
          <cell r="AV11">
            <v>4</v>
          </cell>
          <cell r="AX11">
            <v>3.9</v>
          </cell>
          <cell r="AZ11">
            <v>3.9</v>
          </cell>
          <cell r="BB11">
            <v>3.8</v>
          </cell>
          <cell r="BD11">
            <v>3.8</v>
          </cell>
        </row>
      </sheetData>
      <sheetData sheetId="20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922EB-3005-49CF-B808-937C30A5CC4E}">
  <sheetPr>
    <tabColor theme="0"/>
    <pageSetUpPr fitToPage="1"/>
  </sheetPr>
  <dimension ref="A1:BF77"/>
  <sheetViews>
    <sheetView tabSelected="1" zoomScaleNormal="100" workbookViewId="0">
      <selection activeCell="B9" sqref="B9:N9"/>
    </sheetView>
  </sheetViews>
  <sheetFormatPr baseColWidth="10" defaultColWidth="9.140625" defaultRowHeight="12" x14ac:dyDescent="0.2"/>
  <cols>
    <col min="1" max="1" width="3.42578125" style="1" customWidth="1"/>
    <col min="2" max="2" width="65.5703125" style="2" customWidth="1"/>
    <col min="3" max="3" width="3.42578125" style="1" customWidth="1"/>
    <col min="4" max="4" width="4.42578125" style="3" customWidth="1"/>
    <col min="5" max="5" width="14.42578125" style="1" customWidth="1"/>
    <col min="6" max="6" width="3.42578125" style="1" customWidth="1"/>
    <col min="7" max="7" width="14.42578125" style="1" customWidth="1"/>
    <col min="8" max="8" width="3.42578125" style="1" customWidth="1"/>
    <col min="9" max="9" width="14.42578125" style="1" customWidth="1"/>
    <col min="10" max="10" width="3.42578125" style="1" customWidth="1"/>
    <col min="11" max="11" width="14.42578125" style="1" customWidth="1"/>
    <col min="12" max="12" width="3.42578125" style="1" customWidth="1"/>
    <col min="13" max="13" width="14.42578125" style="1" customWidth="1"/>
    <col min="14" max="14" width="3.42578125" style="1" customWidth="1"/>
    <col min="15" max="15" width="14.42578125" style="1" customWidth="1"/>
    <col min="16" max="16" width="3.42578125" style="1" customWidth="1"/>
    <col min="17" max="17" width="14.42578125" style="1" customWidth="1"/>
    <col min="18" max="18" width="3.42578125" style="1" customWidth="1"/>
    <col min="19" max="19" width="14.42578125" style="1" customWidth="1"/>
    <col min="20" max="20" width="3.42578125" style="1" customWidth="1"/>
    <col min="21" max="21" width="14.42578125" style="1" customWidth="1"/>
    <col min="22" max="22" width="3.42578125" style="1" customWidth="1"/>
    <col min="23" max="23" width="14.42578125" style="1" customWidth="1"/>
    <col min="24" max="24" width="3.42578125" style="1" customWidth="1"/>
    <col min="25" max="25" width="14.42578125" style="1" customWidth="1"/>
    <col min="26" max="26" width="3.42578125" style="1" customWidth="1"/>
    <col min="27" max="27" width="14.42578125" style="1" customWidth="1"/>
    <col min="28" max="28" width="3.42578125" style="1" customWidth="1"/>
    <col min="29" max="29" width="14.42578125" style="1" customWidth="1"/>
    <col min="30" max="30" width="3.42578125" style="1" customWidth="1"/>
    <col min="31" max="31" width="14.42578125" style="1" customWidth="1"/>
    <col min="32" max="32" width="3.42578125" style="1" customWidth="1"/>
    <col min="33" max="33" width="14.42578125" style="1" customWidth="1"/>
    <col min="34" max="34" width="3.42578125" style="1" customWidth="1"/>
    <col min="35" max="35" width="14.42578125" style="1" customWidth="1"/>
    <col min="36" max="36" width="3.42578125" style="1" customWidth="1"/>
    <col min="37" max="37" width="14.42578125" style="1" customWidth="1"/>
    <col min="38" max="38" width="3.42578125" style="1" customWidth="1"/>
    <col min="39" max="39" width="14.42578125" style="1" customWidth="1"/>
    <col min="40" max="40" width="3.42578125" style="1" customWidth="1"/>
    <col min="41" max="41" width="14.42578125" style="1" customWidth="1"/>
    <col min="42" max="42" width="3.42578125" style="1" customWidth="1"/>
    <col min="43" max="43" width="14.42578125" style="1" customWidth="1"/>
    <col min="44" max="44" width="3.42578125" style="1" customWidth="1"/>
    <col min="45" max="45" width="14.42578125" style="1" customWidth="1"/>
    <col min="46" max="46" width="3.42578125" style="1" customWidth="1"/>
    <col min="47" max="47" width="14.42578125" style="1" customWidth="1"/>
    <col min="48" max="48" width="3.42578125" style="1" customWidth="1"/>
    <col min="49" max="49" width="14.42578125" style="1" customWidth="1"/>
    <col min="50" max="50" width="3.42578125" style="1" customWidth="1"/>
    <col min="51" max="51" width="14.42578125" style="5" customWidth="1"/>
    <col min="52" max="52" width="3.42578125" style="5" customWidth="1"/>
    <col min="53" max="53" width="14.42578125" style="5" customWidth="1"/>
    <col min="54" max="54" width="3.42578125" style="5" customWidth="1"/>
    <col min="55" max="55" width="14.42578125" style="5" customWidth="1"/>
    <col min="56" max="56" width="3.42578125" style="5" customWidth="1"/>
    <col min="57" max="57" width="14.42578125" style="5" customWidth="1"/>
    <col min="58" max="58" width="3.42578125" style="5" customWidth="1"/>
    <col min="59" max="16384" width="9.140625" style="1"/>
  </cols>
  <sheetData>
    <row r="1" spans="1:58" x14ac:dyDescent="0.2">
      <c r="O1" s="4"/>
      <c r="P1" s="4"/>
      <c r="Q1" s="4"/>
      <c r="R1" s="4"/>
      <c r="S1" s="4"/>
      <c r="T1" s="4"/>
      <c r="U1" s="4"/>
      <c r="V1" s="4"/>
      <c r="W1" s="4"/>
      <c r="X1" s="4"/>
      <c r="Y1" s="4"/>
      <c r="Z1" s="4"/>
      <c r="AA1" s="4"/>
      <c r="AB1" s="4"/>
      <c r="AC1" s="4"/>
      <c r="AD1" s="4"/>
      <c r="AE1" s="4"/>
      <c r="AF1" s="4"/>
      <c r="AG1" s="4"/>
    </row>
    <row r="2" spans="1:58" x14ac:dyDescent="0.2">
      <c r="B2" s="6"/>
      <c r="C2" s="4"/>
      <c r="D2" s="7"/>
      <c r="E2" s="4"/>
      <c r="F2" s="4"/>
      <c r="G2" s="4"/>
      <c r="H2" s="4"/>
      <c r="I2" s="4"/>
      <c r="J2" s="4"/>
      <c r="K2" s="4"/>
      <c r="L2" s="4"/>
      <c r="M2" s="4"/>
      <c r="N2" s="8"/>
      <c r="O2" s="9"/>
      <c r="P2" s="9"/>
      <c r="Q2" s="9"/>
      <c r="R2" s="9"/>
      <c r="S2" s="9"/>
      <c r="T2" s="9"/>
      <c r="U2" s="9"/>
      <c r="V2" s="9"/>
      <c r="W2" s="9"/>
      <c r="X2" s="9"/>
      <c r="Y2" s="9"/>
      <c r="Z2" s="9"/>
      <c r="AA2" s="9"/>
      <c r="AB2" s="9"/>
      <c r="AC2" s="9"/>
      <c r="AD2" s="9"/>
      <c r="AE2" s="9"/>
      <c r="AF2" s="9"/>
      <c r="AG2" s="9"/>
      <c r="AH2" s="10"/>
    </row>
    <row r="3" spans="1:58" x14ac:dyDescent="0.2">
      <c r="A3" s="11"/>
      <c r="B3" s="12"/>
      <c r="C3" s="13"/>
      <c r="D3" s="13"/>
      <c r="E3" s="13"/>
      <c r="F3" s="13"/>
      <c r="G3" s="13"/>
      <c r="H3" s="13"/>
      <c r="I3" s="13"/>
      <c r="J3" s="13"/>
      <c r="K3" s="13"/>
      <c r="L3" s="13"/>
      <c r="M3" s="13"/>
      <c r="N3" s="13"/>
      <c r="O3" s="14"/>
      <c r="P3" s="9"/>
      <c r="Q3" s="9"/>
      <c r="R3" s="9"/>
      <c r="S3" s="9"/>
      <c r="T3" s="9"/>
      <c r="U3" s="9"/>
      <c r="V3" s="9"/>
      <c r="W3" s="9"/>
      <c r="X3" s="9"/>
      <c r="Y3" s="9"/>
      <c r="Z3" s="9"/>
      <c r="AA3" s="9"/>
      <c r="AB3" s="9"/>
      <c r="AC3" s="9"/>
      <c r="AD3" s="9"/>
      <c r="AE3" s="9"/>
      <c r="AF3" s="9"/>
      <c r="AG3" s="9"/>
      <c r="AH3" s="10"/>
    </row>
    <row r="4" spans="1:58" ht="18" x14ac:dyDescent="0.35">
      <c r="A4" s="11"/>
      <c r="B4" s="15" t="s">
        <v>0</v>
      </c>
      <c r="C4" s="16"/>
      <c r="D4" s="16"/>
      <c r="E4" s="16"/>
      <c r="F4" s="16"/>
      <c r="G4" s="16"/>
      <c r="H4" s="16"/>
      <c r="I4" s="16"/>
      <c r="J4" s="16"/>
      <c r="K4" s="16"/>
      <c r="L4" s="16"/>
      <c r="M4" s="16"/>
      <c r="N4" s="16"/>
      <c r="O4" s="17"/>
      <c r="P4" s="18"/>
      <c r="Q4" s="18"/>
      <c r="R4" s="18"/>
      <c r="S4" s="18"/>
      <c r="T4" s="18"/>
      <c r="U4" s="18"/>
      <c r="V4" s="18"/>
      <c r="W4" s="18"/>
      <c r="X4" s="18"/>
      <c r="Y4" s="18"/>
      <c r="Z4" s="18"/>
      <c r="AA4" s="18"/>
      <c r="AB4" s="18"/>
      <c r="AC4" s="18"/>
      <c r="AD4" s="18"/>
      <c r="AE4" s="18"/>
      <c r="AF4" s="18"/>
      <c r="AG4" s="9"/>
      <c r="AH4" s="10"/>
    </row>
    <row r="5" spans="1:58" ht="12.75" customHeight="1" x14ac:dyDescent="0.2">
      <c r="A5" s="11"/>
      <c r="B5" s="19" t="s">
        <v>1</v>
      </c>
      <c r="C5" s="20"/>
      <c r="D5" s="20"/>
      <c r="E5" s="20"/>
      <c r="F5" s="20"/>
      <c r="G5" s="20"/>
      <c r="H5" s="20"/>
      <c r="I5" s="20"/>
      <c r="J5" s="20"/>
      <c r="K5" s="20"/>
      <c r="L5" s="20"/>
      <c r="M5" s="20"/>
      <c r="N5" s="20"/>
      <c r="O5" s="21"/>
      <c r="P5" s="22"/>
      <c r="Q5" s="22"/>
      <c r="R5" s="22"/>
      <c r="S5" s="22"/>
      <c r="T5" s="22"/>
      <c r="U5" s="22"/>
      <c r="V5" s="22"/>
      <c r="W5" s="22"/>
      <c r="X5" s="22"/>
      <c r="Y5" s="22"/>
      <c r="Z5" s="22"/>
      <c r="AA5" s="22"/>
      <c r="AB5" s="22"/>
      <c r="AC5" s="22"/>
      <c r="AD5" s="22"/>
      <c r="AE5" s="22"/>
      <c r="AF5" s="22"/>
      <c r="AG5" s="9"/>
      <c r="AH5" s="10"/>
    </row>
    <row r="6" spans="1:58" ht="12.75" x14ac:dyDescent="0.2">
      <c r="A6" s="11"/>
      <c r="B6" s="19" t="s">
        <v>2</v>
      </c>
      <c r="C6" s="20"/>
      <c r="D6" s="20"/>
      <c r="E6" s="20"/>
      <c r="F6" s="20"/>
      <c r="G6" s="20"/>
      <c r="H6" s="20"/>
      <c r="I6" s="20"/>
      <c r="J6" s="20"/>
      <c r="K6" s="20"/>
      <c r="L6" s="20"/>
      <c r="M6" s="20"/>
      <c r="N6" s="20"/>
      <c r="O6" s="21"/>
      <c r="P6" s="22"/>
      <c r="Q6" s="22"/>
      <c r="R6" s="22"/>
      <c r="S6" s="22"/>
      <c r="T6" s="22"/>
      <c r="U6" s="22"/>
      <c r="V6" s="22"/>
      <c r="W6" s="22"/>
      <c r="X6" s="22"/>
      <c r="Y6" s="22"/>
      <c r="Z6" s="22"/>
      <c r="AA6" s="22"/>
      <c r="AB6" s="22"/>
      <c r="AC6" s="22"/>
      <c r="AD6" s="22"/>
      <c r="AE6" s="22"/>
      <c r="AF6" s="22"/>
      <c r="AG6" s="9"/>
      <c r="AH6" s="10"/>
    </row>
    <row r="7" spans="1:58" ht="12.75" x14ac:dyDescent="0.2">
      <c r="A7" s="11"/>
      <c r="B7" s="23"/>
      <c r="C7" s="24"/>
      <c r="D7" s="24"/>
      <c r="E7" s="24"/>
      <c r="F7" s="24"/>
      <c r="G7" s="24"/>
      <c r="H7" s="24"/>
      <c r="I7" s="24"/>
      <c r="J7" s="24"/>
      <c r="K7" s="24"/>
      <c r="L7" s="24"/>
      <c r="M7" s="24"/>
      <c r="N7" s="24"/>
      <c r="O7" s="14"/>
      <c r="P7" s="9"/>
      <c r="Q7" s="9"/>
      <c r="R7" s="9"/>
      <c r="S7" s="9"/>
      <c r="T7" s="9"/>
      <c r="U7" s="9"/>
      <c r="V7" s="9"/>
      <c r="W7" s="9"/>
      <c r="X7" s="9"/>
      <c r="Y7" s="9"/>
      <c r="Z7" s="9"/>
      <c r="AA7" s="9"/>
      <c r="AB7" s="9"/>
      <c r="AC7" s="9"/>
      <c r="AD7" s="9"/>
      <c r="AE7" s="9"/>
      <c r="AF7" s="9"/>
      <c r="AG7" s="9"/>
      <c r="AH7" s="10"/>
    </row>
    <row r="8" spans="1:58" ht="12.75" x14ac:dyDescent="0.2">
      <c r="A8" s="11"/>
      <c r="B8" s="23"/>
      <c r="C8" s="24"/>
      <c r="D8" s="24"/>
      <c r="E8" s="24"/>
      <c r="F8" s="24"/>
      <c r="G8" s="24"/>
      <c r="H8" s="24"/>
      <c r="I8" s="24"/>
      <c r="J8" s="24"/>
      <c r="K8" s="24"/>
      <c r="L8" s="24"/>
      <c r="M8" s="24"/>
      <c r="N8" s="24"/>
      <c r="O8" s="25"/>
      <c r="P8" s="26"/>
      <c r="Q8" s="26"/>
      <c r="R8" s="26"/>
      <c r="S8" s="26"/>
      <c r="T8" s="26"/>
      <c r="U8" s="26"/>
      <c r="V8" s="26"/>
      <c r="W8" s="26"/>
      <c r="X8" s="26"/>
      <c r="Y8" s="26"/>
      <c r="Z8" s="26"/>
      <c r="AA8" s="26"/>
      <c r="AB8" s="26"/>
      <c r="AC8" s="26"/>
      <c r="AD8" s="26"/>
      <c r="AE8" s="26"/>
      <c r="AF8" s="26"/>
      <c r="AG8" s="9"/>
      <c r="AH8" s="10"/>
    </row>
    <row r="9" spans="1:58" x14ac:dyDescent="0.2">
      <c r="A9" s="11"/>
      <c r="B9" s="27"/>
      <c r="C9" s="28"/>
      <c r="D9" s="28"/>
      <c r="E9" s="28"/>
      <c r="F9" s="28"/>
      <c r="G9" s="28"/>
      <c r="H9" s="28"/>
      <c r="I9" s="28"/>
      <c r="J9" s="28"/>
      <c r="K9" s="28"/>
      <c r="L9" s="28"/>
      <c r="M9" s="28"/>
      <c r="N9" s="28"/>
      <c r="O9" s="29"/>
      <c r="P9" s="30"/>
      <c r="Q9" s="30"/>
      <c r="R9" s="30"/>
      <c r="S9" s="30"/>
      <c r="T9" s="30"/>
      <c r="U9" s="30"/>
      <c r="V9" s="30"/>
      <c r="W9" s="30"/>
      <c r="X9" s="30"/>
      <c r="Y9" s="30"/>
      <c r="Z9" s="30"/>
      <c r="AA9" s="30"/>
      <c r="AB9" s="30"/>
      <c r="AC9" s="30"/>
      <c r="AD9" s="30"/>
      <c r="AE9" s="30"/>
      <c r="AF9" s="30"/>
      <c r="AG9" s="9"/>
      <c r="AH9" s="10"/>
    </row>
    <row r="10" spans="1:58" ht="15" x14ac:dyDescent="0.25">
      <c r="A10" s="11"/>
      <c r="B10" s="31"/>
      <c r="C10" s="31"/>
      <c r="D10" s="32"/>
      <c r="E10" s="31"/>
      <c r="F10" s="31"/>
      <c r="G10" s="31"/>
      <c r="H10" s="31"/>
      <c r="I10" s="31"/>
      <c r="J10" s="31"/>
      <c r="K10" s="31"/>
      <c r="L10" s="31"/>
      <c r="M10" s="31"/>
      <c r="N10" s="33"/>
      <c r="O10" s="9"/>
      <c r="P10" s="9"/>
      <c r="Q10" s="9"/>
      <c r="R10" s="9"/>
      <c r="S10" s="9"/>
      <c r="T10" s="9"/>
      <c r="U10" s="9"/>
      <c r="V10" s="9"/>
      <c r="W10" s="9"/>
      <c r="X10" s="9"/>
      <c r="Y10" s="9"/>
      <c r="Z10" s="9"/>
      <c r="AA10" s="9"/>
      <c r="AB10" s="9"/>
      <c r="AC10" s="9"/>
      <c r="AD10" s="9"/>
      <c r="AE10" s="9"/>
      <c r="AF10" s="9"/>
      <c r="AG10" s="9"/>
      <c r="AH10" s="10"/>
    </row>
    <row r="11" spans="1:58" x14ac:dyDescent="0.2">
      <c r="A11" s="11"/>
      <c r="O11" s="34"/>
      <c r="P11" s="34"/>
      <c r="Q11" s="34"/>
      <c r="R11" s="34"/>
      <c r="S11" s="34"/>
      <c r="T11" s="34"/>
      <c r="U11" s="34"/>
      <c r="V11" s="34"/>
      <c r="W11" s="34"/>
      <c r="X11" s="34"/>
      <c r="Y11" s="34"/>
      <c r="Z11" s="34"/>
      <c r="AA11" s="34"/>
      <c r="AB11" s="34"/>
      <c r="AC11" s="34"/>
      <c r="AD11" s="34"/>
      <c r="AE11" s="34"/>
      <c r="AF11" s="34"/>
      <c r="AG11" s="34"/>
    </row>
    <row r="13" spans="1:58" x14ac:dyDescent="0.2">
      <c r="B13" s="35"/>
      <c r="C13" s="36"/>
      <c r="D13" s="37"/>
      <c r="E13" s="38">
        <v>1996</v>
      </c>
      <c r="F13" s="39"/>
      <c r="G13" s="38">
        <v>1997</v>
      </c>
      <c r="H13" s="39"/>
      <c r="I13" s="38">
        <v>1998</v>
      </c>
      <c r="J13" s="38"/>
      <c r="K13" s="38">
        <v>1999</v>
      </c>
      <c r="L13" s="38"/>
      <c r="M13" s="38">
        <v>2000</v>
      </c>
      <c r="N13" s="38"/>
      <c r="O13" s="38">
        <v>2001</v>
      </c>
      <c r="P13" s="38"/>
      <c r="Q13" s="38">
        <v>2002</v>
      </c>
      <c r="R13" s="38"/>
      <c r="S13" s="38">
        <v>2003</v>
      </c>
      <c r="T13" s="38"/>
      <c r="U13" s="38">
        <v>2004</v>
      </c>
      <c r="V13" s="38"/>
      <c r="W13" s="38">
        <v>2005</v>
      </c>
      <c r="X13" s="38"/>
      <c r="Y13" s="38">
        <v>2006</v>
      </c>
      <c r="Z13" s="38"/>
      <c r="AA13" s="38">
        <v>2007</v>
      </c>
      <c r="AB13" s="38"/>
      <c r="AC13" s="38">
        <v>2008</v>
      </c>
      <c r="AD13" s="38"/>
      <c r="AE13" s="38">
        <v>2009</v>
      </c>
      <c r="AF13" s="38"/>
      <c r="AG13" s="38">
        <v>2010</v>
      </c>
      <c r="AH13" s="38"/>
      <c r="AI13" s="38">
        <v>2011</v>
      </c>
      <c r="AJ13" s="38"/>
      <c r="AK13" s="38">
        <v>2012</v>
      </c>
      <c r="AL13" s="38"/>
      <c r="AM13" s="38">
        <v>2013</v>
      </c>
      <c r="AN13" s="38"/>
      <c r="AO13" s="38">
        <v>2014</v>
      </c>
      <c r="AP13" s="38"/>
      <c r="AQ13" s="38">
        <v>2015</v>
      </c>
      <c r="AR13" s="38"/>
      <c r="AS13" s="38">
        <v>2016</v>
      </c>
      <c r="AT13" s="38"/>
      <c r="AU13" s="38">
        <v>2017</v>
      </c>
      <c r="AV13" s="38"/>
      <c r="AW13" s="38">
        <v>2018</v>
      </c>
      <c r="AX13" s="38"/>
      <c r="AY13" s="38">
        <v>2019</v>
      </c>
      <c r="AZ13" s="38"/>
      <c r="BA13" s="38">
        <v>2020</v>
      </c>
      <c r="BB13" s="38"/>
      <c r="BC13" s="38">
        <v>2021</v>
      </c>
      <c r="BD13" s="40"/>
      <c r="BE13" s="38">
        <v>2022</v>
      </c>
      <c r="BF13" s="40"/>
    </row>
    <row r="14" spans="1:58" ht="12.75" customHeight="1" x14ac:dyDescent="0.2">
      <c r="B14" s="41" t="s">
        <v>3</v>
      </c>
      <c r="C14" s="42"/>
      <c r="D14" s="43"/>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4"/>
      <c r="BE14" s="42"/>
      <c r="BF14" s="44"/>
    </row>
    <row r="15" spans="1:58" s="45" customFormat="1" ht="24" x14ac:dyDescent="0.25">
      <c r="B15" s="46" t="s">
        <v>4</v>
      </c>
      <c r="C15" s="47"/>
      <c r="D15" s="48"/>
      <c r="E15" s="49">
        <v>930000</v>
      </c>
      <c r="F15" s="49"/>
      <c r="G15" s="49">
        <v>14440000</v>
      </c>
      <c r="H15" s="49"/>
      <c r="I15" s="49">
        <v>37880000</v>
      </c>
      <c r="J15" s="49"/>
      <c r="K15" s="49">
        <v>82750000</v>
      </c>
      <c r="L15" s="49"/>
      <c r="M15" s="49">
        <v>182690000</v>
      </c>
      <c r="N15" s="49"/>
      <c r="O15" s="49">
        <v>300480000</v>
      </c>
      <c r="P15" s="49"/>
      <c r="Q15" s="49">
        <v>511663449</v>
      </c>
      <c r="R15" s="49"/>
      <c r="S15" s="49">
        <v>454294597</v>
      </c>
      <c r="U15" s="48" t="s">
        <v>5</v>
      </c>
      <c r="W15" s="48" t="s">
        <v>5</v>
      </c>
      <c r="Y15" s="48" t="s">
        <v>5</v>
      </c>
      <c r="AA15" s="48" t="s">
        <v>5</v>
      </c>
      <c r="AC15" s="48" t="s">
        <v>5</v>
      </c>
      <c r="AE15" s="48" t="s">
        <v>5</v>
      </c>
      <c r="AG15" s="48" t="s">
        <v>5</v>
      </c>
      <c r="AH15" s="48"/>
      <c r="AI15" s="48" t="s">
        <v>5</v>
      </c>
      <c r="AK15" s="48" t="s">
        <v>5</v>
      </c>
      <c r="AM15" s="48" t="s">
        <v>5</v>
      </c>
      <c r="AO15" s="48" t="s">
        <v>5</v>
      </c>
      <c r="AQ15" s="48" t="s">
        <v>5</v>
      </c>
      <c r="AS15" s="48" t="s">
        <v>5</v>
      </c>
      <c r="AU15" s="48" t="s">
        <v>5</v>
      </c>
      <c r="AW15" s="48" t="s">
        <v>5</v>
      </c>
      <c r="AY15" s="48" t="s">
        <v>5</v>
      </c>
      <c r="BA15" s="48" t="s">
        <v>5</v>
      </c>
      <c r="BC15" s="48" t="s">
        <v>5</v>
      </c>
      <c r="BD15" s="50"/>
      <c r="BE15" s="48" t="s">
        <v>5</v>
      </c>
      <c r="BF15" s="50"/>
    </row>
    <row r="16" spans="1:58" s="45" customFormat="1" ht="24" x14ac:dyDescent="0.25">
      <c r="B16" s="46" t="s">
        <v>6</v>
      </c>
      <c r="C16" s="47"/>
      <c r="D16" s="48"/>
      <c r="E16" s="49">
        <f>E15/'[1]Tasa de cambio'!P9</f>
        <v>925281.06656054116</v>
      </c>
      <c r="F16" s="49"/>
      <c r="G16" s="49">
        <f>G15/'[1]Tasa de cambio'!R9</f>
        <v>13395279.802719522</v>
      </c>
      <c r="H16" s="49"/>
      <c r="I16" s="49">
        <f>I15/'[1]Tasa de cambio'!T9</f>
        <v>32640634.200284265</v>
      </c>
      <c r="J16" s="49"/>
      <c r="K16" s="49">
        <f>K15/'[1]Tasa de cambio'!V9</f>
        <v>45619108.864132635</v>
      </c>
      <c r="L16" s="49"/>
      <c r="M16" s="49">
        <f>M15/'[1]Tasa de cambio'!X9</f>
        <v>99862081.000006855</v>
      </c>
      <c r="N16" s="49"/>
      <c r="O16" s="49">
        <f>O15/'[1]Tasa de cambio'!Z9</f>
        <v>127883871.67563763</v>
      </c>
      <c r="P16" s="49"/>
      <c r="Q16" s="49">
        <f>Q15/'[1]Tasa de cambio'!AB9</f>
        <v>175205426.82166374</v>
      </c>
      <c r="R16" s="49"/>
      <c r="S16" s="49">
        <f>S15/'[1]Tasa de cambio'!AD9</f>
        <v>147619259.13626072</v>
      </c>
      <c r="T16" s="49"/>
      <c r="U16" s="48" t="s">
        <v>5</v>
      </c>
      <c r="W16" s="48" t="s">
        <v>5</v>
      </c>
      <c r="Y16" s="48" t="s">
        <v>5</v>
      </c>
      <c r="AA16" s="48" t="s">
        <v>5</v>
      </c>
      <c r="AC16" s="48" t="s">
        <v>5</v>
      </c>
      <c r="AE16" s="48" t="s">
        <v>5</v>
      </c>
      <c r="AG16" s="48" t="s">
        <v>5</v>
      </c>
      <c r="AH16" s="48"/>
      <c r="AI16" s="48" t="s">
        <v>5</v>
      </c>
      <c r="AK16" s="48" t="s">
        <v>5</v>
      </c>
      <c r="AM16" s="48" t="s">
        <v>5</v>
      </c>
      <c r="AO16" s="48" t="s">
        <v>5</v>
      </c>
      <c r="AQ16" s="48" t="s">
        <v>5</v>
      </c>
      <c r="AS16" s="48" t="s">
        <v>5</v>
      </c>
      <c r="AU16" s="48" t="s">
        <v>5</v>
      </c>
      <c r="AW16" s="48" t="s">
        <v>5</v>
      </c>
      <c r="AY16" s="48" t="s">
        <v>5</v>
      </c>
      <c r="BA16" s="48" t="s">
        <v>5</v>
      </c>
      <c r="BC16" s="48" t="s">
        <v>5</v>
      </c>
      <c r="BD16" s="50"/>
      <c r="BE16" s="48" t="s">
        <v>5</v>
      </c>
      <c r="BF16" s="50"/>
    </row>
    <row r="17" spans="2:58" s="45" customFormat="1" ht="24" x14ac:dyDescent="0.25">
      <c r="B17" s="46" t="s">
        <v>7</v>
      </c>
      <c r="D17" s="48"/>
      <c r="E17" s="51">
        <f>E16/[1]PIB!R14</f>
        <v>1.0839193606930335E-6</v>
      </c>
      <c r="F17" s="51"/>
      <c r="G17" s="51">
        <f>G16/[1]PIB!T14</f>
        <v>1.5124205879744725E-5</v>
      </c>
      <c r="H17" s="51"/>
      <c r="I17" s="51">
        <f>I16/[1]PIB!V14</f>
        <v>3.8049044697315871E-5</v>
      </c>
      <c r="J17" s="51"/>
      <c r="K17" s="51">
        <f>K16/[1]PIB!X14</f>
        <v>7.6428845260213853E-5</v>
      </c>
      <c r="L17" s="51"/>
      <c r="M17" s="51">
        <f>M16/[1]PIB!Z14</f>
        <v>1.5235694107113739E-4</v>
      </c>
      <c r="N17" s="51"/>
      <c r="O17" s="51">
        <f>O16/[1]PIB!AB14</f>
        <v>2.2837070211028957E-4</v>
      </c>
      <c r="P17" s="51"/>
      <c r="Q17" s="51">
        <f>Q16/[1]PIB!AD14</f>
        <v>3.4367801525716222E-4</v>
      </c>
      <c r="R17" s="51"/>
      <c r="S17" s="51">
        <f>S16/[1]PIB!AF14</f>
        <v>2.6443988017351089E-4</v>
      </c>
      <c r="T17" s="51"/>
      <c r="U17" s="48" t="s">
        <v>5</v>
      </c>
      <c r="W17" s="48" t="s">
        <v>5</v>
      </c>
      <c r="Y17" s="48" t="s">
        <v>5</v>
      </c>
      <c r="AA17" s="48" t="s">
        <v>5</v>
      </c>
      <c r="AC17" s="48" t="s">
        <v>5</v>
      </c>
      <c r="AE17" s="48" t="s">
        <v>5</v>
      </c>
      <c r="AG17" s="48" t="s">
        <v>5</v>
      </c>
      <c r="AI17" s="48" t="s">
        <v>5</v>
      </c>
      <c r="AK17" s="48" t="s">
        <v>5</v>
      </c>
      <c r="AM17" s="48" t="s">
        <v>5</v>
      </c>
      <c r="AO17" s="48" t="s">
        <v>5</v>
      </c>
      <c r="AQ17" s="48" t="s">
        <v>5</v>
      </c>
      <c r="AS17" s="48" t="s">
        <v>5</v>
      </c>
      <c r="AU17" s="48" t="s">
        <v>5</v>
      </c>
      <c r="AW17" s="48" t="s">
        <v>5</v>
      </c>
      <c r="AY17" s="48" t="s">
        <v>5</v>
      </c>
      <c r="BA17" s="48" t="s">
        <v>5</v>
      </c>
      <c r="BC17" s="48" t="s">
        <v>5</v>
      </c>
      <c r="BD17" s="50"/>
      <c r="BE17" s="48" t="s">
        <v>5</v>
      </c>
      <c r="BF17" s="50"/>
    </row>
    <row r="18" spans="2:58" s="52" customFormat="1" x14ac:dyDescent="0.2">
      <c r="B18" s="53"/>
      <c r="C18" s="54"/>
      <c r="D18" s="55"/>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6"/>
      <c r="AZ18" s="56"/>
      <c r="BA18" s="56"/>
      <c r="BB18" s="56"/>
      <c r="BC18" s="56"/>
      <c r="BD18" s="56"/>
      <c r="BE18" s="56"/>
      <c r="BF18" s="56"/>
    </row>
    <row r="19" spans="2:58" ht="12.75" customHeight="1" x14ac:dyDescent="0.2">
      <c r="B19" s="57" t="s">
        <v>8</v>
      </c>
      <c r="C19" s="42"/>
      <c r="D19" s="43"/>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4"/>
      <c r="AZ19" s="44"/>
      <c r="BA19" s="44"/>
      <c r="BB19" s="44"/>
      <c r="BC19" s="44"/>
      <c r="BD19" s="44"/>
      <c r="BE19" s="44"/>
      <c r="BF19" s="44"/>
    </row>
    <row r="20" spans="2:58" ht="24" x14ac:dyDescent="0.2">
      <c r="B20" s="58" t="s">
        <v>9</v>
      </c>
      <c r="C20" s="59"/>
      <c r="E20" s="48" t="s">
        <v>5</v>
      </c>
      <c r="F20" s="48"/>
      <c r="G20" s="48" t="s">
        <v>5</v>
      </c>
      <c r="H20" s="60"/>
      <c r="I20" s="48" t="s">
        <v>5</v>
      </c>
      <c r="J20" s="60"/>
      <c r="K20" s="48" t="s">
        <v>5</v>
      </c>
      <c r="L20" s="48"/>
      <c r="M20" s="48" t="s">
        <v>5</v>
      </c>
      <c r="N20" s="60"/>
      <c r="O20" s="48" t="s">
        <v>5</v>
      </c>
      <c r="P20" s="60"/>
      <c r="Q20" s="48" t="s">
        <v>5</v>
      </c>
      <c r="R20" s="48"/>
      <c r="S20" s="48" t="s">
        <v>5</v>
      </c>
      <c r="T20" s="45"/>
      <c r="U20" s="49">
        <f>139612420+89967070</f>
        <v>229579490</v>
      </c>
      <c r="V20" s="61" t="s">
        <v>10</v>
      </c>
      <c r="W20" s="49">
        <f>168777385+106432810</f>
        <v>275210195</v>
      </c>
      <c r="X20" s="61" t="s">
        <v>10</v>
      </c>
      <c r="Y20" s="49">
        <f>60816565+122321260</f>
        <v>183137825</v>
      </c>
      <c r="Z20" s="61" t="s">
        <v>10</v>
      </c>
      <c r="AA20" s="49">
        <f>34113010+126872260</f>
        <v>160985270</v>
      </c>
      <c r="AB20" s="61" t="s">
        <v>11</v>
      </c>
      <c r="AC20" s="62">
        <v>241145040</v>
      </c>
      <c r="AD20" s="45"/>
      <c r="AE20" s="62">
        <v>285926865</v>
      </c>
      <c r="AF20" s="45"/>
      <c r="AG20" s="62">
        <v>274969245</v>
      </c>
      <c r="AH20" s="45"/>
      <c r="AI20" s="62">
        <v>267924235</v>
      </c>
      <c r="AJ20" s="45"/>
      <c r="AK20" s="62">
        <v>11292830</v>
      </c>
      <c r="AL20" s="45"/>
      <c r="AM20" s="62">
        <v>8470995</v>
      </c>
      <c r="AN20" s="45"/>
      <c r="AO20" s="62">
        <v>7578600</v>
      </c>
      <c r="AP20" s="45"/>
      <c r="AQ20" s="62">
        <v>6611810</v>
      </c>
      <c r="AR20" s="45"/>
      <c r="AS20" s="63">
        <v>5056300</v>
      </c>
      <c r="AT20" s="45"/>
      <c r="AU20" s="63">
        <v>889890</v>
      </c>
      <c r="AW20" s="48" t="s">
        <v>5</v>
      </c>
      <c r="AX20" s="45"/>
      <c r="AY20" s="48" t="s">
        <v>5</v>
      </c>
      <c r="AZ20" s="45"/>
      <c r="BA20" s="48" t="s">
        <v>5</v>
      </c>
      <c r="BB20" s="45"/>
      <c r="BC20" s="48" t="s">
        <v>5</v>
      </c>
      <c r="BD20" s="50"/>
      <c r="BE20" s="48" t="s">
        <v>5</v>
      </c>
      <c r="BF20" s="50"/>
    </row>
    <row r="21" spans="2:58" ht="24" x14ac:dyDescent="0.2">
      <c r="B21" s="58" t="s">
        <v>12</v>
      </c>
      <c r="C21" s="59"/>
      <c r="D21" s="48"/>
      <c r="E21" s="48" t="s">
        <v>5</v>
      </c>
      <c r="F21" s="48"/>
      <c r="G21" s="48" t="s">
        <v>5</v>
      </c>
      <c r="H21" s="60"/>
      <c r="I21" s="48" t="s">
        <v>5</v>
      </c>
      <c r="J21" s="60"/>
      <c r="K21" s="48" t="s">
        <v>5</v>
      </c>
      <c r="L21" s="48"/>
      <c r="M21" s="48" t="s">
        <v>5</v>
      </c>
      <c r="N21" s="60"/>
      <c r="O21" s="48" t="s">
        <v>5</v>
      </c>
      <c r="P21" s="60"/>
      <c r="Q21" s="48" t="s">
        <v>5</v>
      </c>
      <c r="R21" s="48"/>
      <c r="S21" s="48" t="s">
        <v>5</v>
      </c>
      <c r="T21" s="45"/>
      <c r="U21" s="49">
        <f>U20/'[1]Tasa de cambio'!AF9</f>
        <v>78485509.382530674</v>
      </c>
      <c r="V21" s="61" t="s">
        <v>10</v>
      </c>
      <c r="W21" s="49">
        <f>W20/'[1]Tasa de cambio'!AH9</f>
        <v>113050986.44997318</v>
      </c>
      <c r="X21" s="61" t="s">
        <v>10</v>
      </c>
      <c r="Y21" s="49">
        <f>Y20/'[1]Tasa de cambio'!AJ9</f>
        <v>84188654.424316227</v>
      </c>
      <c r="Z21" s="61" t="s">
        <v>10</v>
      </c>
      <c r="AA21" s="49">
        <f>AA20/'[1]Tasa de cambio'!AL9</f>
        <v>82681277.311499968</v>
      </c>
      <c r="AB21" s="61" t="s">
        <v>11</v>
      </c>
      <c r="AC21" s="49">
        <f>AC20/'[1]Tasa de cambio'!AN9</f>
        <v>131502575.75482135</v>
      </c>
      <c r="AD21" s="49"/>
      <c r="AE21" s="49">
        <f>AE20/'[1]Tasa de cambio'!AP9</f>
        <v>143004319.35514703</v>
      </c>
      <c r="AF21" s="49"/>
      <c r="AG21" s="49">
        <f>AG20/'[1]Tasa de cambio'!AR9</f>
        <v>156301199.46747687</v>
      </c>
      <c r="AH21" s="49"/>
      <c r="AI21" s="49">
        <f>AI20/'[1]Tasa de cambio'!AT9</f>
        <v>160162380.13490146</v>
      </c>
      <c r="AJ21" s="49"/>
      <c r="AK21" s="49">
        <f>AK20/'[1]Tasa de cambio'!AV9</f>
        <v>5782095.8954923218</v>
      </c>
      <c r="AL21" s="49"/>
      <c r="AM21" s="49">
        <f>AM20/'[1]Tasa de cambio'!AX9</f>
        <v>3928870.4713519863</v>
      </c>
      <c r="AN21" s="49"/>
      <c r="AO21" s="49">
        <f>AO20/'[1]Tasa de cambio'!AZ9</f>
        <v>3220890.2348727915</v>
      </c>
      <c r="AP21" s="49"/>
      <c r="AQ21" s="49">
        <f>AQ20/'[1]Tasa de cambio'!BB9</f>
        <v>1987376.0226608538</v>
      </c>
      <c r="AR21" s="49"/>
      <c r="AS21" s="49">
        <f>AS20/'[1]Tasa de cambio'!BD9</f>
        <v>1448251.5287104531</v>
      </c>
      <c r="AT21" s="45"/>
      <c r="AU21" s="49">
        <f>AU20/'[1]Tasa de cambio'!BF9</f>
        <v>278840.9296244235</v>
      </c>
      <c r="AW21" s="48" t="s">
        <v>5</v>
      </c>
      <c r="AX21" s="45"/>
      <c r="AY21" s="48" t="s">
        <v>5</v>
      </c>
      <c r="AZ21" s="45"/>
      <c r="BA21" s="48" t="s">
        <v>5</v>
      </c>
      <c r="BB21" s="45"/>
      <c r="BC21" s="48" t="s">
        <v>5</v>
      </c>
      <c r="BD21" s="50"/>
      <c r="BE21" s="48" t="s">
        <v>5</v>
      </c>
      <c r="BF21" s="50"/>
    </row>
    <row r="22" spans="2:58" ht="24" x14ac:dyDescent="0.2">
      <c r="B22" s="58" t="s">
        <v>13</v>
      </c>
      <c r="E22" s="48" t="s">
        <v>5</v>
      </c>
      <c r="F22" s="45"/>
      <c r="G22" s="48" t="s">
        <v>5</v>
      </c>
      <c r="H22" s="45"/>
      <c r="I22" s="48" t="s">
        <v>5</v>
      </c>
      <c r="J22" s="45"/>
      <c r="K22" s="48" t="s">
        <v>5</v>
      </c>
      <c r="L22" s="45"/>
      <c r="M22" s="48" t="s">
        <v>5</v>
      </c>
      <c r="N22" s="45"/>
      <c r="O22" s="48" t="s">
        <v>5</v>
      </c>
      <c r="P22" s="45"/>
      <c r="Q22" s="48" t="s">
        <v>5</v>
      </c>
      <c r="R22" s="45"/>
      <c r="S22" s="48" t="s">
        <v>5</v>
      </c>
      <c r="T22" s="45"/>
      <c r="U22" s="64">
        <f>U21/[1]PIB!AH14</f>
        <v>1.1726693795102467E-4</v>
      </c>
      <c r="V22" s="64"/>
      <c r="W22" s="64">
        <f>W21/[1]PIB!AJ14</f>
        <v>1.2679082273163859E-4</v>
      </c>
      <c r="X22" s="64"/>
      <c r="Y22" s="64">
        <f>Y21/[1]PIB!AL14</f>
        <v>7.6008147499718638E-5</v>
      </c>
      <c r="Z22" s="64"/>
      <c r="AA22" s="64">
        <f>AA21/[1]PIB!AN14</f>
        <v>5.9180040207191423E-5</v>
      </c>
      <c r="AB22" s="64"/>
      <c r="AC22" s="64">
        <f>AC21/[1]PIB!AP14</f>
        <v>7.7543507763202808E-5</v>
      </c>
      <c r="AD22" s="64"/>
      <c r="AE22" s="64">
        <f>AE21/[1]PIB!AR14</f>
        <v>8.5785625240956319E-5</v>
      </c>
      <c r="AF22" s="64"/>
      <c r="AG22" s="64">
        <f>AG21/[1]PIB!AT14</f>
        <v>7.0761727095626121E-5</v>
      </c>
      <c r="AH22" s="64"/>
      <c r="AI22" s="64">
        <f>AI21/[1]PIB!AV14</f>
        <v>6.1220486459548357E-5</v>
      </c>
      <c r="AJ22" s="64"/>
      <c r="AK22" s="64">
        <f>AK21/[1]PIB!AX14</f>
        <v>2.3454606251133356E-6</v>
      </c>
      <c r="AL22" s="64"/>
      <c r="AM22" s="64">
        <f>AM21/[1]PIB!AZ14</f>
        <v>1.5888222697246845E-6</v>
      </c>
      <c r="AN22" s="64"/>
      <c r="AO22" s="64">
        <f>AO21/[1]PIB!BB14</f>
        <v>1.3114140226085823E-6</v>
      </c>
      <c r="AP22" s="64"/>
      <c r="AQ22" s="64">
        <f>AQ21/[1]PIB!BD14</f>
        <v>1.1027426421868537E-6</v>
      </c>
      <c r="AR22" s="64"/>
      <c r="AS22" s="64">
        <f>AS21/[1]PIB!BF14</f>
        <v>8.065138719022479E-7</v>
      </c>
      <c r="AT22" s="45"/>
      <c r="AU22" s="64">
        <f>AU21/[1]PIB!BH14</f>
        <v>1.3512912271031742E-7</v>
      </c>
      <c r="AW22" s="48" t="s">
        <v>5</v>
      </c>
      <c r="AX22" s="45"/>
      <c r="AY22" s="48" t="s">
        <v>5</v>
      </c>
      <c r="AZ22" s="45"/>
      <c r="BA22" s="48" t="s">
        <v>5</v>
      </c>
      <c r="BB22" s="45"/>
      <c r="BC22" s="48" t="s">
        <v>5</v>
      </c>
      <c r="BD22" s="50"/>
      <c r="BE22" s="48" t="s">
        <v>5</v>
      </c>
      <c r="BF22" s="50"/>
    </row>
    <row r="23" spans="2:58" s="52" customFormat="1" x14ac:dyDescent="0.2">
      <c r="B23" s="65"/>
      <c r="C23" s="54"/>
      <c r="D23" s="55"/>
      <c r="E23" s="66"/>
      <c r="F23" s="66"/>
      <c r="G23" s="66"/>
      <c r="H23" s="66"/>
      <c r="I23" s="66"/>
      <c r="J23" s="66"/>
      <c r="K23" s="66"/>
      <c r="L23" s="66"/>
      <c r="M23" s="66"/>
      <c r="N23" s="66"/>
      <c r="O23" s="66"/>
      <c r="P23" s="66"/>
      <c r="Q23" s="66"/>
      <c r="R23" s="66"/>
      <c r="S23" s="66"/>
      <c r="T23" s="66"/>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6"/>
      <c r="AU23" s="67"/>
      <c r="AV23" s="54"/>
      <c r="AW23" s="67"/>
      <c r="AX23" s="54"/>
      <c r="AY23" s="67"/>
      <c r="AZ23" s="54"/>
      <c r="BA23" s="67"/>
      <c r="BB23" s="54"/>
      <c r="BC23" s="67"/>
      <c r="BD23" s="56"/>
      <c r="BE23" s="67"/>
      <c r="BF23" s="56"/>
    </row>
    <row r="24" spans="2:58" s="52" customFormat="1" ht="24" x14ac:dyDescent="0.2">
      <c r="B24" s="58" t="s">
        <v>14</v>
      </c>
      <c r="C24" s="54"/>
      <c r="D24" s="55"/>
      <c r="E24" s="48" t="s">
        <v>5</v>
      </c>
      <c r="F24" s="66"/>
      <c r="G24" s="48" t="s">
        <v>5</v>
      </c>
      <c r="H24" s="66"/>
      <c r="I24" s="48" t="s">
        <v>5</v>
      </c>
      <c r="J24" s="66"/>
      <c r="K24" s="48" t="s">
        <v>5</v>
      </c>
      <c r="L24" s="66"/>
      <c r="M24" s="48" t="s">
        <v>5</v>
      </c>
      <c r="N24" s="66"/>
      <c r="O24" s="48" t="s">
        <v>5</v>
      </c>
      <c r="P24" s="66"/>
      <c r="Q24" s="48" t="s">
        <v>5</v>
      </c>
      <c r="R24" s="66"/>
      <c r="S24" s="48" t="s">
        <v>5</v>
      </c>
      <c r="T24" s="66"/>
      <c r="U24" s="48" t="s">
        <v>5</v>
      </c>
      <c r="V24" s="67"/>
      <c r="W24" s="48" t="s">
        <v>5</v>
      </c>
      <c r="X24" s="67"/>
      <c r="Y24" s="48" t="s">
        <v>5</v>
      </c>
      <c r="Z24" s="67"/>
      <c r="AA24" s="48" t="s">
        <v>5</v>
      </c>
      <c r="AB24" s="67"/>
      <c r="AC24" s="49">
        <v>35975097</v>
      </c>
      <c r="AD24" s="49"/>
      <c r="AE24" s="49">
        <v>23626030</v>
      </c>
      <c r="AF24" s="49"/>
      <c r="AG24" s="49">
        <v>18643980</v>
      </c>
      <c r="AH24" s="49"/>
      <c r="AI24" s="49">
        <v>21147880</v>
      </c>
      <c r="AJ24" s="49"/>
      <c r="AK24" s="49">
        <v>6698932</v>
      </c>
      <c r="AL24" s="49"/>
      <c r="AM24" s="49">
        <v>6162630</v>
      </c>
      <c r="AN24" s="49"/>
      <c r="AO24" s="49">
        <v>5408380</v>
      </c>
      <c r="AP24" s="49"/>
      <c r="AQ24" s="49">
        <v>4795695</v>
      </c>
      <c r="AR24" s="49"/>
      <c r="AS24" s="49">
        <v>2927255</v>
      </c>
      <c r="AT24" s="45"/>
      <c r="AU24" s="48" t="s">
        <v>5</v>
      </c>
      <c r="AV24" s="45"/>
      <c r="AW24" s="48" t="s">
        <v>5</v>
      </c>
      <c r="AX24" s="45"/>
      <c r="AY24" s="48" t="s">
        <v>5</v>
      </c>
      <c r="AZ24" s="45"/>
      <c r="BA24" s="48" t="s">
        <v>5</v>
      </c>
      <c r="BB24" s="45"/>
      <c r="BC24" s="48" t="s">
        <v>5</v>
      </c>
      <c r="BD24" s="50"/>
      <c r="BE24" s="48" t="s">
        <v>5</v>
      </c>
      <c r="BF24" s="50"/>
    </row>
    <row r="25" spans="2:58" s="52" customFormat="1" ht="24" x14ac:dyDescent="0.2">
      <c r="B25" s="58" t="s">
        <v>15</v>
      </c>
      <c r="C25" s="54"/>
      <c r="D25" s="55"/>
      <c r="E25" s="48" t="s">
        <v>5</v>
      </c>
      <c r="F25" s="66"/>
      <c r="G25" s="48" t="s">
        <v>5</v>
      </c>
      <c r="H25" s="66"/>
      <c r="I25" s="48" t="s">
        <v>5</v>
      </c>
      <c r="J25" s="66"/>
      <c r="K25" s="48" t="s">
        <v>5</v>
      </c>
      <c r="L25" s="66"/>
      <c r="M25" s="48" t="s">
        <v>5</v>
      </c>
      <c r="N25" s="66"/>
      <c r="O25" s="48" t="s">
        <v>5</v>
      </c>
      <c r="P25" s="66"/>
      <c r="Q25" s="48" t="s">
        <v>5</v>
      </c>
      <c r="R25" s="66"/>
      <c r="S25" s="48" t="s">
        <v>5</v>
      </c>
      <c r="T25" s="66"/>
      <c r="U25" s="48" t="s">
        <v>5</v>
      </c>
      <c r="V25" s="67"/>
      <c r="W25" s="48" t="s">
        <v>5</v>
      </c>
      <c r="X25" s="67"/>
      <c r="Y25" s="48" t="s">
        <v>5</v>
      </c>
      <c r="Z25" s="67"/>
      <c r="AA25" s="48" t="s">
        <v>5</v>
      </c>
      <c r="AB25" s="67"/>
      <c r="AC25" s="49">
        <f>AC24/'[1]Tasa de cambio'!AN9</f>
        <v>19618143.166160688</v>
      </c>
      <c r="AD25" s="67"/>
      <c r="AE25" s="49">
        <f>AE24/'[1]Tasa de cambio'!AP9</f>
        <v>11816393.465560799</v>
      </c>
      <c r="AF25" s="67"/>
      <c r="AG25" s="49">
        <f>AG24/'[1]Tasa de cambio'!AR9</f>
        <v>10597826.810949892</v>
      </c>
      <c r="AH25" s="67"/>
      <c r="AI25" s="49">
        <f>AI24/'[1]Tasa de cambio'!AT9</f>
        <v>12641987.372315461</v>
      </c>
      <c r="AJ25" s="67"/>
      <c r="AK25" s="49">
        <f>AK24/'[1]Tasa de cambio'!AV9</f>
        <v>3429952.2105072127</v>
      </c>
      <c r="AL25" s="67"/>
      <c r="AM25" s="49">
        <f>AM24/'[1]Tasa de cambio'!AX9</f>
        <v>2858244.5194298769</v>
      </c>
      <c r="AN25" s="67"/>
      <c r="AO25" s="49">
        <f>AO24/'[1]Tasa de cambio'!AZ9</f>
        <v>2298550.963038201</v>
      </c>
      <c r="AP25" s="67"/>
      <c r="AQ25" s="49">
        <f>AQ24/'[1]Tasa de cambio'!BB9</f>
        <v>1441488.6778347446</v>
      </c>
      <c r="AR25" s="67"/>
      <c r="AS25" s="49">
        <f>AS24/'[1]Tasa de cambio'!BD9</f>
        <v>838439.47722154891</v>
      </c>
      <c r="AT25" s="66"/>
      <c r="AU25" s="48" t="s">
        <v>5</v>
      </c>
      <c r="AV25" s="45"/>
      <c r="AW25" s="48" t="s">
        <v>5</v>
      </c>
      <c r="AX25" s="45"/>
      <c r="AY25" s="48" t="s">
        <v>5</v>
      </c>
      <c r="AZ25" s="45"/>
      <c r="BA25" s="48" t="s">
        <v>5</v>
      </c>
      <c r="BB25" s="45"/>
      <c r="BC25" s="48" t="s">
        <v>5</v>
      </c>
      <c r="BD25" s="50"/>
      <c r="BE25" s="48" t="s">
        <v>5</v>
      </c>
      <c r="BF25" s="50"/>
    </row>
    <row r="26" spans="2:58" s="52" customFormat="1" ht="24" x14ac:dyDescent="0.2">
      <c r="B26" s="58" t="s">
        <v>16</v>
      </c>
      <c r="C26" s="54"/>
      <c r="D26" s="55"/>
      <c r="E26" s="48" t="s">
        <v>5</v>
      </c>
      <c r="F26" s="66"/>
      <c r="G26" s="48" t="s">
        <v>5</v>
      </c>
      <c r="H26" s="66"/>
      <c r="I26" s="48" t="s">
        <v>5</v>
      </c>
      <c r="J26" s="66"/>
      <c r="K26" s="48" t="s">
        <v>5</v>
      </c>
      <c r="L26" s="66"/>
      <c r="M26" s="48" t="s">
        <v>5</v>
      </c>
      <c r="N26" s="66"/>
      <c r="O26" s="48" t="s">
        <v>5</v>
      </c>
      <c r="P26" s="66"/>
      <c r="Q26" s="48" t="s">
        <v>5</v>
      </c>
      <c r="R26" s="66"/>
      <c r="S26" s="48" t="s">
        <v>5</v>
      </c>
      <c r="T26" s="66"/>
      <c r="U26" s="48" t="s">
        <v>5</v>
      </c>
      <c r="V26" s="67"/>
      <c r="W26" s="48" t="s">
        <v>5</v>
      </c>
      <c r="X26" s="67"/>
      <c r="Y26" s="48" t="s">
        <v>5</v>
      </c>
      <c r="Z26" s="67"/>
      <c r="AA26" s="48" t="s">
        <v>5</v>
      </c>
      <c r="AB26" s="67"/>
      <c r="AC26" s="67">
        <f>AC25/[1]PIB!AP14</f>
        <v>1.1568287755375246E-5</v>
      </c>
      <c r="AD26" s="67"/>
      <c r="AE26" s="67">
        <f>AE25/[1]PIB!AR14</f>
        <v>7.0884341543477957E-6</v>
      </c>
      <c r="AF26" s="67"/>
      <c r="AG26" s="67">
        <f>AG25/[1]PIB!AT14</f>
        <v>4.7979192172430468E-6</v>
      </c>
      <c r="AH26" s="67"/>
      <c r="AI26" s="67">
        <f>AI25/[1]PIB!AV14</f>
        <v>4.8322746958226957E-6</v>
      </c>
      <c r="AJ26" s="67"/>
      <c r="AK26" s="67">
        <f>AK25/[1]PIB!AX14</f>
        <v>1.3913324858615358E-6</v>
      </c>
      <c r="AL26" s="67"/>
      <c r="AM26" s="67">
        <f>AM25/[1]PIB!AZ14</f>
        <v>1.155864663368758E-6</v>
      </c>
      <c r="AN26" s="67"/>
      <c r="AO26" s="67">
        <f>AO25/[1]PIB!BB14</f>
        <v>9.358754085973405E-7</v>
      </c>
      <c r="AP26" s="67"/>
      <c r="AQ26" s="67">
        <f>AQ25/[1]PIB!BD14</f>
        <v>7.9984412368508514E-7</v>
      </c>
      <c r="AR26" s="67"/>
      <c r="AS26" s="67">
        <f>AS25/[1]PIB!BF14</f>
        <v>4.6691686887550476E-7</v>
      </c>
      <c r="AT26" s="66"/>
      <c r="AU26" s="48" t="s">
        <v>5</v>
      </c>
      <c r="AV26" s="45"/>
      <c r="AW26" s="48" t="s">
        <v>5</v>
      </c>
      <c r="AX26" s="45"/>
      <c r="AY26" s="48" t="s">
        <v>5</v>
      </c>
      <c r="AZ26" s="45"/>
      <c r="BA26" s="48" t="s">
        <v>5</v>
      </c>
      <c r="BB26" s="45"/>
      <c r="BC26" s="48" t="s">
        <v>5</v>
      </c>
      <c r="BD26" s="50"/>
      <c r="BE26" s="48" t="s">
        <v>5</v>
      </c>
      <c r="BF26" s="50"/>
    </row>
    <row r="27" spans="2:58" s="52" customFormat="1" x14ac:dyDescent="0.2">
      <c r="B27" s="53"/>
      <c r="C27" s="54"/>
      <c r="D27" s="55"/>
      <c r="E27" s="54"/>
      <c r="F27" s="54"/>
      <c r="G27" s="54"/>
      <c r="H27" s="54"/>
      <c r="I27" s="54"/>
      <c r="J27" s="54"/>
      <c r="K27" s="54"/>
      <c r="L27" s="54"/>
      <c r="M27" s="54"/>
      <c r="N27" s="54"/>
      <c r="O27" s="54"/>
      <c r="P27" s="54"/>
      <c r="Q27" s="54"/>
      <c r="R27" s="54"/>
      <c r="S27" s="54"/>
      <c r="T27" s="54"/>
      <c r="U27" s="68"/>
      <c r="V27" s="54"/>
      <c r="W27" s="54"/>
      <c r="X27" s="54"/>
      <c r="Y27" s="54"/>
      <c r="Z27" s="54"/>
      <c r="AA27" s="54"/>
      <c r="AB27" s="54"/>
      <c r="AC27" s="54"/>
      <c r="AD27" s="54"/>
      <c r="AE27" s="54"/>
      <c r="AF27" s="54"/>
      <c r="AG27" s="55"/>
      <c r="AH27" s="55"/>
      <c r="AI27" s="55"/>
      <c r="AJ27" s="54"/>
      <c r="AK27" s="54"/>
      <c r="AL27" s="54"/>
      <c r="AM27" s="54"/>
      <c r="AN27" s="54"/>
      <c r="AO27" s="54"/>
      <c r="AP27" s="54"/>
      <c r="AQ27" s="54"/>
      <c r="AR27" s="54"/>
      <c r="AS27" s="54"/>
      <c r="AT27" s="54"/>
      <c r="AU27" s="54"/>
      <c r="AV27" s="54"/>
      <c r="AW27" s="54"/>
      <c r="AX27" s="54"/>
      <c r="AY27" s="54"/>
      <c r="AZ27" s="54"/>
      <c r="BA27" s="54"/>
      <c r="BB27" s="54"/>
      <c r="BC27" s="54"/>
      <c r="BD27" s="56"/>
      <c r="BE27" s="54"/>
      <c r="BF27" s="56"/>
    </row>
    <row r="28" spans="2:58" x14ac:dyDescent="0.2">
      <c r="B28" s="57" t="s">
        <v>17</v>
      </c>
      <c r="C28" s="42"/>
      <c r="D28" s="43"/>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3"/>
      <c r="AH28" s="43"/>
      <c r="AI28" s="43"/>
      <c r="AJ28" s="42"/>
      <c r="AK28" s="42"/>
      <c r="AL28" s="42"/>
      <c r="AM28" s="42"/>
      <c r="AN28" s="42"/>
      <c r="AO28" s="42"/>
      <c r="AP28" s="42"/>
      <c r="AQ28" s="42"/>
      <c r="AR28" s="42"/>
      <c r="AS28" s="42"/>
      <c r="AT28" s="42"/>
      <c r="AU28" s="42"/>
      <c r="AV28" s="42"/>
      <c r="AW28" s="42"/>
      <c r="AX28" s="42"/>
      <c r="AY28" s="42"/>
      <c r="AZ28" s="42"/>
      <c r="BA28" s="42"/>
      <c r="BB28" s="42"/>
      <c r="BC28" s="42"/>
      <c r="BD28" s="44"/>
      <c r="BE28" s="42"/>
      <c r="BF28" s="44"/>
    </row>
    <row r="29" spans="2:58" ht="38.25" x14ac:dyDescent="0.2">
      <c r="B29" s="69" t="s">
        <v>18</v>
      </c>
      <c r="C29" s="70" t="s">
        <v>19</v>
      </c>
      <c r="D29" s="48"/>
      <c r="E29" s="71">
        <f>E33/[1]THogar!N11</f>
        <v>742</v>
      </c>
      <c r="F29" s="71"/>
      <c r="G29" s="71">
        <f>G33/[1]THogar!P11</f>
        <v>7494.9392712550598</v>
      </c>
      <c r="H29" s="71"/>
      <c r="I29" s="71">
        <f>I33/[1]THogar!R11</f>
        <v>24065.708418891169</v>
      </c>
      <c r="J29" s="71"/>
      <c r="K29" s="71">
        <f>K33/[1]THogar!T11</f>
        <v>30313.958333333336</v>
      </c>
      <c r="L29" s="71"/>
      <c r="M29" s="71">
        <f>M33/[1]THogar!V11</f>
        <v>83151.368421052626</v>
      </c>
      <c r="N29" s="71"/>
      <c r="O29" s="71">
        <f>O33/[1]THogar!X11</f>
        <v>159436.80851063828</v>
      </c>
      <c r="P29" s="71"/>
      <c r="Q29" s="71">
        <f>Q33/[1]THogar!Z11</f>
        <v>172176.17021276595</v>
      </c>
      <c r="R29" s="71"/>
      <c r="S29" s="71">
        <f>S33/[1]THogar!AB11</f>
        <v>175901.73913043478</v>
      </c>
      <c r="T29" s="71"/>
      <c r="U29" s="71">
        <f>U33/[1]THogar!AD11</f>
        <v>202348.69565217392</v>
      </c>
      <c r="V29" s="71"/>
      <c r="W29" s="71">
        <f>W33/[1]THogar!AF11</f>
        <v>219577.60869565219</v>
      </c>
      <c r="X29" s="71"/>
      <c r="Y29" s="71">
        <f>Y33/[1]THogar!AH11</f>
        <v>187722.66666666666</v>
      </c>
      <c r="Z29" s="71"/>
      <c r="AA29" s="71">
        <f>AA33/[1]THogar!AJ11</f>
        <v>196197.27272727271</v>
      </c>
      <c r="AB29" s="71"/>
      <c r="AC29" s="71">
        <f>AC33/[1]THogar!AL11</f>
        <v>202637.44186046513</v>
      </c>
      <c r="AD29" s="71"/>
      <c r="AE29" s="71">
        <f>AE33/[1]THogar!AN11</f>
        <v>193870.71428571429</v>
      </c>
      <c r="AF29" s="71"/>
      <c r="AG29" s="71">
        <f>AG33/[1]THogar!AP11</f>
        <v>197637.59036144576</v>
      </c>
      <c r="AH29" s="71"/>
      <c r="AI29" s="71">
        <f>AI33/[1]THogar!AR11</f>
        <v>199549.02439024393</v>
      </c>
      <c r="AJ29" s="48"/>
      <c r="AK29" s="71">
        <f>AK33/[1]THogar!AT11</f>
        <v>213044.75</v>
      </c>
      <c r="AL29" s="71"/>
      <c r="AM29" s="71">
        <f>AM33/[1]THogar!AV11</f>
        <v>213330.25</v>
      </c>
      <c r="AN29" s="72" t="s">
        <v>20</v>
      </c>
      <c r="AO29" s="71">
        <f>AO33/[1]THogar!AX11</f>
        <v>39824.615384615383</v>
      </c>
      <c r="AP29" s="73"/>
      <c r="AQ29" s="71">
        <f>AQ33/[1]THogar!AZ11</f>
        <v>40656.153846153844</v>
      </c>
      <c r="AR29" s="73"/>
      <c r="AS29" s="71">
        <f>AS33/[1]THogar!BB11</f>
        <v>30747.894736842107</v>
      </c>
      <c r="AT29" s="73"/>
      <c r="AU29" s="71">
        <f>AU33/[1]THogar!BD11</f>
        <v>26222.105263157897</v>
      </c>
      <c r="AV29" s="74"/>
      <c r="AW29" s="48" t="s">
        <v>5</v>
      </c>
      <c r="AX29" s="45"/>
      <c r="AY29" s="48" t="s">
        <v>5</v>
      </c>
      <c r="AZ29" s="45"/>
      <c r="BA29" s="48" t="s">
        <v>5</v>
      </c>
      <c r="BB29" s="45"/>
      <c r="BC29" s="48" t="s">
        <v>5</v>
      </c>
      <c r="BD29" s="50"/>
      <c r="BE29" s="48" t="s">
        <v>5</v>
      </c>
      <c r="BF29" s="50"/>
    </row>
    <row r="30" spans="2:58" ht="25.5" x14ac:dyDescent="0.2">
      <c r="B30" s="75" t="s">
        <v>21</v>
      </c>
      <c r="C30" s="59"/>
      <c r="E30" s="48" t="s">
        <v>5</v>
      </c>
      <c r="F30" s="66"/>
      <c r="G30" s="48" t="s">
        <v>5</v>
      </c>
      <c r="H30" s="66"/>
      <c r="I30" s="48" t="s">
        <v>5</v>
      </c>
      <c r="J30" s="66"/>
      <c r="K30" s="48" t="s">
        <v>5</v>
      </c>
      <c r="L30" s="66"/>
      <c r="M30" s="48" t="s">
        <v>5</v>
      </c>
      <c r="N30" s="66"/>
      <c r="O30" s="48" t="s">
        <v>5</v>
      </c>
      <c r="P30" s="66"/>
      <c r="Q30" s="48" t="s">
        <v>5</v>
      </c>
      <c r="R30" s="66"/>
      <c r="S30" s="48" t="s">
        <v>5</v>
      </c>
      <c r="T30" s="66"/>
      <c r="U30" s="48" t="s">
        <v>5</v>
      </c>
      <c r="V30" s="67"/>
      <c r="W30" s="48" t="s">
        <v>5</v>
      </c>
      <c r="X30" s="67"/>
      <c r="Y30" s="48" t="s">
        <v>5</v>
      </c>
      <c r="Z30" s="67"/>
      <c r="AA30" s="48" t="s">
        <v>5</v>
      </c>
      <c r="AB30" s="48"/>
      <c r="AC30" s="71">
        <v>80794</v>
      </c>
      <c r="AD30" s="71"/>
      <c r="AE30" s="71">
        <v>81860</v>
      </c>
      <c r="AF30" s="71"/>
      <c r="AG30" s="71">
        <v>69910</v>
      </c>
      <c r="AH30" s="71"/>
      <c r="AI30" s="71">
        <v>50017</v>
      </c>
      <c r="AJ30" s="71"/>
      <c r="AK30" s="71">
        <v>23477</v>
      </c>
      <c r="AL30" s="71"/>
      <c r="AM30" s="71">
        <v>22635</v>
      </c>
      <c r="AN30" s="72" t="s">
        <v>20</v>
      </c>
      <c r="AO30" s="71">
        <v>19053</v>
      </c>
      <c r="AP30" s="71"/>
      <c r="AQ30" s="71">
        <v>17600</v>
      </c>
      <c r="AR30" s="71"/>
      <c r="AS30" s="71">
        <v>14523</v>
      </c>
      <c r="AT30" s="71"/>
      <c r="AU30" s="71">
        <v>3090</v>
      </c>
      <c r="AW30" s="48" t="s">
        <v>5</v>
      </c>
      <c r="AX30" s="45"/>
      <c r="AY30" s="48" t="s">
        <v>5</v>
      </c>
      <c r="AZ30" s="45"/>
      <c r="BA30" s="48" t="s">
        <v>5</v>
      </c>
      <c r="BB30" s="45"/>
      <c r="BC30" s="48" t="s">
        <v>5</v>
      </c>
      <c r="BD30" s="50"/>
      <c r="BE30" s="48" t="s">
        <v>5</v>
      </c>
      <c r="BF30" s="50"/>
    </row>
    <row r="31" spans="2:58" x14ac:dyDescent="0.2">
      <c r="AG31" s="3"/>
      <c r="AH31" s="3"/>
      <c r="AI31" s="3"/>
      <c r="AY31" s="1"/>
      <c r="AZ31" s="1"/>
      <c r="BA31" s="1"/>
      <c r="BB31" s="1"/>
      <c r="BC31" s="1"/>
      <c r="BE31" s="1"/>
    </row>
    <row r="32" spans="2:58" x14ac:dyDescent="0.2">
      <c r="B32" s="57" t="s">
        <v>22</v>
      </c>
      <c r="C32" s="42"/>
      <c r="D32" s="43"/>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3"/>
      <c r="AH32" s="43"/>
      <c r="AI32" s="43"/>
      <c r="AJ32" s="42"/>
      <c r="AK32" s="42"/>
      <c r="AL32" s="42"/>
      <c r="AM32" s="42"/>
      <c r="AN32" s="42"/>
      <c r="AO32" s="42"/>
      <c r="AP32" s="42"/>
      <c r="AQ32" s="42"/>
      <c r="AR32" s="42"/>
      <c r="AS32" s="42"/>
      <c r="AT32" s="42"/>
      <c r="AU32" s="42"/>
      <c r="AV32" s="42"/>
      <c r="AW32" s="42"/>
      <c r="AX32" s="42"/>
      <c r="AY32" s="42"/>
      <c r="AZ32" s="42"/>
      <c r="BA32" s="42"/>
      <c r="BB32" s="42"/>
      <c r="BC32" s="42"/>
      <c r="BD32" s="44"/>
      <c r="BE32" s="42"/>
      <c r="BF32" s="44"/>
    </row>
    <row r="33" spans="1:58" s="52" customFormat="1" ht="25.5" x14ac:dyDescent="0.2">
      <c r="B33" s="76" t="s">
        <v>23</v>
      </c>
      <c r="C33" s="77" t="s">
        <v>24</v>
      </c>
      <c r="D33" s="78"/>
      <c r="E33" s="71">
        <v>3710</v>
      </c>
      <c r="F33" s="71"/>
      <c r="G33" s="71">
        <v>37025</v>
      </c>
      <c r="H33" s="73"/>
      <c r="I33" s="71">
        <v>117200</v>
      </c>
      <c r="J33" s="73"/>
      <c r="K33" s="71">
        <v>145507</v>
      </c>
      <c r="L33" s="73"/>
      <c r="M33" s="71">
        <v>394969</v>
      </c>
      <c r="N33" s="73"/>
      <c r="O33" s="71">
        <v>749353</v>
      </c>
      <c r="P33" s="73"/>
      <c r="Q33" s="71">
        <v>809228</v>
      </c>
      <c r="R33" s="71"/>
      <c r="S33" s="71">
        <v>809148</v>
      </c>
      <c r="T33" s="73"/>
      <c r="U33" s="71">
        <v>930804</v>
      </c>
      <c r="V33" s="72" t="s">
        <v>25</v>
      </c>
      <c r="W33" s="71">
        <v>1010057</v>
      </c>
      <c r="X33" s="72" t="s">
        <v>25</v>
      </c>
      <c r="Y33" s="71">
        <v>844752</v>
      </c>
      <c r="Z33" s="72" t="s">
        <v>25</v>
      </c>
      <c r="AA33" s="71">
        <v>863268</v>
      </c>
      <c r="AB33" s="72" t="s">
        <v>26</v>
      </c>
      <c r="AC33" s="71">
        <v>871341</v>
      </c>
      <c r="AD33" s="71"/>
      <c r="AE33" s="71">
        <v>814257</v>
      </c>
      <c r="AF33" s="71"/>
      <c r="AG33" s="71">
        <v>820196</v>
      </c>
      <c r="AH33" s="71"/>
      <c r="AI33" s="71">
        <v>818151</v>
      </c>
      <c r="AJ33" s="71"/>
      <c r="AK33" s="71">
        <v>852179</v>
      </c>
      <c r="AL33" s="71"/>
      <c r="AM33" s="79">
        <v>853321</v>
      </c>
      <c r="AN33" s="72" t="s">
        <v>20</v>
      </c>
      <c r="AO33" s="80">
        <v>155316</v>
      </c>
      <c r="AP33" s="71"/>
      <c r="AQ33" s="80">
        <v>158559</v>
      </c>
      <c r="AR33" s="71"/>
      <c r="AS33" s="80">
        <v>116842</v>
      </c>
      <c r="AT33" s="71"/>
      <c r="AU33" s="80">
        <v>99644</v>
      </c>
      <c r="AV33" s="71"/>
      <c r="AW33" s="48" t="s">
        <v>5</v>
      </c>
      <c r="AX33" s="45"/>
      <c r="AY33" s="48" t="s">
        <v>5</v>
      </c>
      <c r="AZ33" s="45"/>
      <c r="BA33" s="48" t="s">
        <v>5</v>
      </c>
      <c r="BB33" s="45"/>
      <c r="BC33" s="48" t="s">
        <v>5</v>
      </c>
      <c r="BD33" s="50"/>
      <c r="BE33" s="48" t="s">
        <v>5</v>
      </c>
      <c r="BF33" s="50"/>
    </row>
    <row r="34" spans="1:58" s="81" customFormat="1" ht="12.75" x14ac:dyDescent="0.2">
      <c r="B34" s="82" t="s">
        <v>27</v>
      </c>
      <c r="D34" s="83"/>
      <c r="E34" s="84">
        <f>E33/[1]Población!O13</f>
        <v>2.2537478551124185E-5</v>
      </c>
      <c r="F34" s="84"/>
      <c r="G34" s="84">
        <f>G33/[1]Población!Q13</f>
        <v>2.2142941553877709E-4</v>
      </c>
      <c r="H34" s="84"/>
      <c r="I34" s="84">
        <f>I33/[1]Población!S13</f>
        <v>6.902837555087971E-4</v>
      </c>
      <c r="J34" s="84"/>
      <c r="K34" s="84">
        <f>K33/[1]Población!U13</f>
        <v>8.4440644637036582E-4</v>
      </c>
      <c r="L34" s="84"/>
      <c r="M34" s="84">
        <f>M33/[1]Población!W13</f>
        <v>2.259672931581917E-3</v>
      </c>
      <c r="N34" s="84"/>
      <c r="O34" s="84">
        <f>O33/[1]Población!Y13</f>
        <v>4.2289485746674696E-3</v>
      </c>
      <c r="P34" s="84"/>
      <c r="Q34" s="84">
        <f>Q33/[1]Población!AA13</f>
        <v>4.5072918462948581E-3</v>
      </c>
      <c r="R34" s="84"/>
      <c r="S34" s="84">
        <f>S33/[1]Población!AC13</f>
        <v>4.4505327303320978E-3</v>
      </c>
      <c r="T34" s="84"/>
      <c r="U34" s="84">
        <f>U33/[1]Población!AE13</f>
        <v>5.0585392152573145E-3</v>
      </c>
      <c r="V34" s="84"/>
      <c r="W34" s="84">
        <f>W33/[1]Población!AG13</f>
        <v>5.4267056421116707E-3</v>
      </c>
      <c r="X34" s="84"/>
      <c r="Y34" s="84">
        <f>Y33/[1]Población!AI13</f>
        <v>4.4893653073384311E-3</v>
      </c>
      <c r="Z34" s="84"/>
      <c r="AA34" s="84">
        <f>AA33/[1]Población!AK13</f>
        <v>4.540398614650048E-3</v>
      </c>
      <c r="AB34" s="84"/>
      <c r="AC34" s="84">
        <f>AC33/[1]Población!AM13</f>
        <v>4.5375168328849998E-3</v>
      </c>
      <c r="AD34" s="84"/>
      <c r="AE34" s="84">
        <f>AE33/[1]Población!AO13</f>
        <v>4.1996578740796132E-3</v>
      </c>
      <c r="AF34" s="84"/>
      <c r="AG34" s="84">
        <f>AG33/[1]Población!AQ13</f>
        <v>4.1907964153851621E-3</v>
      </c>
      <c r="AH34" s="84"/>
      <c r="AI34" s="84">
        <f>AI33/[1]Población!AS13</f>
        <v>4.1422318405972911E-3</v>
      </c>
      <c r="AJ34" s="84"/>
      <c r="AK34" s="84">
        <f>AK33/[1]Población!AU13</f>
        <v>4.2761330214024324E-3</v>
      </c>
      <c r="AL34" s="84"/>
      <c r="AM34" s="84">
        <f>AM33/[1]Población!AW13</f>
        <v>4.2446197373929885E-3</v>
      </c>
      <c r="AN34" s="85"/>
      <c r="AO34" s="84">
        <f>AO33/[1]Población!AY13</f>
        <v>7.6599494942239149E-4</v>
      </c>
      <c r="AP34" s="85"/>
      <c r="AQ34" s="84">
        <f>AQ33/[1]Población!BA13</f>
        <v>7.7545668419389479E-4</v>
      </c>
      <c r="AR34" s="85"/>
      <c r="AS34" s="84">
        <f>AS33/[1]Población!BC13</f>
        <v>5.667455846222844E-4</v>
      </c>
      <c r="AT34" s="85"/>
      <c r="AU34" s="84">
        <f>AU33/[1]Población!BE13</f>
        <v>4.7944073087661002E-4</v>
      </c>
      <c r="AW34" s="48" t="s">
        <v>5</v>
      </c>
      <c r="AX34" s="45"/>
      <c r="AY34" s="48" t="s">
        <v>5</v>
      </c>
      <c r="AZ34" s="45"/>
      <c r="BA34" s="48" t="s">
        <v>5</v>
      </c>
      <c r="BB34" s="45"/>
      <c r="BC34" s="48" t="s">
        <v>5</v>
      </c>
      <c r="BD34" s="50"/>
      <c r="BE34" s="48" t="s">
        <v>5</v>
      </c>
      <c r="BF34" s="50"/>
    </row>
    <row r="35" spans="1:58" s="52" customFormat="1" ht="42" customHeight="1" x14ac:dyDescent="0.2">
      <c r="B35" s="86" t="s">
        <v>28</v>
      </c>
      <c r="C35" s="77" t="s">
        <v>29</v>
      </c>
      <c r="D35" s="87"/>
      <c r="E35" s="88" t="s">
        <v>5</v>
      </c>
      <c r="F35" s="89"/>
      <c r="G35" s="88" t="s">
        <v>5</v>
      </c>
      <c r="H35" s="89"/>
      <c r="I35" s="88" t="s">
        <v>5</v>
      </c>
      <c r="J35" s="89"/>
      <c r="K35" s="88" t="s">
        <v>5</v>
      </c>
      <c r="L35" s="89"/>
      <c r="M35" s="88" t="s">
        <v>5</v>
      </c>
      <c r="N35" s="89"/>
      <c r="O35" s="88" t="s">
        <v>5</v>
      </c>
      <c r="P35" s="89"/>
      <c r="Q35" s="88" t="s">
        <v>5</v>
      </c>
      <c r="R35" s="89"/>
      <c r="S35" s="88" t="s">
        <v>5</v>
      </c>
      <c r="T35" s="89"/>
      <c r="U35" s="88" t="s">
        <v>5</v>
      </c>
      <c r="V35" s="90"/>
      <c r="W35" s="88" t="s">
        <v>5</v>
      </c>
      <c r="X35" s="90"/>
      <c r="Y35" s="88" t="s">
        <v>5</v>
      </c>
      <c r="Z35" s="90"/>
      <c r="AA35" s="88" t="s">
        <v>5</v>
      </c>
      <c r="AB35" s="73"/>
      <c r="AC35" s="71">
        <f>AC30*[1]THogar!AL11</f>
        <v>347414.2</v>
      </c>
      <c r="AD35" s="73"/>
      <c r="AE35" s="71">
        <f>AE30*[1]THogar!AN11</f>
        <v>343812</v>
      </c>
      <c r="AF35" s="73"/>
      <c r="AG35" s="71">
        <f>AG30*[1]THogar!AP11</f>
        <v>290126.5</v>
      </c>
      <c r="AH35" s="73"/>
      <c r="AI35" s="71">
        <f>AI30*[1]THogar!AR11</f>
        <v>205069.69999999998</v>
      </c>
      <c r="AJ35" s="73"/>
      <c r="AK35" s="71">
        <f>AK30*[1]THogar!AT11</f>
        <v>93908</v>
      </c>
      <c r="AL35" s="73"/>
      <c r="AM35" s="71">
        <f>AM30*[1]THogar!AV11</f>
        <v>90540</v>
      </c>
      <c r="AN35" s="72" t="s">
        <v>20</v>
      </c>
      <c r="AO35" s="71">
        <f>AO30*[1]THogar!AX11</f>
        <v>74306.7</v>
      </c>
      <c r="AP35" s="73"/>
      <c r="AQ35" s="71">
        <f>AQ30*[1]THogar!AZ11</f>
        <v>68640</v>
      </c>
      <c r="AR35" s="73"/>
      <c r="AS35" s="71">
        <f>AS30*[1]THogar!BB11</f>
        <v>55187.399999999994</v>
      </c>
      <c r="AT35" s="73"/>
      <c r="AU35" s="71">
        <f>AU30*[1]THogar!BD11</f>
        <v>11742</v>
      </c>
      <c r="AW35" s="48" t="s">
        <v>5</v>
      </c>
      <c r="AX35" s="45"/>
      <c r="AY35" s="48" t="s">
        <v>5</v>
      </c>
      <c r="AZ35" s="45"/>
      <c r="BA35" s="48" t="s">
        <v>5</v>
      </c>
      <c r="BB35" s="45"/>
      <c r="BC35" s="48" t="s">
        <v>5</v>
      </c>
      <c r="BD35" s="50"/>
      <c r="BE35" s="48" t="s">
        <v>5</v>
      </c>
      <c r="BF35" s="50"/>
    </row>
    <row r="36" spans="1:58" s="81" customFormat="1" ht="12.75" x14ac:dyDescent="0.2">
      <c r="B36" s="91" t="s">
        <v>27</v>
      </c>
      <c r="C36" s="92"/>
      <c r="D36" s="93"/>
      <c r="E36" s="88" t="s">
        <v>5</v>
      </c>
      <c r="F36" s="89"/>
      <c r="G36" s="88" t="s">
        <v>5</v>
      </c>
      <c r="H36" s="89"/>
      <c r="I36" s="88" t="s">
        <v>5</v>
      </c>
      <c r="J36" s="89"/>
      <c r="K36" s="88" t="s">
        <v>5</v>
      </c>
      <c r="L36" s="89"/>
      <c r="M36" s="88" t="s">
        <v>5</v>
      </c>
      <c r="N36" s="89"/>
      <c r="O36" s="88" t="s">
        <v>5</v>
      </c>
      <c r="P36" s="89"/>
      <c r="Q36" s="88" t="s">
        <v>5</v>
      </c>
      <c r="R36" s="89"/>
      <c r="S36" s="88" t="s">
        <v>5</v>
      </c>
      <c r="T36" s="89"/>
      <c r="U36" s="88" t="s">
        <v>5</v>
      </c>
      <c r="V36" s="90"/>
      <c r="W36" s="88" t="s">
        <v>5</v>
      </c>
      <c r="X36" s="90"/>
      <c r="Y36" s="88" t="s">
        <v>5</v>
      </c>
      <c r="Z36" s="90"/>
      <c r="AA36" s="88" t="s">
        <v>5</v>
      </c>
      <c r="AB36" s="85"/>
      <c r="AC36" s="84">
        <f>AC35/[1]Población!AM13</f>
        <v>1.8091628656097623E-3</v>
      </c>
      <c r="AD36" s="85"/>
      <c r="AE36" s="84">
        <f>AE35/[1]Población!AO13</f>
        <v>1.7732641819512267E-3</v>
      </c>
      <c r="AF36" s="85"/>
      <c r="AG36" s="84">
        <f>AG35/[1]Población!AQ13</f>
        <v>1.4824031039022906E-3</v>
      </c>
      <c r="AH36" s="85"/>
      <c r="AI36" s="84">
        <f>AI35/[1]Población!AS13</f>
        <v>1.0382511796498866E-3</v>
      </c>
      <c r="AJ36" s="85"/>
      <c r="AK36" s="84">
        <f>AK35/[1]Población!AU13</f>
        <v>4.7121919194659766E-4</v>
      </c>
      <c r="AL36" s="85"/>
      <c r="AM36" s="84">
        <f>AM35/[1]Población!AW13</f>
        <v>4.503672955705546E-4</v>
      </c>
      <c r="AN36" s="85"/>
      <c r="AO36" s="84">
        <f>AO35/[1]Población!AY13</f>
        <v>3.6646937152801269E-4</v>
      </c>
      <c r="AP36" s="85"/>
      <c r="AQ36" s="84">
        <f>AQ35/[1]Población!BA13</f>
        <v>3.3569426398418845E-4</v>
      </c>
      <c r="AR36" s="85"/>
      <c r="AS36" s="84">
        <f>AS35/[1]Población!BC13</f>
        <v>2.6768811965546509E-4</v>
      </c>
      <c r="AT36" s="85"/>
      <c r="AU36" s="84">
        <f>AU35/[1]Población!BE13</f>
        <v>5.6497060153678647E-5</v>
      </c>
      <c r="AW36" s="48" t="s">
        <v>5</v>
      </c>
      <c r="AX36" s="45"/>
      <c r="AY36" s="48" t="s">
        <v>5</v>
      </c>
      <c r="AZ36" s="45"/>
      <c r="BA36" s="48" t="s">
        <v>5</v>
      </c>
      <c r="BB36" s="45"/>
      <c r="BC36" s="48" t="s">
        <v>5</v>
      </c>
      <c r="BD36" s="50"/>
      <c r="BE36" s="48" t="s">
        <v>5</v>
      </c>
      <c r="BF36" s="50"/>
    </row>
    <row r="37" spans="1:58" x14ac:dyDescent="0.2">
      <c r="E37" s="5"/>
      <c r="F37" s="5"/>
      <c r="G37" s="5"/>
      <c r="H37" s="5"/>
      <c r="I37" s="5"/>
      <c r="J37" s="5"/>
      <c r="K37" s="5"/>
      <c r="L37" s="5"/>
      <c r="M37" s="5"/>
      <c r="N37" s="5"/>
      <c r="O37" s="5"/>
      <c r="P37" s="5"/>
      <c r="Q37" s="5"/>
      <c r="R37" s="5"/>
      <c r="S37" s="5"/>
      <c r="T37" s="5"/>
      <c r="U37" s="5"/>
      <c r="V37" s="5"/>
      <c r="W37" s="5"/>
      <c r="X37" s="5"/>
      <c r="Y37" s="5"/>
      <c r="Z37" s="5"/>
      <c r="AA37" s="5"/>
      <c r="AG37" s="94"/>
      <c r="AY37" s="1"/>
      <c r="AZ37" s="1"/>
      <c r="BA37" s="1"/>
      <c r="BB37" s="1"/>
      <c r="BC37" s="1"/>
      <c r="BE37" s="1"/>
    </row>
    <row r="38" spans="1:58" ht="12.75" customHeight="1" x14ac:dyDescent="0.2">
      <c r="B38" s="57" t="s">
        <v>30</v>
      </c>
      <c r="C38" s="42"/>
      <c r="D38" s="43"/>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4"/>
      <c r="BE38" s="42"/>
      <c r="BF38" s="44"/>
    </row>
    <row r="39" spans="1:58" ht="12.75" x14ac:dyDescent="0.2">
      <c r="B39" s="59" t="s">
        <v>31</v>
      </c>
      <c r="C39" s="95" t="s">
        <v>32</v>
      </c>
      <c r="D39" s="96" t="s">
        <v>33</v>
      </c>
      <c r="E39" s="97">
        <v>25</v>
      </c>
      <c r="F39" s="98"/>
      <c r="G39" s="97">
        <v>25</v>
      </c>
      <c r="H39" s="99"/>
      <c r="I39" s="97">
        <v>25</v>
      </c>
      <c r="J39" s="99"/>
      <c r="K39" s="97">
        <v>25</v>
      </c>
      <c r="L39" s="99"/>
      <c r="M39" s="97">
        <v>25</v>
      </c>
      <c r="N39" s="99"/>
      <c r="O39" s="97">
        <v>25</v>
      </c>
      <c r="Q39" s="97">
        <v>25</v>
      </c>
      <c r="S39" s="97">
        <v>25</v>
      </c>
      <c r="U39" s="97">
        <v>25</v>
      </c>
      <c r="W39" s="97">
        <v>25</v>
      </c>
      <c r="Y39" s="97">
        <v>25</v>
      </c>
      <c r="AA39" s="97">
        <v>25</v>
      </c>
      <c r="AC39" s="97">
        <v>25</v>
      </c>
      <c r="AE39" s="100">
        <v>25</v>
      </c>
      <c r="AF39" s="100"/>
      <c r="AG39" s="100">
        <v>25</v>
      </c>
      <c r="AH39" s="100"/>
      <c r="AI39" s="100">
        <v>25</v>
      </c>
      <c r="AJ39" s="100"/>
      <c r="AK39" s="100">
        <v>25</v>
      </c>
      <c r="AL39" s="100"/>
      <c r="AM39" s="100">
        <v>25</v>
      </c>
      <c r="AO39" s="100">
        <v>25</v>
      </c>
      <c r="AP39" s="52"/>
      <c r="AQ39" s="100">
        <v>25</v>
      </c>
      <c r="AR39" s="52"/>
      <c r="AS39" s="100">
        <v>25</v>
      </c>
      <c r="AT39" s="52"/>
      <c r="AU39" s="100">
        <v>25</v>
      </c>
      <c r="AV39" s="52"/>
      <c r="AW39" s="100">
        <v>25</v>
      </c>
      <c r="AX39" s="52"/>
      <c r="AY39" s="100">
        <v>25</v>
      </c>
      <c r="AZ39" s="52"/>
      <c r="BA39" s="100">
        <v>25</v>
      </c>
      <c r="BB39" s="52"/>
      <c r="BC39" s="100">
        <v>25</v>
      </c>
      <c r="BD39" s="101"/>
      <c r="BE39" s="100">
        <v>25</v>
      </c>
      <c r="BF39" s="101"/>
    </row>
    <row r="40" spans="1:58" x14ac:dyDescent="0.2">
      <c r="B40" s="102"/>
      <c r="C40" s="59"/>
      <c r="D40" s="96" t="s">
        <v>34</v>
      </c>
      <c r="E40" s="97">
        <v>40</v>
      </c>
      <c r="F40" s="98"/>
      <c r="G40" s="97">
        <v>40</v>
      </c>
      <c r="H40" s="99"/>
      <c r="I40" s="97">
        <v>40</v>
      </c>
      <c r="J40" s="99"/>
      <c r="K40" s="97">
        <v>40</v>
      </c>
      <c r="L40" s="99"/>
      <c r="M40" s="97">
        <v>40</v>
      </c>
      <c r="N40" s="99"/>
      <c r="O40" s="97">
        <v>40</v>
      </c>
      <c r="Q40" s="97">
        <v>40</v>
      </c>
      <c r="S40" s="97">
        <v>40</v>
      </c>
      <c r="U40" s="97">
        <v>40</v>
      </c>
      <c r="W40" s="97">
        <v>40</v>
      </c>
      <c r="Y40" s="97">
        <v>40</v>
      </c>
      <c r="AA40" s="97">
        <v>40</v>
      </c>
      <c r="AC40" s="97">
        <v>40</v>
      </c>
      <c r="AE40" s="97">
        <v>40</v>
      </c>
      <c r="AF40" s="97"/>
      <c r="AG40" s="97">
        <v>40</v>
      </c>
      <c r="AH40" s="97"/>
      <c r="AI40" s="97">
        <v>40</v>
      </c>
      <c r="AJ40" s="97"/>
      <c r="AK40" s="97">
        <v>40</v>
      </c>
      <c r="AL40" s="97"/>
      <c r="AM40" s="97">
        <v>40</v>
      </c>
      <c r="AO40" s="97">
        <v>40</v>
      </c>
      <c r="AP40" s="52"/>
      <c r="AQ40" s="97">
        <v>40</v>
      </c>
      <c r="AR40" s="52"/>
      <c r="AS40" s="97">
        <v>40</v>
      </c>
      <c r="AT40" s="52"/>
      <c r="AU40" s="97">
        <v>40</v>
      </c>
      <c r="AV40" s="52"/>
      <c r="AW40" s="97">
        <v>40</v>
      </c>
      <c r="AX40" s="52"/>
      <c r="AY40" s="97">
        <v>40</v>
      </c>
      <c r="AZ40" s="52"/>
      <c r="BA40" s="97">
        <v>40</v>
      </c>
      <c r="BB40" s="52"/>
      <c r="BC40" s="97">
        <v>40</v>
      </c>
      <c r="BD40" s="101"/>
      <c r="BE40" s="97">
        <v>40</v>
      </c>
      <c r="BF40" s="101"/>
    </row>
    <row r="41" spans="1:58" x14ac:dyDescent="0.2">
      <c r="B41" s="103"/>
      <c r="C41" s="104"/>
      <c r="D41" s="105"/>
      <c r="E41" s="106"/>
      <c r="F41" s="106"/>
      <c r="G41" s="107"/>
      <c r="H41" s="107"/>
      <c r="I41" s="107"/>
      <c r="J41" s="107"/>
      <c r="K41" s="107"/>
      <c r="L41" s="107"/>
      <c r="M41" s="107"/>
      <c r="N41" s="107"/>
      <c r="O41" s="107"/>
      <c r="P41" s="4"/>
      <c r="Q41" s="107"/>
      <c r="R41" s="4"/>
      <c r="S41" s="4"/>
      <c r="T41" s="4"/>
      <c r="U41" s="4"/>
      <c r="V41" s="4"/>
      <c r="W41" s="4"/>
      <c r="X41" s="4"/>
      <c r="Y41" s="4"/>
      <c r="Z41" s="4"/>
      <c r="AA41" s="4"/>
      <c r="AB41" s="4"/>
      <c r="AC41" s="108"/>
      <c r="AD41" s="4"/>
      <c r="AE41" s="4"/>
      <c r="AF41" s="4"/>
      <c r="AG41" s="4"/>
      <c r="AH41" s="4"/>
      <c r="AI41" s="4"/>
      <c r="AJ41" s="4"/>
      <c r="AK41" s="4"/>
      <c r="AL41" s="4"/>
      <c r="AM41" s="4"/>
      <c r="AN41" s="4"/>
      <c r="AO41" s="4"/>
      <c r="AP41" s="109"/>
      <c r="AQ41" s="4"/>
      <c r="AR41" s="109"/>
      <c r="AS41" s="4"/>
      <c r="AT41" s="109"/>
      <c r="AU41" s="4"/>
      <c r="AV41" s="109"/>
      <c r="AW41" s="4"/>
      <c r="AX41" s="109"/>
      <c r="AY41" s="4"/>
      <c r="AZ41" s="109"/>
      <c r="BA41" s="4"/>
      <c r="BB41" s="109"/>
      <c r="BC41" s="4"/>
      <c r="BD41" s="110"/>
      <c r="BE41" s="4"/>
      <c r="BF41" s="110"/>
    </row>
    <row r="42" spans="1:58" x14ac:dyDescent="0.2">
      <c r="A42" s="111"/>
      <c r="B42" s="112" t="s">
        <v>35</v>
      </c>
      <c r="C42" s="113"/>
      <c r="D42" s="114"/>
      <c r="E42" s="115">
        <f>E39</f>
        <v>25</v>
      </c>
      <c r="F42" s="116"/>
      <c r="G42" s="115">
        <f>G39</f>
        <v>25</v>
      </c>
      <c r="H42" s="117"/>
      <c r="I42" s="115">
        <f>I39</f>
        <v>25</v>
      </c>
      <c r="J42" s="117"/>
      <c r="K42" s="115">
        <f>K39</f>
        <v>25</v>
      </c>
      <c r="L42" s="117"/>
      <c r="M42" s="115">
        <f>M39</f>
        <v>25</v>
      </c>
      <c r="N42" s="117"/>
      <c r="O42" s="115">
        <f>O39</f>
        <v>25</v>
      </c>
      <c r="P42" s="113"/>
      <c r="Q42" s="115">
        <f>Q39</f>
        <v>25</v>
      </c>
      <c r="R42" s="113"/>
      <c r="S42" s="115">
        <f>S39</f>
        <v>25</v>
      </c>
      <c r="T42" s="113"/>
      <c r="U42" s="115">
        <f>U39</f>
        <v>25</v>
      </c>
      <c r="V42" s="113"/>
      <c r="W42" s="115">
        <f>W39</f>
        <v>25</v>
      </c>
      <c r="X42" s="113"/>
      <c r="Y42" s="115">
        <f>Y39</f>
        <v>25</v>
      </c>
      <c r="Z42" s="113"/>
      <c r="AA42" s="115">
        <f>AA39</f>
        <v>25</v>
      </c>
      <c r="AB42" s="113"/>
      <c r="AC42" s="115">
        <f>AC39</f>
        <v>25</v>
      </c>
      <c r="AD42" s="113"/>
      <c r="AE42" s="115">
        <f>AE39</f>
        <v>25</v>
      </c>
      <c r="AF42" s="115"/>
      <c r="AG42" s="115">
        <f t="shared" ref="AG42:AM42" si="0">AG39</f>
        <v>25</v>
      </c>
      <c r="AH42" s="115"/>
      <c r="AI42" s="115">
        <f t="shared" si="0"/>
        <v>25</v>
      </c>
      <c r="AJ42" s="115"/>
      <c r="AK42" s="115">
        <f t="shared" si="0"/>
        <v>25</v>
      </c>
      <c r="AL42" s="115"/>
      <c r="AM42" s="115">
        <f t="shared" si="0"/>
        <v>25</v>
      </c>
      <c r="AN42" s="113"/>
      <c r="AO42" s="115">
        <f>AO39</f>
        <v>25</v>
      </c>
      <c r="AP42" s="118"/>
      <c r="AQ42" s="115">
        <f>AQ39</f>
        <v>25</v>
      </c>
      <c r="AR42" s="118"/>
      <c r="AS42" s="115">
        <f>AS39</f>
        <v>25</v>
      </c>
      <c r="AT42" s="118"/>
      <c r="AU42" s="115">
        <f>AU39</f>
        <v>25</v>
      </c>
      <c r="AV42" s="115"/>
      <c r="AW42" s="115">
        <f>AW39</f>
        <v>25</v>
      </c>
      <c r="AX42" s="115"/>
      <c r="AY42" s="115">
        <f>AY39</f>
        <v>25</v>
      </c>
      <c r="AZ42" s="115"/>
      <c r="BA42" s="115">
        <f>BA39</f>
        <v>25</v>
      </c>
      <c r="BB42" s="115"/>
      <c r="BC42" s="115">
        <f>BC39</f>
        <v>25</v>
      </c>
      <c r="BD42" s="119"/>
      <c r="BE42" s="115">
        <f>BE39</f>
        <v>25</v>
      </c>
      <c r="BF42" s="119"/>
    </row>
    <row r="43" spans="1:58" x14ac:dyDescent="0.2">
      <c r="A43" s="111"/>
      <c r="B43" s="2" t="s">
        <v>36</v>
      </c>
      <c r="D43" s="96"/>
      <c r="E43" s="120" t="s">
        <v>37</v>
      </c>
      <c r="F43" s="121"/>
      <c r="G43" s="120" t="s">
        <v>37</v>
      </c>
      <c r="H43" s="99"/>
      <c r="I43" s="120" t="s">
        <v>37</v>
      </c>
      <c r="J43" s="99"/>
      <c r="K43" s="120" t="s">
        <v>37</v>
      </c>
      <c r="L43" s="99"/>
      <c r="M43" s="120" t="s">
        <v>37</v>
      </c>
      <c r="N43" s="99"/>
      <c r="O43" s="120" t="s">
        <v>37</v>
      </c>
      <c r="Q43" s="120" t="s">
        <v>37</v>
      </c>
      <c r="S43" s="120" t="s">
        <v>37</v>
      </c>
      <c r="U43" s="120" t="s">
        <v>37</v>
      </c>
      <c r="W43" s="120" t="s">
        <v>37</v>
      </c>
      <c r="Y43" s="120" t="s">
        <v>37</v>
      </c>
      <c r="AA43" s="120" t="s">
        <v>37</v>
      </c>
      <c r="AC43" s="120" t="s">
        <v>37</v>
      </c>
      <c r="AE43" s="120" t="s">
        <v>37</v>
      </c>
      <c r="AF43" s="120"/>
      <c r="AG43" s="120" t="s">
        <v>37</v>
      </c>
      <c r="AH43" s="120"/>
      <c r="AI43" s="120" t="s">
        <v>37</v>
      </c>
      <c r="AJ43" s="120"/>
      <c r="AK43" s="120" t="s">
        <v>37</v>
      </c>
      <c r="AL43" s="120"/>
      <c r="AM43" s="120" t="s">
        <v>37</v>
      </c>
      <c r="AO43" s="120" t="s">
        <v>37</v>
      </c>
      <c r="AP43" s="52"/>
      <c r="AQ43" s="120" t="s">
        <v>37</v>
      </c>
      <c r="AR43" s="52"/>
      <c r="AS43" s="120" t="s">
        <v>37</v>
      </c>
      <c r="AT43" s="52"/>
      <c r="AU43" s="120" t="s">
        <v>37</v>
      </c>
      <c r="AV43" s="120"/>
      <c r="AW43" s="120" t="s">
        <v>37</v>
      </c>
      <c r="AX43" s="120"/>
      <c r="AY43" s="120" t="s">
        <v>37</v>
      </c>
      <c r="AZ43" s="120"/>
      <c r="BA43" s="120" t="s">
        <v>37</v>
      </c>
      <c r="BB43" s="120"/>
      <c r="BC43" s="120" t="s">
        <v>37</v>
      </c>
      <c r="BD43" s="120"/>
      <c r="BE43" s="120" t="s">
        <v>37</v>
      </c>
      <c r="BF43" s="120"/>
    </row>
    <row r="44" spans="1:58" x14ac:dyDescent="0.2">
      <c r="B44" s="102"/>
      <c r="C44" s="59"/>
      <c r="D44" s="96"/>
      <c r="E44" s="121"/>
      <c r="F44" s="121"/>
      <c r="K44" s="122"/>
      <c r="M44" s="122"/>
      <c r="O44" s="122"/>
      <c r="AY44" s="1"/>
      <c r="AZ44" s="1"/>
      <c r="BA44" s="1"/>
      <c r="BB44" s="1"/>
      <c r="BC44" s="1"/>
      <c r="BE44" s="1"/>
    </row>
    <row r="45" spans="1:58" x14ac:dyDescent="0.2">
      <c r="B45" s="57" t="s">
        <v>38</v>
      </c>
      <c r="C45" s="42"/>
      <c r="D45" s="43"/>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4"/>
      <c r="BE45" s="42"/>
      <c r="BF45" s="44"/>
    </row>
    <row r="46" spans="1:58" ht="12.75" x14ac:dyDescent="0.2">
      <c r="B46" s="59" t="s">
        <v>31</v>
      </c>
      <c r="C46" s="95" t="s">
        <v>32</v>
      </c>
      <c r="D46" s="96" t="s">
        <v>33</v>
      </c>
      <c r="E46" s="97">
        <f>E39/'[1]Tasa de cambio'!P9</f>
        <v>24.873146950552183</v>
      </c>
      <c r="F46" s="97"/>
      <c r="G46" s="97">
        <f>G39/'[1]Tasa de cambio'!R9</f>
        <v>23.191273896675071</v>
      </c>
      <c r="H46" s="97"/>
      <c r="I46" s="97">
        <f>I39/'[1]Tasa de cambio'!T9</f>
        <v>21.542129224052445</v>
      </c>
      <c r="J46" s="97"/>
      <c r="K46" s="97">
        <f>K39/'[1]Tasa de cambio'!V9</f>
        <v>13.782208116052155</v>
      </c>
      <c r="L46" s="97"/>
      <c r="M46" s="97">
        <f>M39/'[1]Tasa de cambio'!X9</f>
        <v>13.665510016969574</v>
      </c>
      <c r="N46" s="97"/>
      <c r="O46" s="97">
        <f>O39/'[1]Tasa de cambio'!Z9</f>
        <v>10.639965361724377</v>
      </c>
      <c r="P46" s="97"/>
      <c r="Q46" s="97">
        <f>Q39/'[1]Tasa de cambio'!AB9</f>
        <v>8.5605795745273046</v>
      </c>
      <c r="R46" s="97"/>
      <c r="S46" s="97">
        <f>S39/'[1]Tasa de cambio'!AD9</f>
        <v>8.1235425267593886</v>
      </c>
      <c r="T46" s="97"/>
      <c r="U46" s="97">
        <f>U39/'[1]Tasa de cambio'!AF9</f>
        <v>8.5466595233017841</v>
      </c>
      <c r="V46" s="97"/>
      <c r="W46" s="97">
        <f>W39/'[1]Tasa de cambio'!AH9</f>
        <v>10.269512949000053</v>
      </c>
      <c r="X46" s="97"/>
      <c r="Y46" s="97">
        <f>Y39/'[1]Tasa de cambio'!AJ9</f>
        <v>11.492526792910779</v>
      </c>
      <c r="Z46" s="97"/>
      <c r="AA46" s="97">
        <f>AA39/'[1]Tasa de cambio'!AL9</f>
        <v>12.83988238667736</v>
      </c>
      <c r="AB46" s="97"/>
      <c r="AC46" s="97">
        <f>AC39/'[1]Tasa de cambio'!AN9</f>
        <v>13.633141257520924</v>
      </c>
      <c r="AD46" s="97"/>
      <c r="AE46" s="97">
        <f>AE39/'[1]Tasa de cambio'!AP9</f>
        <v>12.503574939971717</v>
      </c>
      <c r="AF46" s="97"/>
      <c r="AG46" s="97">
        <f>AG39/'[1]Tasa de cambio'!AR9</f>
        <v>14.210789234581204</v>
      </c>
      <c r="AH46" s="97"/>
      <c r="AI46" s="97">
        <f>AI39/'[1]Tasa de cambio'!AT9</f>
        <v>14.944745492592473</v>
      </c>
      <c r="AJ46" s="97"/>
      <c r="AK46" s="97">
        <f>AK39/'[1]Tasa de cambio'!AV9</f>
        <v>12.800369560801681</v>
      </c>
      <c r="AL46" s="97"/>
      <c r="AM46" s="97">
        <f>AM39/'[1]Tasa de cambio'!AX9</f>
        <v>11.59506785021118</v>
      </c>
      <c r="AO46" s="97">
        <f>AO39/'[1]Tasa de cambio'!AZ9</f>
        <v>10.624951293354945</v>
      </c>
      <c r="AP46" s="52"/>
      <c r="AQ46" s="97">
        <f>AQ39/'[1]Tasa de cambio'!BB9</f>
        <v>7.5144930913806265</v>
      </c>
      <c r="AR46" s="52"/>
      <c r="AS46" s="97">
        <f>AS39/'[1]Tasa de cambio'!BD9</f>
        <v>7.1606289614463794</v>
      </c>
      <c r="AT46" s="52"/>
      <c r="AU46" s="97">
        <f>AU39/'[1]Tasa de cambio'!BF9</f>
        <v>7.8335785778136477</v>
      </c>
      <c r="AV46" s="97"/>
      <c r="AW46" s="97">
        <f>AW39/'[1]Tasa de cambio'!BH9</f>
        <v>6.8421441987110274</v>
      </c>
      <c r="AX46" s="97"/>
      <c r="AY46" s="97">
        <f>AY39/'[1]Tasa de cambio'!BJ9</f>
        <v>6.3379853429335613</v>
      </c>
      <c r="AZ46" s="52"/>
      <c r="BA46" s="97">
        <f>BA39/'[1]Tasa de cambio'!BL9</f>
        <v>4.8494923319743117</v>
      </c>
      <c r="BB46" s="52"/>
      <c r="BC46" s="120" t="s">
        <v>37</v>
      </c>
      <c r="BD46" s="101"/>
      <c r="BE46" s="120" t="s">
        <v>37</v>
      </c>
      <c r="BF46" s="101"/>
    </row>
    <row r="47" spans="1:58" x14ac:dyDescent="0.2">
      <c r="B47" s="102"/>
      <c r="C47" s="59"/>
      <c r="D47" s="96" t="s">
        <v>34</v>
      </c>
      <c r="E47" s="97">
        <f>E40/'[1]Tasa de cambio'!P9</f>
        <v>39.797035120883493</v>
      </c>
      <c r="F47" s="97"/>
      <c r="G47" s="97">
        <f>G40/'[1]Tasa de cambio'!R9</f>
        <v>37.106038234680113</v>
      </c>
      <c r="H47" s="97"/>
      <c r="I47" s="97">
        <f>I40/'[1]Tasa de cambio'!T9</f>
        <v>34.467406758483911</v>
      </c>
      <c r="J47" s="97"/>
      <c r="K47" s="97">
        <f>K40/'[1]Tasa de cambio'!V9</f>
        <v>22.051532985683448</v>
      </c>
      <c r="L47" s="97"/>
      <c r="M47" s="97">
        <f>M40/'[1]Tasa de cambio'!X9</f>
        <v>21.864816027151317</v>
      </c>
      <c r="N47" s="97"/>
      <c r="O47" s="97">
        <f>O40/'[1]Tasa de cambio'!Z9</f>
        <v>17.023944578759004</v>
      </c>
      <c r="P47" s="97"/>
      <c r="Q47" s="97">
        <f>Q40/'[1]Tasa de cambio'!AB9</f>
        <v>13.696927319243688</v>
      </c>
      <c r="R47" s="97"/>
      <c r="S47" s="97">
        <f>S40/'[1]Tasa de cambio'!AD9</f>
        <v>12.997668042815022</v>
      </c>
      <c r="T47" s="97"/>
      <c r="U47" s="97">
        <f>U40/'[1]Tasa de cambio'!AF9</f>
        <v>13.674655237282856</v>
      </c>
      <c r="V47" s="97"/>
      <c r="W47" s="97">
        <f>W40/'[1]Tasa de cambio'!AH9</f>
        <v>16.431220718400084</v>
      </c>
      <c r="X47" s="97"/>
      <c r="Y47" s="97">
        <f>Y40/'[1]Tasa de cambio'!AJ9</f>
        <v>18.388042868657248</v>
      </c>
      <c r="Z47" s="97"/>
      <c r="AA47" s="97">
        <f>AA40/'[1]Tasa de cambio'!AL9</f>
        <v>20.543811818683775</v>
      </c>
      <c r="AB47" s="97"/>
      <c r="AC47" s="97">
        <f>AC40/'[1]Tasa de cambio'!AN9</f>
        <v>21.813026012033479</v>
      </c>
      <c r="AD47" s="97"/>
      <c r="AE47" s="97">
        <f>AE40/'[1]Tasa de cambio'!AP9</f>
        <v>20.005719903954745</v>
      </c>
      <c r="AF47" s="97"/>
      <c r="AG47" s="97">
        <f>AG40/'[1]Tasa de cambio'!AR9</f>
        <v>22.737262775329928</v>
      </c>
      <c r="AH47" s="97"/>
      <c r="AI47" s="97">
        <f>AI40/'[1]Tasa de cambio'!AT9</f>
        <v>23.911592788147956</v>
      </c>
      <c r="AJ47" s="97"/>
      <c r="AK47" s="97">
        <f>AK40/'[1]Tasa de cambio'!AV9</f>
        <v>20.48059129728269</v>
      </c>
      <c r="AL47" s="97"/>
      <c r="AM47" s="97">
        <f>AM40/'[1]Tasa de cambio'!AX9</f>
        <v>18.552108560337889</v>
      </c>
      <c r="AO47" s="97">
        <f>AO40/'[1]Tasa de cambio'!AZ9</f>
        <v>16.999922069367912</v>
      </c>
      <c r="AP47" s="52"/>
      <c r="AQ47" s="97">
        <f>AQ40/'[1]Tasa de cambio'!BB9</f>
        <v>12.023188946209004</v>
      </c>
      <c r="AR47" s="52"/>
      <c r="AS47" s="97">
        <f>AS40/'[1]Tasa de cambio'!BD9</f>
        <v>11.457006338314207</v>
      </c>
      <c r="AT47" s="52"/>
      <c r="AU47" s="97">
        <f>AU40/'[1]Tasa de cambio'!BF9</f>
        <v>12.533725724501837</v>
      </c>
      <c r="AV47" s="97"/>
      <c r="AW47" s="97">
        <f>AW40/'[1]Tasa de cambio'!BH9</f>
        <v>10.947430717937644</v>
      </c>
      <c r="AX47" s="97"/>
      <c r="AY47" s="97">
        <f>AY40/'[1]Tasa de cambio'!BJ9</f>
        <v>10.140776548693699</v>
      </c>
      <c r="AZ47" s="97"/>
      <c r="BA47" s="97">
        <f>BA40/'[1]Tasa de cambio'!BL9</f>
        <v>7.7591877311588986</v>
      </c>
      <c r="BB47" s="97"/>
      <c r="BC47" s="120" t="s">
        <v>37</v>
      </c>
      <c r="BD47" s="97"/>
      <c r="BE47" s="120" t="s">
        <v>37</v>
      </c>
      <c r="BF47" s="97"/>
    </row>
    <row r="48" spans="1:58" x14ac:dyDescent="0.2">
      <c r="B48" s="103"/>
      <c r="C48" s="104"/>
      <c r="D48" s="105"/>
      <c r="E48" s="106"/>
      <c r="F48" s="106"/>
      <c r="G48" s="106"/>
      <c r="H48" s="106"/>
      <c r="I48" s="106"/>
      <c r="J48" s="106"/>
      <c r="K48" s="106"/>
      <c r="L48" s="106"/>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4"/>
      <c r="AO48" s="106"/>
      <c r="AP48" s="109"/>
      <c r="AQ48" s="106"/>
      <c r="AR48" s="109"/>
      <c r="AS48" s="106"/>
      <c r="AT48" s="109"/>
      <c r="AU48" s="106"/>
      <c r="AV48" s="109"/>
      <c r="AW48" s="106"/>
      <c r="AX48" s="109"/>
      <c r="AY48" s="106"/>
      <c r="AZ48" s="109"/>
      <c r="BA48" s="106"/>
      <c r="BB48" s="109"/>
      <c r="BC48" s="106"/>
      <c r="BD48" s="110"/>
      <c r="BE48" s="106"/>
      <c r="BF48" s="110"/>
    </row>
    <row r="49" spans="1:58" x14ac:dyDescent="0.2">
      <c r="A49" s="111"/>
      <c r="B49" s="112" t="s">
        <v>35</v>
      </c>
      <c r="C49" s="113"/>
      <c r="D49" s="114"/>
      <c r="E49" s="115">
        <f>E42/'[1]Tasa de cambio'!P9</f>
        <v>24.873146950552183</v>
      </c>
      <c r="F49" s="115"/>
      <c r="G49" s="115">
        <f>G42/'[1]Tasa de cambio'!R9</f>
        <v>23.191273896675071</v>
      </c>
      <c r="H49" s="115"/>
      <c r="I49" s="115">
        <f>I42/'[1]Tasa de cambio'!T9</f>
        <v>21.542129224052445</v>
      </c>
      <c r="J49" s="115"/>
      <c r="K49" s="115">
        <f>K42/'[1]Tasa de cambio'!V9</f>
        <v>13.782208116052155</v>
      </c>
      <c r="L49" s="115"/>
      <c r="M49" s="115">
        <f>M42/'[1]Tasa de cambio'!X9</f>
        <v>13.665510016969574</v>
      </c>
      <c r="N49" s="115"/>
      <c r="O49" s="115">
        <f>O42/'[1]Tasa de cambio'!Z9</f>
        <v>10.639965361724377</v>
      </c>
      <c r="P49" s="115"/>
      <c r="Q49" s="115">
        <f>Q42/'[1]Tasa de cambio'!AB9</f>
        <v>8.5605795745273046</v>
      </c>
      <c r="R49" s="115"/>
      <c r="S49" s="115">
        <f>S42/'[1]Tasa de cambio'!AD9</f>
        <v>8.1235425267593886</v>
      </c>
      <c r="T49" s="115"/>
      <c r="U49" s="115">
        <f>U42/'[1]Tasa de cambio'!AF9</f>
        <v>8.5466595233017841</v>
      </c>
      <c r="V49" s="115"/>
      <c r="W49" s="115">
        <f>W42/'[1]Tasa de cambio'!AH9</f>
        <v>10.269512949000053</v>
      </c>
      <c r="X49" s="115"/>
      <c r="Y49" s="115">
        <f>Y42/'[1]Tasa de cambio'!AJ9</f>
        <v>11.492526792910779</v>
      </c>
      <c r="Z49" s="115"/>
      <c r="AA49" s="115">
        <f>AA42/'[1]Tasa de cambio'!AL9</f>
        <v>12.83988238667736</v>
      </c>
      <c r="AB49" s="115"/>
      <c r="AC49" s="115">
        <f>AC42/'[1]Tasa de cambio'!AN9</f>
        <v>13.633141257520924</v>
      </c>
      <c r="AD49" s="115"/>
      <c r="AE49" s="115">
        <f>AE42/'[1]Tasa de cambio'!AP9</f>
        <v>12.503574939971717</v>
      </c>
      <c r="AF49" s="115"/>
      <c r="AG49" s="115">
        <f>AG42/'[1]Tasa de cambio'!AR9</f>
        <v>14.210789234581204</v>
      </c>
      <c r="AH49" s="115"/>
      <c r="AI49" s="115">
        <f>AI42/'[1]Tasa de cambio'!AT9</f>
        <v>14.944745492592473</v>
      </c>
      <c r="AJ49" s="115"/>
      <c r="AK49" s="115">
        <f>AK42/'[1]Tasa de cambio'!AV9</f>
        <v>12.800369560801681</v>
      </c>
      <c r="AL49" s="115"/>
      <c r="AM49" s="115">
        <f>AM42/'[1]Tasa de cambio'!AX9</f>
        <v>11.59506785021118</v>
      </c>
      <c r="AN49" s="113"/>
      <c r="AO49" s="115">
        <f>AO42/'[1]Tasa de cambio'!AZ9</f>
        <v>10.624951293354945</v>
      </c>
      <c r="AP49" s="118"/>
      <c r="AQ49" s="115">
        <f>AQ42/'[1]Tasa de cambio'!BB9</f>
        <v>7.5144930913806265</v>
      </c>
      <c r="AR49" s="118"/>
      <c r="AS49" s="115">
        <f>AS42/'[1]Tasa de cambio'!BD9</f>
        <v>7.1606289614463794</v>
      </c>
      <c r="AT49" s="118"/>
      <c r="AU49" s="115">
        <f>AU42/'[1]Tasa de cambio'!BF9</f>
        <v>7.8335785778136477</v>
      </c>
      <c r="AV49" s="118"/>
      <c r="AW49" s="115">
        <f>AW42/'[1]Tasa de cambio'!BH9</f>
        <v>6.8421441987110274</v>
      </c>
      <c r="AX49" s="118"/>
      <c r="AY49" s="115">
        <f>AY42/'[1]Tasa de cambio'!BJ9</f>
        <v>6.3379853429335613</v>
      </c>
      <c r="AZ49" s="118"/>
      <c r="BA49" s="115">
        <f>BA42/'[1]Tasa de cambio'!BL9</f>
        <v>4.8494923319743117</v>
      </c>
      <c r="BB49" s="118"/>
      <c r="BC49" s="123" t="s">
        <v>37</v>
      </c>
      <c r="BD49" s="124"/>
      <c r="BE49" s="123" t="s">
        <v>37</v>
      </c>
      <c r="BF49" s="124"/>
    </row>
    <row r="50" spans="1:58" x14ac:dyDescent="0.2">
      <c r="A50" s="111"/>
      <c r="B50" s="2" t="s">
        <v>36</v>
      </c>
      <c r="D50" s="96"/>
      <c r="E50" s="120"/>
      <c r="F50" s="121"/>
      <c r="G50" s="120" t="s">
        <v>37</v>
      </c>
      <c r="H50" s="99"/>
      <c r="I50" s="120" t="s">
        <v>37</v>
      </c>
      <c r="J50" s="99"/>
      <c r="K50" s="120" t="s">
        <v>37</v>
      </c>
      <c r="L50" s="99"/>
      <c r="M50" s="120" t="s">
        <v>37</v>
      </c>
      <c r="N50" s="99"/>
      <c r="O50" s="120" t="s">
        <v>37</v>
      </c>
      <c r="Q50" s="120" t="s">
        <v>37</v>
      </c>
      <c r="S50" s="120" t="s">
        <v>37</v>
      </c>
      <c r="U50" s="120" t="s">
        <v>37</v>
      </c>
      <c r="W50" s="120" t="s">
        <v>37</v>
      </c>
      <c r="Y50" s="120" t="s">
        <v>37</v>
      </c>
      <c r="AA50" s="120" t="s">
        <v>37</v>
      </c>
      <c r="AC50" s="120" t="s">
        <v>37</v>
      </c>
      <c r="AE50" s="120" t="s">
        <v>37</v>
      </c>
      <c r="AY50" s="1"/>
      <c r="AZ50" s="1"/>
      <c r="BA50" s="1"/>
      <c r="BB50" s="1"/>
      <c r="BC50" s="1"/>
      <c r="BE50" s="1"/>
    </row>
    <row r="51" spans="1:58" x14ac:dyDescent="0.2">
      <c r="K51" s="122"/>
      <c r="L51" s="122"/>
      <c r="M51" s="122"/>
      <c r="N51" s="122"/>
      <c r="O51" s="122"/>
      <c r="P51" s="122"/>
      <c r="Q51" s="122"/>
      <c r="AY51" s="1"/>
      <c r="AZ51" s="1"/>
      <c r="BA51" s="1"/>
      <c r="BB51" s="1"/>
      <c r="BC51" s="1"/>
      <c r="BE51" s="1"/>
    </row>
    <row r="52" spans="1:58" x14ac:dyDescent="0.2">
      <c r="B52" s="125"/>
      <c r="C52" s="38"/>
      <c r="D52" s="126"/>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40"/>
      <c r="AZ52" s="40"/>
      <c r="BA52" s="40"/>
      <c r="BB52" s="40"/>
      <c r="BC52" s="40"/>
      <c r="BD52" s="40"/>
      <c r="BE52" s="40"/>
      <c r="BF52" s="40"/>
    </row>
    <row r="53" spans="1:58" s="121" customFormat="1" ht="11.25" x14ac:dyDescent="0.2">
      <c r="B53" s="127" t="s">
        <v>39</v>
      </c>
      <c r="C53" s="128"/>
      <c r="D53" s="128"/>
      <c r="E53" s="128"/>
      <c r="F53" s="128"/>
      <c r="G53" s="128"/>
      <c r="H53" s="128"/>
      <c r="I53" s="128"/>
      <c r="J53" s="128"/>
      <c r="K53" s="128"/>
      <c r="L53" s="128"/>
      <c r="M53" s="128"/>
      <c r="N53" s="129"/>
      <c r="AY53" s="130"/>
      <c r="AZ53" s="130"/>
      <c r="BA53" s="130"/>
      <c r="BB53" s="130"/>
      <c r="BC53" s="130"/>
      <c r="BD53" s="130"/>
      <c r="BE53" s="130"/>
      <c r="BF53" s="130"/>
    </row>
    <row r="54" spans="1:58" s="121" customFormat="1" ht="48.75" customHeight="1" x14ac:dyDescent="0.2">
      <c r="B54" s="127" t="s">
        <v>40</v>
      </c>
      <c r="C54" s="128"/>
      <c r="D54" s="128"/>
      <c r="E54" s="128"/>
      <c r="F54" s="128"/>
      <c r="G54" s="128"/>
      <c r="H54" s="128"/>
      <c r="I54" s="128"/>
      <c r="J54" s="128"/>
      <c r="K54" s="128"/>
      <c r="L54" s="128"/>
      <c r="M54" s="128"/>
      <c r="N54" s="129"/>
      <c r="O54" s="127"/>
      <c r="P54" s="128"/>
      <c r="AY54" s="130"/>
      <c r="AZ54" s="130"/>
      <c r="BA54" s="130"/>
      <c r="BB54" s="130"/>
      <c r="BC54" s="130"/>
      <c r="BD54" s="130"/>
      <c r="BE54" s="130"/>
      <c r="BF54" s="130"/>
    </row>
    <row r="55" spans="1:58" s="131" customFormat="1" ht="11.25" x14ac:dyDescent="0.2">
      <c r="B55" s="127"/>
      <c r="C55" s="128"/>
      <c r="D55" s="128"/>
      <c r="E55" s="128"/>
      <c r="F55" s="128"/>
      <c r="G55" s="128"/>
      <c r="H55" s="128"/>
      <c r="I55" s="128"/>
      <c r="J55" s="128"/>
      <c r="K55" s="128"/>
      <c r="L55" s="128"/>
      <c r="M55" s="128"/>
      <c r="N55" s="129"/>
      <c r="O55" s="127"/>
      <c r="P55" s="128"/>
      <c r="AY55" s="132"/>
      <c r="AZ55" s="132"/>
      <c r="BA55" s="132"/>
      <c r="BB55" s="132"/>
      <c r="BC55" s="132"/>
      <c r="BD55" s="132"/>
      <c r="BE55" s="132"/>
      <c r="BF55" s="132"/>
    </row>
    <row r="56" spans="1:58" s="131" customFormat="1" ht="11.25" x14ac:dyDescent="0.2">
      <c r="B56" s="127" t="s">
        <v>41</v>
      </c>
      <c r="C56" s="128"/>
      <c r="D56" s="128"/>
      <c r="E56" s="128"/>
      <c r="F56" s="128"/>
      <c r="G56" s="128"/>
      <c r="H56" s="128"/>
      <c r="I56" s="128"/>
      <c r="J56" s="128"/>
      <c r="K56" s="128"/>
      <c r="L56" s="128"/>
      <c r="M56" s="128"/>
      <c r="N56" s="129"/>
      <c r="O56" s="127"/>
      <c r="P56" s="128"/>
      <c r="AY56" s="132"/>
      <c r="AZ56" s="132"/>
      <c r="BA56" s="132"/>
      <c r="BB56" s="132"/>
      <c r="BC56" s="132"/>
      <c r="BD56" s="132"/>
      <c r="BE56" s="132"/>
      <c r="BF56" s="132"/>
    </row>
    <row r="57" spans="1:58" s="131" customFormat="1" ht="49.5" customHeight="1" x14ac:dyDescent="0.2">
      <c r="B57" s="127" t="s">
        <v>42</v>
      </c>
      <c r="C57" s="128"/>
      <c r="D57" s="128"/>
      <c r="E57" s="128"/>
      <c r="F57" s="128"/>
      <c r="G57" s="128"/>
      <c r="H57" s="128"/>
      <c r="I57" s="128"/>
      <c r="J57" s="128"/>
      <c r="K57" s="128"/>
      <c r="L57" s="128"/>
      <c r="M57" s="128"/>
      <c r="N57" s="129"/>
      <c r="O57" s="127"/>
      <c r="P57" s="128"/>
      <c r="AY57" s="132"/>
      <c r="AZ57" s="132"/>
      <c r="BA57" s="132"/>
      <c r="BB57" s="132"/>
      <c r="BC57" s="132"/>
      <c r="BD57" s="132"/>
      <c r="BE57" s="132"/>
      <c r="BF57" s="132"/>
    </row>
    <row r="58" spans="1:58" s="131" customFormat="1" ht="11.25" x14ac:dyDescent="0.2">
      <c r="B58" s="127"/>
      <c r="C58" s="128"/>
      <c r="D58" s="128"/>
      <c r="E58" s="128"/>
      <c r="F58" s="128"/>
      <c r="G58" s="128"/>
      <c r="H58" s="128"/>
      <c r="I58" s="128"/>
      <c r="J58" s="128"/>
      <c r="K58" s="128"/>
      <c r="L58" s="128"/>
      <c r="M58" s="128"/>
      <c r="N58" s="129"/>
      <c r="O58" s="127"/>
      <c r="P58" s="128"/>
      <c r="AY58" s="132"/>
      <c r="AZ58" s="132"/>
      <c r="BA58" s="132"/>
      <c r="BB58" s="132"/>
      <c r="BC58" s="132"/>
      <c r="BD58" s="132"/>
      <c r="BE58" s="132"/>
      <c r="BF58" s="132"/>
    </row>
    <row r="59" spans="1:58" x14ac:dyDescent="0.2">
      <c r="B59" s="127" t="s">
        <v>43</v>
      </c>
      <c r="C59" s="128"/>
      <c r="D59" s="128"/>
      <c r="E59" s="128"/>
      <c r="F59" s="128"/>
      <c r="G59" s="128"/>
      <c r="H59" s="128"/>
      <c r="I59" s="128"/>
      <c r="J59" s="128"/>
      <c r="K59" s="128"/>
      <c r="L59" s="128"/>
      <c r="M59" s="128"/>
      <c r="N59" s="129"/>
      <c r="O59" s="127"/>
      <c r="P59" s="128"/>
    </row>
    <row r="60" spans="1:58" x14ac:dyDescent="0.2">
      <c r="B60" s="127" t="s">
        <v>44</v>
      </c>
      <c r="C60" s="128"/>
      <c r="D60" s="128"/>
      <c r="E60" s="128"/>
      <c r="F60" s="128"/>
      <c r="G60" s="128"/>
      <c r="H60" s="128"/>
      <c r="I60" s="128"/>
      <c r="J60" s="128"/>
      <c r="K60" s="128"/>
      <c r="L60" s="128"/>
      <c r="M60" s="128"/>
      <c r="N60" s="129"/>
      <c r="O60" s="127"/>
      <c r="P60" s="128"/>
    </row>
    <row r="61" spans="1:58" x14ac:dyDescent="0.2">
      <c r="B61" s="127" t="s">
        <v>45</v>
      </c>
      <c r="C61" s="128"/>
      <c r="D61" s="128"/>
      <c r="E61" s="128"/>
      <c r="F61" s="128"/>
      <c r="G61" s="128"/>
      <c r="H61" s="128"/>
      <c r="I61" s="128"/>
      <c r="J61" s="128"/>
      <c r="K61" s="128"/>
      <c r="L61" s="128"/>
      <c r="M61" s="128"/>
      <c r="N61" s="129"/>
      <c r="O61" s="127"/>
      <c r="P61" s="128"/>
    </row>
    <row r="62" spans="1:58" x14ac:dyDescent="0.2">
      <c r="B62" s="127" t="s">
        <v>46</v>
      </c>
      <c r="C62" s="128"/>
      <c r="D62" s="128"/>
      <c r="E62" s="128"/>
      <c r="F62" s="128"/>
      <c r="G62" s="128"/>
      <c r="H62" s="128"/>
      <c r="I62" s="128"/>
      <c r="J62" s="128"/>
      <c r="K62" s="128"/>
      <c r="L62" s="128"/>
      <c r="M62" s="128"/>
      <c r="N62" s="129"/>
      <c r="O62" s="127"/>
      <c r="P62" s="128"/>
    </row>
    <row r="63" spans="1:58" ht="12" customHeight="1" x14ac:dyDescent="0.2">
      <c r="B63" s="127" t="s">
        <v>47</v>
      </c>
      <c r="C63" s="128"/>
      <c r="D63" s="128"/>
      <c r="E63" s="128"/>
      <c r="F63" s="128"/>
      <c r="G63" s="128"/>
      <c r="H63" s="128"/>
      <c r="I63" s="128"/>
      <c r="J63" s="128"/>
      <c r="K63" s="128"/>
      <c r="L63" s="128"/>
      <c r="M63" s="128"/>
      <c r="N63" s="129"/>
      <c r="O63" s="127"/>
      <c r="P63" s="128"/>
      <c r="Q63" s="52"/>
    </row>
    <row r="64" spans="1:58" ht="38.25" customHeight="1" x14ac:dyDescent="0.2">
      <c r="B64" s="127" t="s">
        <v>48</v>
      </c>
      <c r="C64" s="128"/>
      <c r="D64" s="128"/>
      <c r="E64" s="128"/>
      <c r="F64" s="128"/>
      <c r="G64" s="128"/>
      <c r="H64" s="128"/>
      <c r="I64" s="128"/>
      <c r="J64" s="128"/>
      <c r="K64" s="128"/>
      <c r="L64" s="128"/>
      <c r="M64" s="128"/>
      <c r="N64" s="129"/>
      <c r="O64" s="127"/>
      <c r="P64" s="128"/>
    </row>
    <row r="65" spans="2:58" ht="25.5" customHeight="1" x14ac:dyDescent="0.2">
      <c r="B65" s="127" t="s">
        <v>49</v>
      </c>
      <c r="C65" s="128"/>
      <c r="D65" s="128"/>
      <c r="E65" s="128"/>
      <c r="F65" s="128"/>
      <c r="G65" s="128"/>
      <c r="H65" s="128"/>
      <c r="I65" s="128"/>
      <c r="J65" s="128"/>
      <c r="K65" s="128"/>
      <c r="L65" s="128"/>
      <c r="M65" s="128"/>
      <c r="N65" s="129"/>
      <c r="O65" s="133"/>
      <c r="P65" s="128"/>
      <c r="Q65" s="52"/>
    </row>
    <row r="66" spans="2:58" x14ac:dyDescent="0.2">
      <c r="B66" s="127" t="s">
        <v>50</v>
      </c>
      <c r="C66" s="128"/>
      <c r="D66" s="128"/>
      <c r="E66" s="128"/>
      <c r="F66" s="128"/>
      <c r="G66" s="128"/>
      <c r="H66" s="128"/>
      <c r="I66" s="128"/>
      <c r="J66" s="128"/>
      <c r="K66" s="128"/>
      <c r="L66" s="128"/>
      <c r="M66" s="128"/>
      <c r="N66" s="128"/>
      <c r="O66" s="134"/>
      <c r="P66" s="135"/>
      <c r="Q66" s="52"/>
    </row>
    <row r="67" spans="2:58" s="52" customFormat="1" ht="37.5" customHeight="1" x14ac:dyDescent="0.2">
      <c r="B67" s="127" t="s">
        <v>51</v>
      </c>
      <c r="C67" s="128"/>
      <c r="D67" s="128"/>
      <c r="E67" s="128"/>
      <c r="F67" s="128"/>
      <c r="G67" s="128"/>
      <c r="H67" s="128"/>
      <c r="I67" s="128"/>
      <c r="J67" s="128"/>
      <c r="K67" s="128"/>
      <c r="L67" s="128"/>
      <c r="M67" s="128"/>
      <c r="N67" s="128"/>
      <c r="O67" s="136"/>
      <c r="P67" s="128"/>
      <c r="AY67" s="101"/>
      <c r="AZ67" s="101"/>
      <c r="BA67" s="101"/>
      <c r="BB67" s="101"/>
      <c r="BC67" s="101"/>
      <c r="BD67" s="101"/>
      <c r="BE67" s="101"/>
      <c r="BF67" s="101"/>
    </row>
    <row r="68" spans="2:58" s="52" customFormat="1" x14ac:dyDescent="0.2">
      <c r="B68" s="127"/>
      <c r="C68" s="128"/>
      <c r="D68" s="128"/>
      <c r="E68" s="128"/>
      <c r="F68" s="128"/>
      <c r="G68" s="128"/>
      <c r="H68" s="128"/>
      <c r="I68" s="128"/>
      <c r="J68" s="128"/>
      <c r="K68" s="128"/>
      <c r="L68" s="128"/>
      <c r="M68" s="128"/>
      <c r="N68" s="129"/>
      <c r="O68" s="136"/>
      <c r="P68" s="128"/>
      <c r="AY68" s="101"/>
      <c r="AZ68" s="101"/>
      <c r="BA68" s="101"/>
      <c r="BB68" s="101"/>
      <c r="BC68" s="101"/>
      <c r="BD68" s="101"/>
      <c r="BE68" s="101"/>
      <c r="BF68" s="101"/>
    </row>
    <row r="69" spans="2:58" x14ac:dyDescent="0.2">
      <c r="B69" s="127" t="s">
        <v>52</v>
      </c>
      <c r="C69" s="128"/>
      <c r="D69" s="128"/>
      <c r="E69" s="128"/>
      <c r="F69" s="128"/>
      <c r="G69" s="128"/>
      <c r="H69" s="128"/>
      <c r="I69" s="128"/>
      <c r="J69" s="128"/>
      <c r="K69" s="128"/>
      <c r="L69" s="128"/>
      <c r="M69" s="128"/>
      <c r="N69" s="129"/>
      <c r="O69" s="127"/>
      <c r="P69" s="128"/>
      <c r="Q69" s="52"/>
      <c r="R69" s="52"/>
      <c r="S69" s="52"/>
      <c r="T69" s="52"/>
      <c r="U69" s="52"/>
      <c r="V69" s="52"/>
    </row>
    <row r="70" spans="2:58" x14ac:dyDescent="0.2">
      <c r="B70" s="127" t="s">
        <v>53</v>
      </c>
      <c r="C70" s="128"/>
      <c r="D70" s="128"/>
      <c r="E70" s="128"/>
      <c r="F70" s="128"/>
      <c r="G70" s="128"/>
      <c r="H70" s="128"/>
      <c r="I70" s="128"/>
      <c r="J70" s="128"/>
      <c r="K70" s="128"/>
      <c r="L70" s="128"/>
      <c r="M70" s="128"/>
      <c r="N70" s="129"/>
      <c r="O70" s="127"/>
      <c r="P70" s="128"/>
      <c r="Q70" s="52"/>
      <c r="R70" s="52"/>
      <c r="S70" s="52"/>
      <c r="T70" s="52"/>
      <c r="U70" s="52"/>
      <c r="V70" s="52"/>
    </row>
    <row r="71" spans="2:58" x14ac:dyDescent="0.2">
      <c r="B71" s="127" t="s">
        <v>54</v>
      </c>
      <c r="C71" s="128"/>
      <c r="D71" s="128"/>
      <c r="E71" s="128"/>
      <c r="F71" s="128"/>
      <c r="G71" s="128"/>
      <c r="H71" s="128"/>
      <c r="I71" s="128"/>
      <c r="J71" s="128"/>
      <c r="K71" s="128"/>
      <c r="L71" s="128"/>
      <c r="M71" s="128"/>
      <c r="N71" s="129"/>
      <c r="O71" s="127"/>
      <c r="P71" s="128"/>
      <c r="Q71" s="52"/>
      <c r="R71" s="52"/>
      <c r="S71" s="52"/>
      <c r="T71" s="52"/>
      <c r="U71" s="52"/>
      <c r="V71" s="52"/>
    </row>
    <row r="72" spans="2:58" x14ac:dyDescent="0.2">
      <c r="B72" s="127" t="s">
        <v>55</v>
      </c>
      <c r="C72" s="128"/>
      <c r="D72" s="128"/>
      <c r="E72" s="128"/>
      <c r="F72" s="128"/>
      <c r="G72" s="128"/>
      <c r="H72" s="128"/>
      <c r="I72" s="128"/>
      <c r="J72" s="128"/>
      <c r="K72" s="128"/>
      <c r="L72" s="128"/>
      <c r="M72" s="128"/>
      <c r="N72" s="129"/>
      <c r="O72" s="127"/>
      <c r="P72" s="128"/>
    </row>
    <row r="73" spans="2:58" ht="12" customHeight="1" x14ac:dyDescent="0.2">
      <c r="B73" s="127" t="s">
        <v>56</v>
      </c>
      <c r="C73" s="128"/>
      <c r="D73" s="128"/>
      <c r="E73" s="128"/>
      <c r="F73" s="128"/>
      <c r="G73" s="128"/>
      <c r="H73" s="128"/>
      <c r="I73" s="128"/>
      <c r="J73" s="128"/>
      <c r="K73" s="128"/>
      <c r="L73" s="128"/>
      <c r="M73" s="128"/>
      <c r="N73" s="129"/>
      <c r="O73" s="127"/>
      <c r="P73" s="128"/>
      <c r="Q73" s="137"/>
      <c r="R73" s="137"/>
      <c r="S73" s="138"/>
      <c r="T73" s="52"/>
      <c r="U73" s="52"/>
      <c r="V73" s="52"/>
    </row>
    <row r="74" spans="2:58" ht="36.75" customHeight="1" x14ac:dyDescent="0.2">
      <c r="B74" s="127" t="s">
        <v>57</v>
      </c>
      <c r="C74" s="128"/>
      <c r="D74" s="128"/>
      <c r="E74" s="128"/>
      <c r="F74" s="128"/>
      <c r="G74" s="128"/>
      <c r="H74" s="128"/>
      <c r="I74" s="128"/>
      <c r="J74" s="128"/>
      <c r="K74" s="128"/>
      <c r="L74" s="128"/>
      <c r="M74" s="128"/>
      <c r="N74" s="129"/>
      <c r="O74" s="127"/>
      <c r="P74" s="128"/>
    </row>
    <row r="75" spans="2:58" ht="24" customHeight="1" x14ac:dyDescent="0.2">
      <c r="B75" s="127" t="s">
        <v>58</v>
      </c>
      <c r="C75" s="128"/>
      <c r="D75" s="128"/>
      <c r="E75" s="128"/>
      <c r="F75" s="128"/>
      <c r="G75" s="128"/>
      <c r="H75" s="128"/>
      <c r="I75" s="128"/>
      <c r="J75" s="128"/>
      <c r="K75" s="128"/>
      <c r="L75" s="128"/>
      <c r="M75" s="128"/>
      <c r="N75" s="129"/>
      <c r="O75" s="127"/>
      <c r="P75" s="128"/>
    </row>
    <row r="76" spans="2:58" x14ac:dyDescent="0.2">
      <c r="B76" s="127" t="s">
        <v>59</v>
      </c>
      <c r="C76" s="128"/>
      <c r="D76" s="128"/>
      <c r="E76" s="128"/>
      <c r="F76" s="128"/>
      <c r="G76" s="128"/>
      <c r="H76" s="128"/>
      <c r="I76" s="128"/>
      <c r="J76" s="128"/>
      <c r="K76" s="128"/>
      <c r="L76" s="128"/>
      <c r="M76" s="128"/>
      <c r="N76" s="129"/>
      <c r="O76" s="127"/>
      <c r="P76" s="128"/>
    </row>
    <row r="77" spans="2:58" ht="36.75" customHeight="1" x14ac:dyDescent="0.2">
      <c r="B77" s="127" t="s">
        <v>60</v>
      </c>
      <c r="C77" s="128"/>
      <c r="D77" s="128"/>
      <c r="E77" s="128"/>
      <c r="F77" s="128"/>
      <c r="G77" s="128"/>
      <c r="H77" s="128"/>
      <c r="I77" s="128"/>
      <c r="J77" s="128"/>
      <c r="K77" s="128"/>
      <c r="L77" s="128"/>
      <c r="M77" s="128"/>
      <c r="N77" s="129"/>
    </row>
  </sheetData>
  <mergeCells count="54">
    <mergeCell ref="B75:N75"/>
    <mergeCell ref="O75:P75"/>
    <mergeCell ref="B76:N76"/>
    <mergeCell ref="O76:P76"/>
    <mergeCell ref="B77:N77"/>
    <mergeCell ref="B72:N72"/>
    <mergeCell ref="O72:P72"/>
    <mergeCell ref="B73:N73"/>
    <mergeCell ref="O73:P73"/>
    <mergeCell ref="B74:N74"/>
    <mergeCell ref="O74:P74"/>
    <mergeCell ref="B69:N69"/>
    <mergeCell ref="O69:P69"/>
    <mergeCell ref="B70:N70"/>
    <mergeCell ref="O70:P70"/>
    <mergeCell ref="B71:N71"/>
    <mergeCell ref="O71:P71"/>
    <mergeCell ref="B65:N65"/>
    <mergeCell ref="O65:P65"/>
    <mergeCell ref="B66:N66"/>
    <mergeCell ref="B67:N67"/>
    <mergeCell ref="O67:P67"/>
    <mergeCell ref="B68:N68"/>
    <mergeCell ref="O68:P68"/>
    <mergeCell ref="B62:N62"/>
    <mergeCell ref="O62:P62"/>
    <mergeCell ref="B63:N63"/>
    <mergeCell ref="O63:P63"/>
    <mergeCell ref="B64:N64"/>
    <mergeCell ref="O64:P64"/>
    <mergeCell ref="B59:N59"/>
    <mergeCell ref="O59:P59"/>
    <mergeCell ref="B60:N60"/>
    <mergeCell ref="O60:P60"/>
    <mergeCell ref="B61:N61"/>
    <mergeCell ref="O61:P61"/>
    <mergeCell ref="B56:N56"/>
    <mergeCell ref="O56:P56"/>
    <mergeCell ref="B57:N57"/>
    <mergeCell ref="O57:P57"/>
    <mergeCell ref="B58:N58"/>
    <mergeCell ref="O58:P58"/>
    <mergeCell ref="B9:N9"/>
    <mergeCell ref="B53:N53"/>
    <mergeCell ref="B54:N54"/>
    <mergeCell ref="O54:P54"/>
    <mergeCell ref="B55:N55"/>
    <mergeCell ref="O55:P55"/>
    <mergeCell ref="B3:N3"/>
    <mergeCell ref="B4:N4"/>
    <mergeCell ref="B5:N5"/>
    <mergeCell ref="B6:N6"/>
    <mergeCell ref="B7:N7"/>
    <mergeCell ref="B8:N8"/>
  </mergeCells>
  <hyperlinks>
    <hyperlink ref="V20" location="PET2!A49" display="/a /b" xr:uid="{6AE0F8BF-E2C1-4167-88D9-C6322DEBF4D7}"/>
    <hyperlink ref="V21" location="PET2!A49" display="/a /b" xr:uid="{AB98602B-62E9-4B8E-A4C0-E6C2C13F92BC}"/>
    <hyperlink ref="X21" location="PET2!A49" display="/a /b" xr:uid="{DD414E52-8195-4F63-BD14-7FA766A88A91}"/>
    <hyperlink ref="X20" location="PET2!A49" display="/a /b" xr:uid="{708EDB3C-7390-4BF5-AAC4-A6BAA4E766F7}"/>
    <hyperlink ref="Z20" location="PET2!A49" display="/a /b" xr:uid="{5F15EFF4-1575-4B42-9D8A-2491B2249B78}"/>
    <hyperlink ref="Z21" location="PET2!A49" display="/a /b" xr:uid="{F3C0E908-93DF-4032-B436-222C3AF4FF62}"/>
    <hyperlink ref="AB21" location="PET2!A49" display="/a /c" xr:uid="{AC99BDD8-B7D3-4FAD-B039-A60C4CA93B23}"/>
    <hyperlink ref="AB20" location="PET2!A49" display="/a /c" xr:uid="{CE81F925-ADFF-43EF-968B-298110C506A1}"/>
    <hyperlink ref="V33" location="PET2!A50" display="/b" xr:uid="{C6A03512-730F-4853-8A69-03F474A60C69}"/>
    <hyperlink ref="X33" location="PET2!A50" display="/b" xr:uid="{EFE538FF-7453-497A-9C91-45A45240724E}"/>
    <hyperlink ref="C39" location="PET2!A52" display="/d" xr:uid="{7645C153-C24D-4D66-9D7F-830585E9039D}"/>
    <hyperlink ref="C46" location="PET2!A52" display="/d" xr:uid="{5EC61984-E52E-40E2-8CDC-3ABD7194646F}"/>
    <hyperlink ref="C29" location="PET2!A52" display="/d" xr:uid="{4CDE865E-6A9E-4114-8DEC-8C5B3763CB4D}"/>
    <hyperlink ref="Z33" location="PET2!A50" display="/b" xr:uid="{E4553B95-DB02-4017-BEC0-D47371B96C9B}"/>
    <hyperlink ref="AB33" location="PET2!A51" display="/c" xr:uid="{74F3A38F-C702-43B7-98BC-1F4D0B0E1108}"/>
    <hyperlink ref="AN29" location="PET2!A51" display="/c" xr:uid="{5896CD4B-7655-423C-846B-ECACA9ED3D83}"/>
    <hyperlink ref="AN30" location="PET2!A51" display="/c" xr:uid="{02515F51-95A2-4A7B-8F87-5BAC9F7AC116}"/>
    <hyperlink ref="AN33" location="PET2!A51" display="/c" xr:uid="{C2CA52C4-5252-48ED-BD0B-CB37668DBD3A}"/>
    <hyperlink ref="AN35" location="PET2!A51" display="/c" xr:uid="{CBD5DD74-845B-4568-85E9-C062D111D58A}"/>
    <hyperlink ref="B19" location="Glosario!A1" tooltip="Ver glosario" display="Gasto" xr:uid="{E041BCF5-2AA7-4B37-99BC-A987FB4D2627}"/>
    <hyperlink ref="B42" location="Glosario!A1" display="Monto mínimo per cápita" xr:uid="{0E97856B-589D-4EE3-B27C-E8E500588392}"/>
    <hyperlink ref="B43" location="Glosario!A1" display="Monto máximo por familia" xr:uid="{67287C4E-C293-42BE-B2C1-181BF3A23B79}"/>
    <hyperlink ref="B42:B43" location="Glosario!A1" tooltip="Ver glosario" display="Monto mínimo per cápita" xr:uid="{288F1EF3-CF9E-426C-875E-46F3CBE145C1}"/>
    <hyperlink ref="B49" location="Glosario!A1" display="Monto mínimo per cápita" xr:uid="{9EC60FA0-3CE0-44A5-9E43-C4E185F4369C}"/>
    <hyperlink ref="B50" location="Glosario!A1" display="Monto máximo por familia" xr:uid="{BA8D2E26-9724-4776-AD3B-8E726AE3B788}"/>
    <hyperlink ref="B49:B50" location="Glosario!A1" tooltip="Ver glosario" display="Monto mínimo per cápita" xr:uid="{6FDD6D5F-1A78-4B17-9615-E0DB88214A76}"/>
    <hyperlink ref="B38" location="Glosario!A1" tooltip="Ver glosario" display="Transferencias monetarias (US$)" xr:uid="{3C96C422-60F0-42EF-8E24-EF1730DED007}"/>
    <hyperlink ref="B45" location="Glosario!A1" tooltip="Ver glosario" display="Transferencias monetarias (US$)" xr:uid="{DAC5D535-A4BA-44D0-9FB4-FDA5F194F81B}"/>
    <hyperlink ref="B28" location="Glosario!A1" tooltip="Ver glosario" display="Cobertura hogares" xr:uid="{E5C3E677-64D8-4667-8C7D-EDFD3CC0A69B}"/>
  </hyperlinks>
  <pageMargins left="0.7" right="0.7" top="0.75" bottom="0.75" header="0.3" footer="0.3"/>
  <pageSetup scale="54"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PETI_d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Nincen FIGUEROA</dc:creator>
  <cp:lastModifiedBy>Nincen FIGUEROA</cp:lastModifiedBy>
  <dcterms:created xsi:type="dcterms:W3CDTF">2023-03-08T20:02:46Z</dcterms:created>
  <dcterms:modified xsi:type="dcterms:W3CDTF">2023-03-08T20:11:32Z</dcterms:modified>
</cp:coreProperties>
</file>