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tables/table9.xml" ContentType="application/vnd.openxmlformats-officedocument.spreadsheetml.table+xml"/>
  <Override PartName="/xl/tables/table8.xml" ContentType="application/vnd.openxmlformats-officedocument.spreadsheetml.table+xml"/>
  <Override PartName="/xl/tables/table7.xml" ContentType="application/vnd.openxmlformats-officedocument.spreadsheetml.table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tables/table3.xml" ContentType="application/vnd.openxmlformats-officedocument.spreadsheetml.table+xml"/>
  <Override PartName="/xl/tables/table10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media/image78.png" ContentType="image/png"/>
  <Override PartName="/xl/media/image77.png" ContentType="image/png"/>
  <Override PartName="/xl/media/image72.png" ContentType="image/png"/>
  <Override PartName="/xl/media/image74.png" ContentType="image/png"/>
  <Override PartName="/xl/media/image67.png" ContentType="image/png"/>
  <Override PartName="/xl/media/image73.png" ContentType="image/png"/>
  <Override PartName="/xl/media/image66.png" ContentType="image/png"/>
  <Override PartName="/xl/media/image75.png" ContentType="image/png"/>
  <Override PartName="/xl/media/image68.png" ContentType="image/png"/>
  <Override PartName="/xl/media/image76.png" ContentType="image/png"/>
  <Override PartName="/xl/media/image69.png" ContentType="image/png"/>
  <Override PartName="/xl/media/image70.png" ContentType="image/png"/>
  <Override PartName="/xl/media/image71.png" ContentType="image/png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externalLinks/_rels/externalLink7.xml.rels" ContentType="application/vnd.openxmlformats-package.relationships+xml"/>
  <Override PartName="/xl/externalLinks/_rels/externalLink2.xml.rels" ContentType="application/vnd.openxmlformats-package.relationships+xml"/>
  <Override PartName="/xl/externalLinks/_rels/externalLink1.xml.rels" ContentType="application/vnd.openxmlformats-package.relationships+xml"/>
  <Override PartName="/xl/externalLinks/_rels/externalLink3.xml.rels" ContentType="application/vnd.openxmlformats-package.relationships+xml"/>
  <Override PartName="/xl/externalLinks/_rels/externalLink4.xml.rels" ContentType="application/vnd.openxmlformats-package.relationships+xml"/>
  <Override PartName="/xl/externalLinks/_rels/externalLink5.xml.rels" ContentType="application/vnd.openxmlformats-package.relationships+xml"/>
  <Override PartName="/xl/externalLinks/_rels/externalLink6.xml.rels" ContentType="application/vnd.openxmlformats-package.relationships+xml"/>
  <Override PartName="/xl/externalLinks/externalLink7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 Protector" sheetId="1" state="visible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function="false" hidden="false" name="a" vbProcedure="false">#REF!</definedName>
    <definedName function="false" hidden="false" name="AAAA" vbProcedure="false">#REF!</definedName>
    <definedName function="false" hidden="false" name="APPLICATION_LIST" vbProcedure="false">#REF!</definedName>
    <definedName function="false" hidden="false" name="application_list1" vbProcedure="false">#REF!</definedName>
    <definedName function="false" hidden="false" name="AS2DocOpenMode" vbProcedure="false">"AS2DocumentEdit"</definedName>
    <definedName function="false" hidden="false" name="asdf" vbProcedure="false">#REF!</definedName>
    <definedName function="false" hidden="false" name="b" vbProcedure="false">#REF!</definedName>
    <definedName function="false" hidden="false" name="BULL_LIST" vbProcedure="false">#REF!</definedName>
    <definedName function="false" hidden="false" name="CLICKWRAPS" vbProcedure="false">#REF!</definedName>
    <definedName function="false" hidden="false" name="COMPAQ_LIST" vbProcedure="false">#REF!</definedName>
    <definedName function="false" hidden="false" name="CORRESPONDING_BACK_SUPPORT_FOR_OVERDEPLOYMENT" vbProcedure="false">#REF!</definedName>
    <definedName function="false" hidden="false" name="CORRESPONDING_FORWARD_SUPPORT_FOR_OVERDEPLOYMENT" vbProcedure="false">#REF!</definedName>
    <definedName function="false" hidden="false" name="CORRESPONDING_SUPPORT_FOR_OVERDEPLOYMENT" vbProcedure="false">[1]PM!$N$24:$N$33</definedName>
    <definedName function="false" hidden="false" name="COUNTRY_UPLIFT_LIST" vbProcedure="false">#REF!</definedName>
    <definedName function="false" hidden="false" name="CRAY_LIST" vbProcedure="false">#REF!</definedName>
    <definedName function="false" hidden="false" name="DATA_GENERAL_LIST" vbProcedure="false">#REF!</definedName>
    <definedName function="false" hidden="false" name="dddd" vbProcedure="false">#REF!</definedName>
    <definedName function="false" hidden="false" name="ENCORE_LIST" vbProcedure="false">#REF!</definedName>
    <definedName function="false" hidden="false" name="Entitlement" vbProcedure="false">#REF!</definedName>
    <definedName function="false" hidden="false" name="four" vbProcedure="false">#REF!</definedName>
    <definedName function="false" hidden="false" name="FUJITSU_LIST" vbProcedure="false">#REF!</definedName>
    <definedName function="false" hidden="false" name="FX_RATES" vbProcedure="false">#REF!</definedName>
    <definedName function="false" hidden="false" name="hostlookup" vbProcedure="false">[2]details!$C$2:$K$28</definedName>
    <definedName function="false" hidden="false" name="HP_LIST" vbProcedure="false">#REF!</definedName>
    <definedName function="false" hidden="false" name="IBM_LIST" vbProcedure="false">#REF!</definedName>
    <definedName function="false" hidden="false" name="INTEL_LIST" vbProcedure="false">#REF!</definedName>
    <definedName function="false" hidden="false" name="INTEREST_APPROX" vbProcedure="false">#REF!</definedName>
    <definedName function="false" hidden="false" name="INTL_PRODUCT_LIST" vbProcedure="false">#REF!</definedName>
    <definedName function="false" hidden="false" name="LastName" vbProcedure="false">#REF!</definedName>
    <definedName function="false" hidden="false" name="LEAP_DAYS" vbProcedure="false">#REF!</definedName>
    <definedName function="false" hidden="false" name="LICENSES_FOR_OVERDEPLOYMENT" vbProcedure="false">#REF!</definedName>
    <definedName function="false" hidden="false" name="lk" vbProcedure="false">#REF!</definedName>
    <definedName function="false" hidden="false" name="MAKE" vbProcedure="false">#REF!</definedName>
    <definedName function="false" hidden="false" name="NCR_LIST" vbProcedure="false">#REF!</definedName>
    <definedName function="false" hidden="false" name="oo" vbProcedure="false">#REF!</definedName>
    <definedName function="false" hidden="false" name="OPERATING_SYSTEM" vbProcedure="false">#REF!</definedName>
    <definedName function="false" hidden="false" name="OPERATING_SYSTEMS" vbProcedure="false">OFFSET([3]References!$C$3,0,0,COUNTA([3]References!$C$1:$C$65536)-1,1)</definedName>
    <definedName function="false" hidden="false" name="OTHER_FEES" vbProcedure="false">#REF!</definedName>
    <definedName function="false" hidden="false" name="PHRTOTAL" vbProcedure="false">[4]PHR!$E$28</definedName>
    <definedName function="false" hidden="false" name="PLATFORMS" vbProcedure="false">OFFSET([3]References!$A$3,0,0,COUNTA([3]References!$A$1:$A$65536)-2,1)</definedName>
    <definedName function="false" hidden="false" name="PLATFORM_MAKE_LIST" vbProcedure="false">OFFSET(#REF!,0,0,COUNTA(#REF!)-2,1)</definedName>
    <definedName function="false" hidden="false" name="PLATFORM_MODEL_AND_TIER_LIST" vbProcedure="false">OFFSET(#REF!,0,0,COUNTA(#REF!)-1,2)</definedName>
    <definedName function="false" hidden="false" name="PLATFORM_OS_LIST" vbProcedure="false">OFFSET([5]References!$C$3,0,0,COUNTA([5]References!$C$1:$C$65536)-1,1)</definedName>
    <definedName function="false" hidden="false" name="PRODUCT_FAMILY" vbProcedure="false">#REF!</definedName>
    <definedName function="false" hidden="false" name="PRODUCT_LINE" vbProcedure="false">#REF!</definedName>
    <definedName function="false" hidden="false" name="PRODUCT_LIST" vbProcedure="false">#REF!</definedName>
    <definedName function="false" hidden="false" name="PYRAMID_LIST" vbProcedure="false">#REF!</definedName>
    <definedName function="false" hidden="false" name="QUARTER_BEGIN_DATES" vbProcedure="false">#REF!</definedName>
    <definedName function="false" hidden="false" name="Recon2" vbProcedure="false">#REF!</definedName>
    <definedName function="false" hidden="false" name="repname" vbProcedure="false">#REF!</definedName>
    <definedName function="false" hidden="false" name="SEQUENT_LIST" vbProcedure="false">#REF!</definedName>
    <definedName function="false" hidden="false" name="SIEMENS_LIST" vbProcedure="false">#REF!</definedName>
    <definedName function="false" hidden="false" name="SILICON_GRAPHICS_LIST" vbProcedure="false">#REF!</definedName>
    <definedName function="false" hidden="false" name="six" vbProcedure="false">#REF!</definedName>
    <definedName function="false" hidden="false" name="STRATUS_LIST" vbProcedure="false">#REF!</definedName>
    <definedName function="false" hidden="false" name="SUN_LIST" vbProcedure="false">#REF!</definedName>
    <definedName function="false" hidden="false" name="SUPPORT_GAPS_AND_CREDITS" vbProcedure="false">#REF!</definedName>
    <definedName function="false" hidden="false" name="test" vbProcedure="false">#REF!</definedName>
    <definedName function="false" hidden="false" name="TIERS" vbProcedure="false">#REF!</definedName>
    <definedName function="false" hidden="false" name="TOTAL_AMOUNT_DUE" vbProcedure="false">#REF!</definedName>
    <definedName function="false" hidden="false" name="UNISYS_LIST" vbProcedure="false">#REF!</definedName>
    <definedName function="false" hidden="false" name="UNPAID_BACK_SUPPORT" vbProcedure="false">#REF!</definedName>
    <definedName function="false" hidden="false" name="UNPAID_FORWARD_SUPPORT" vbProcedure="false">#REF!</definedName>
    <definedName function="false" hidden="false" name="UPLIFT_RATES" vbProcedure="false">#REF!</definedName>
    <definedName function="false" hidden="false" name="US_INTEREST" vbProcedure="false">[6]PM!$S$41:$S$50,[6]PM!$S$26:$S$35,[6]PM!$S$11:$S$20</definedName>
    <definedName function="false" hidden="false" name="Workplan" vbProcedure="false">'[7]EU WP'!$A$1</definedName>
    <definedName function="false" hidden="false" name="_Filter" vbProcedure="false">#REF!</definedName>
    <definedName function="false" hidden="false" name="_xlnm._FilterDatabase" vbProcedure="false">#REF!</definedName>
    <definedName function="false" hidden="false" name="__" vbProcedure="false">#REF!</definedName>
    <definedName function="false" hidden="false" localSheetId="0" name="_xlnm._FilterDatabase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<sst xmlns="http://schemas.openxmlformats.org/spreadsheetml/2006/main" count="854" uniqueCount="459">
  <si>
    <t xml:space="preserve">Overall Data Protector Deployments</t>
  </si>
  <si>
    <t xml:space="preserve">DATA PROTECTOR</t>
  </si>
  <si>
    <t xml:space="preserve">Production</t>
  </si>
  <si>
    <t xml:space="preserve">Non-production</t>
  </si>
  <si>
    <t xml:space="preserve">Cell Manager for Unix</t>
  </si>
  <si>
    <t xml:space="preserve">Cell Manager for Windows / Linux</t>
  </si>
  <si>
    <t xml:space="preserve">Manager-of-Managers Extension for Unix</t>
  </si>
  <si>
    <t xml:space="preserve">Manager-of-Managers Extension for Windows / Linux</t>
  </si>
  <si>
    <t xml:space="preserve">Slots 61-250</t>
  </si>
  <si>
    <t xml:space="preserve">Slots Unlimited</t>
  </si>
  <si>
    <t xml:space="preserve">Drive for Unix</t>
  </si>
  <si>
    <t xml:space="preserve">Drive for Windows / Linux</t>
  </si>
  <si>
    <t xml:space="preserve">Online backup for Unix</t>
  </si>
  <si>
    <t xml:space="preserve">Online backup for Windows / Linux</t>
  </si>
  <si>
    <t xml:space="preserve">Advanced backup to disk</t>
  </si>
  <si>
    <t xml:space="preserve">HPE Data Protector Extended On-line Backup for Win/Lin Software</t>
  </si>
  <si>
    <t xml:space="preserve">test</t>
  </si>
  <si>
    <t xml:space="preserve">Deployed Version</t>
  </si>
  <si>
    <t xml:space="preserve"> A.09.09</t>
  </si>
  <si>
    <t xml:space="preserve">Applicable ALA #</t>
  </si>
  <si>
    <t xml:space="preserve">Details for Cell Manager hpdpprodcm1.central.btk.bg</t>
  </si>
  <si>
    <t xml:space="preserve">B. Detailed deployment table</t>
  </si>
  <si>
    <t xml:space="preserve">Cell Manager 1 hpdpprodcm1.central.btk.bg</t>
  </si>
  <si>
    <t xml:space="preserve">Products</t>
  </si>
  <si>
    <t xml:space="preserve">Installed</t>
  </si>
  <si>
    <t xml:space="preserve">Configured</t>
  </si>
  <si>
    <t xml:space="preserve">Historical usage</t>
  </si>
  <si>
    <t xml:space="preserve">Current usage</t>
  </si>
  <si>
    <t xml:space="preserve">To be counted</t>
  </si>
  <si>
    <t xml:space="preserve">Deployed in Linux</t>
  </si>
  <si>
    <t xml:space="preserve">Single Server Edition for UNIX</t>
  </si>
  <si>
    <t xml:space="preserve">Single Server Edition for Windows</t>
  </si>
  <si>
    <t xml:space="preserve">Direct Backup using NDMP for 1 TB</t>
  </si>
  <si>
    <t xml:space="preserve">HPE Data Protector zero downtime backup (ZDB) extension for UNIX - 1 TB</t>
  </si>
  <si>
    <t xml:space="preserve">HPE Data Protector instant recovery extension for UNIX - 1 TB</t>
  </si>
  <si>
    <t xml:space="preserve">Direct Backup Extension for 1 TB HPE StorageWorks disk array XP or compatible</t>
  </si>
  <si>
    <t xml:space="preserve">Direct Backup Extension for 1 TB HPE Surestore VA</t>
  </si>
  <si>
    <t xml:space="preserve">Encryption Extension for one client system</t>
  </si>
  <si>
    <t xml:space="preserve">HPE DP Granular Recovery Extension</t>
  </si>
  <si>
    <t xml:space="preserve">HPE Data Protector zero downtime backup (ZDB) extension for Windows - 1 TB</t>
  </si>
  <si>
    <t xml:space="preserve">HPE Data Protector instant recovery extension for Windows - 1 TB</t>
  </si>
  <si>
    <t xml:space="preserve">HPE Data Protector zero downtime backup (ZDB) extension for Linux - 1 TB</t>
  </si>
  <si>
    <t xml:space="preserve">HPE Data Protector instant recovery extension for Linux - 1 TB</t>
  </si>
  <si>
    <t xml:space="preserve">HPE Data Protector Zero Downtime Backup non HPE arrays Unix 1TB</t>
  </si>
  <si>
    <t xml:space="preserve">HPE Data Protector Zero Downtime Backup non HPE arrays Linux 1TB</t>
  </si>
  <si>
    <t xml:space="preserve">HPE Data Protector Zero Downtime Backup non HPE arrays Windows 1TB</t>
  </si>
  <si>
    <t xml:space="preserve">HPE Data Protector Instant Recovery non HPE arrays Unix 1TB</t>
  </si>
  <si>
    <t xml:space="preserve">HPE Data Protector Instant Recovery non HPE arrays Linux 1TB</t>
  </si>
  <si>
    <t xml:space="preserve">HPE Data Protector Instant Recovery non HPE arrays Windows 1TB</t>
  </si>
  <si>
    <t xml:space="preserve">C. Slot library table</t>
  </si>
  <si>
    <t xml:space="preserve">Number of installed slots</t>
  </si>
  <si>
    <t xml:space="preserve">SlotLibrary #1: DR_SO_DBA</t>
  </si>
  <si>
    <t xml:space="preserve">SlotLibrary #2: DC_SO_SAP</t>
  </si>
  <si>
    <t xml:space="preserve">SlotLibrary #3: DC_SO_WIN</t>
  </si>
  <si>
    <t xml:space="preserve">SlotLibrary #4: DC_SO_DBA</t>
  </si>
  <si>
    <t xml:space="preserve">SlotLibrary #5: DC_SO_FS</t>
  </si>
  <si>
    <t xml:space="preserve">SlotLibrary #6: DC_SO_TEST</t>
  </si>
  <si>
    <t xml:space="preserve">SlotLibrary #7: DR_SO_SAP</t>
  </si>
  <si>
    <t xml:space="preserve">SlotLibrary #8: DC_MSL</t>
  </si>
  <si>
    <t xml:space="preserve">SlotLibrary #9: DR_SO_FS</t>
  </si>
  <si>
    <t xml:space="preserve">SlotLibrary #10: DC_SO_FS_repl</t>
  </si>
  <si>
    <t xml:space="preserve">SlotLibrary #11: DR_MSL</t>
  </si>
  <si>
    <t xml:space="preserve">SlotLibrary #12: DR_SO_WIN</t>
  </si>
  <si>
    <t xml:space="preserve">D. Online backup analysis table</t>
  </si>
  <si>
    <t xml:space="preserve">Declaration date :</t>
  </si>
  <si>
    <t xml:space="preserve">Unique Instance</t>
  </si>
  <si>
    <t xml:space="preserve">Operating system</t>
  </si>
  <si>
    <t xml:space="preserve">OS_type</t>
  </si>
  <si>
    <t xml:space="preserve">Extension types</t>
  </si>
  <si>
    <t xml:space="preserve">Column1</t>
  </si>
  <si>
    <t xml:space="preserve">Column2</t>
  </si>
  <si>
    <t xml:space="preserve">Column3</t>
  </si>
  <si>
    <t xml:space="preserve">Column4</t>
  </si>
  <si>
    <t xml:space="preserve">Column5</t>
  </si>
  <si>
    <t xml:space="preserve">Column6</t>
  </si>
  <si>
    <t xml:space="preserve">Virtual hostname</t>
  </si>
  <si>
    <t xml:space="preserve">Main machine name</t>
  </si>
  <si>
    <t xml:space="preserve">Presence in a cluster environment</t>
  </si>
  <si>
    <t xml:space="preserve">Cluster Name</t>
  </si>
  <si>
    <t xml:space="preserve">Check - appserver</t>
  </si>
  <si>
    <t xml:space="preserve">appserver name and type</t>
  </si>
  <si>
    <t xml:space="preserve">Check -mssql and -mssql70</t>
  </si>
  <si>
    <t xml:space="preserve">Check -oracle and -oracle8</t>
  </si>
  <si>
    <t xml:space="preserve">Check -sap, -saphana, -sapdb</t>
  </si>
  <si>
    <t xml:space="preserve">Check -msexchange</t>
  </si>
  <si>
    <t xml:space="preserve">Check -msese</t>
  </si>
  <si>
    <t xml:space="preserve">Check -e2010</t>
  </si>
  <si>
    <t xml:space="preserve">Check -msmbx</t>
  </si>
  <si>
    <t xml:space="preserve">Check -mbx</t>
  </si>
  <si>
    <t xml:space="preserve">Check -informix</t>
  </si>
  <si>
    <t xml:space="preserve">Check -sybase</t>
  </si>
  <si>
    <t xml:space="preserve">Check -lotus</t>
  </si>
  <si>
    <t xml:space="preserve">Check -vss</t>
  </si>
  <si>
    <t xml:space="preserve">Check -db2</t>
  </si>
  <si>
    <t xml:space="preserve">Check -mssharepoint</t>
  </si>
  <si>
    <t xml:space="preserve">Check -mssps</t>
  </si>
  <si>
    <t xml:space="preserve">Check -vmware</t>
  </si>
  <si>
    <t xml:space="preserve">Check -vepa</t>
  </si>
  <si>
    <t xml:space="preserve">Check -veagent</t>
  </si>
  <si>
    <t xml:space="preserve">Check -stream</t>
  </si>
  <si>
    <t xml:space="preserve">Check -ov</t>
  </si>
  <si>
    <t xml:space="preserve">Check -opc</t>
  </si>
  <si>
    <t xml:space="preserve">Check -mysql</t>
  </si>
  <si>
    <t xml:space="preserve">Check -postgresql</t>
  </si>
  <si>
    <t xml:space="preserve">Online Backup configured Windows/Linux</t>
  </si>
  <si>
    <t xml:space="preserve">Online Backup configured Unix</t>
  </si>
  <si>
    <t xml:space="preserve">Historical usage Windows/Linux to be counted</t>
  </si>
  <si>
    <t xml:space="preserve">Current Usage Windows / Linux</t>
  </si>
  <si>
    <t xml:space="preserve">Historical usage Unix to be counted</t>
  </si>
  <si>
    <t xml:space="preserve">Current Usage Unix</t>
  </si>
  <si>
    <t xml:space="preserve">Last connexion date</t>
  </si>
  <si>
    <t xml:space="preserve">Comments</t>
  </si>
  <si>
    <t xml:space="preserve">backdc4.backup.btk.bg</t>
  </si>
  <si>
    <t xml:space="preserve">gpl x86_64 linux-2.6.32-642.el6.x86_64</t>
  </si>
  <si>
    <t xml:space="preserve">-dev_server 1 -core A.09.00 -da A.09.00 -ma A.09.00 -ts_core A.09.00 -corepatch A.09.09 -dapatch A.09.09 -mapatch A.09.09 -ts_corepatch A.09.09</t>
  </si>
  <si>
    <t xml:space="preserve">hpdpprodcm1.central.btk.bg</t>
  </si>
  <si>
    <t xml:space="preserve">gpl x86_64 linux-3.10.0-514.el7.x86_64</t>
  </si>
  <si>
    <t xml:space="preserve">-core A.09.00 -da A.09.00 -ma A.09.00 -cc A.09.00 -docs A.09.00 -ts_core A.09.00 -ts_cs A.09.00 -ts_as A.09.00 -ws A.09.00 -ts_jre A.09.00 -jce_dispatcher A.09.00 -jce_serviceregistry A.09.00 -corepatch A.09.09 -dapatch A.09.09 -mapatch A.09.09 -ccpatch A.09.09 -docspatch A.09.09 -ts_corepatch A.09.09 -ts_cspatch A.09.09 -ts_aspatch A.09.09 -wspatch A.09.09 -ts_jrepatch A.09.09 -jce_dispatcherpatch A.09.09 -jce_serviceregistrypatch A.09.09</t>
  </si>
  <si>
    <t xml:space="preserve">backrdc2.backup.btk.bg</t>
  </si>
  <si>
    <t xml:space="preserve">-core A.09.00 -da A.09.00 -ma A.09.00 -ts_core A.09.00 -corepatch A.09.09 -dapatch A.09.09 -mapatch A.09.09 -ts_corepatch A.09.09</t>
  </si>
  <si>
    <t xml:space="preserve">dbatestdb2.backup.btk.bg</t>
  </si>
  <si>
    <t xml:space="preserve">gpl x86_64 linux-3.10.0-229.el7.x86_64</t>
  </si>
  <si>
    <t xml:space="preserve">-core A.09.00 -integ A.09.00 -da A.09.00 -oracle8 A.09.00 -postgresql A.09.00 -ts_core A.09.00 -corepatch A.09.09 -integpatch A.09.09 -dapatch A.09.09 -oracle8patch A.09.09 -postgresqlpatch A.09.09 -ts_corepatch A.09.09</t>
  </si>
  <si>
    <t xml:space="preserve">omiproddb.backup.btk.bg</t>
  </si>
  <si>
    <t xml:space="preserve">gpl x86_64 linux-3.10.0-327.18.2.el7.x86_64</t>
  </si>
  <si>
    <t xml:space="preserve">-core A.09.00 -da A.09.00 -ts_core A.09.00 -corepatch A.09.09 -dapatch A.09.09 -ts_corepatch A.09.09</t>
  </si>
  <si>
    <t xml:space="preserve">esbpprdb2.backup.btk.bg</t>
  </si>
  <si>
    <t xml:space="preserve">-core A.09.00 -integ A.09.00 -da A.09.00 -oracle8 A.09.00 -ts_core A.09.00 -corepatch A.09.09 -integpatch A.09.09 -dapatch A.09.09 -oracle8patch A.09.09 -ts_corepatch A.09.09</t>
  </si>
  <si>
    <t xml:space="preserve">medprod1.backup.btk.bg</t>
  </si>
  <si>
    <t xml:space="preserve">gpl x86_64 linux-3.10.0-327.44.2.el7.x86_64</t>
  </si>
  <si>
    <t xml:space="preserve">medprod2.backup.btk.bg</t>
  </si>
  <si>
    <t xml:space="preserve">medprod3.backup.btk.bg</t>
  </si>
  <si>
    <t xml:space="preserve">saptesterp.backup.btk.bg</t>
  </si>
  <si>
    <t xml:space="preserve">gpl x86_64 linux-2.6.32-573.el6.x86_64</t>
  </si>
  <si>
    <t xml:space="preserve">sapdeverp.backup.btk.bg</t>
  </si>
  <si>
    <t xml:space="preserve">sapprodsm.backup.btk.bg</t>
  </si>
  <si>
    <t xml:space="preserve">sapprodbw.backup.btk.bg</t>
  </si>
  <si>
    <t xml:space="preserve">sapproderp.backup.btk.bg</t>
  </si>
  <si>
    <t xml:space="preserve">soadresbdb.backup.btk.bg</t>
  </si>
  <si>
    <t xml:space="preserve">gpl x86_64 linux-2.6.32-573.18.1.el6.x86_64</t>
  </si>
  <si>
    <t xml:space="preserve">soadrmpssdb.backup.btk.bg</t>
  </si>
  <si>
    <t xml:space="preserve">soappresbdb1.backup.btk.bg</t>
  </si>
  <si>
    <t xml:space="preserve">-core A.09.00 -integ A.07.00 -da A.09.00 -oracle8 A.07.00 -ts_core A.09.00 -corepatch A.09.09 -integpatch  -dapatch A.09.09 -oracle8patch A.07.03 -ts_corepatch A.09.09</t>
  </si>
  <si>
    <t xml:space="preserve">soapprmpssdb1.backup.btk.bg</t>
  </si>
  <si>
    <t xml:space="preserve">soatdesbdb.backup.btk.bg</t>
  </si>
  <si>
    <t xml:space="preserve">soatdmpssdb.backup.btk.bg</t>
  </si>
  <si>
    <t xml:space="preserve">soaprodesbdb.backup.btk.bg</t>
  </si>
  <si>
    <t xml:space="preserve">soaprodmpssdb.backup.btk.bg</t>
  </si>
  <si>
    <t xml:space="preserve">bi-etl.backup.btk.bg</t>
  </si>
  <si>
    <t xml:space="preserve">ibm rs6000 aix-6.1</t>
  </si>
  <si>
    <t xml:space="preserve">cmsodmdc2.backup.btk.bg</t>
  </si>
  <si>
    <t xml:space="preserve">cmsodmdc1.backup.btk.bg</t>
  </si>
  <si>
    <t xml:space="preserve">cmsodmdc.backup.btk.bg</t>
  </si>
  <si>
    <t xml:space="preserve">cmstestjboss1.backup.btk.bg</t>
  </si>
  <si>
    <t xml:space="preserve">cmstestjboss2.backup.btk.bg</t>
  </si>
  <si>
    <t xml:space="preserve">cmswodm2.backup.btk.bg</t>
  </si>
  <si>
    <t xml:space="preserve">cmstestwmb1.backup.btk.bg</t>
  </si>
  <si>
    <t xml:space="preserve">cmstestwmb2.backup.btk.bg</t>
  </si>
  <si>
    <t xml:space="preserve">cmstestwodm1.backup.btk.bg</t>
  </si>
  <si>
    <t xml:space="preserve">cmstestwodm2.backup.btk.bg</t>
  </si>
  <si>
    <t xml:space="preserve">cmstestwodm.backup.btk.bg</t>
  </si>
  <si>
    <t xml:space="preserve">archydb.backup.btk.bg</t>
  </si>
  <si>
    <t xml:space="preserve">microsoft amd64 wNT-6.0-S</t>
  </si>
  <si>
    <t xml:space="preserve">-da A.09.00 -mssql70 A.09.00 -vss A.09.00 -ts_core A.09.00 -dapatch A.09.09 -mssql70patch A.09.09 -vsspatch A.09.09 -ts_corepatch A.09.09</t>
  </si>
  <si>
    <t xml:space="preserve">sccm2012db.backup.btk.bg</t>
  </si>
  <si>
    <t xml:space="preserve">microsoft amd64 wNT-6.3-S</t>
  </si>
  <si>
    <t xml:space="preserve">-mac 005056b6785e -da A.09.00 -mssql70 A.09.00 -vss A.09.00 -ts_core A.09.00 -dapatch A.09.09 -mssql70patch A.09.09 -vsspatch A.09.09 -ts_corepatch A.09.09</t>
  </si>
  <si>
    <t xml:space="preserve">panorama2.backup.btk.bg</t>
  </si>
  <si>
    <t xml:space="preserve">-mac 00505696081e -da A.09.00 -mssql70 A.09.00 -vss A.09.00 -ts_core A.09.00 -dapatch A.09.09 -mssql70patch A.09.09 -vsspatch A.09.09 -ts_corepatch A.09.09</t>
  </si>
  <si>
    <t xml:space="preserve">bssproddb.backup.btk.bg</t>
  </si>
  <si>
    <t xml:space="preserve">-mac 005056963bc1 -da A.09.00 -mssql70 A.09.00 -vss A.09.00 -ts_core A.09.00 -dapatch A.09.09 -mssql70patch A.09.09 -vsspatch A.09.09 -ts_corepatch A.09.09</t>
  </si>
  <si>
    <t xml:space="preserve">dotnetproddb.backup.btk.bg</t>
  </si>
  <si>
    <t xml:space="preserve">-mac 005056b66400 -da A.09.00 -mssql70 A.09.00 -vss A.09.00 -ts_core A.09.00 -dapatch A.09.09 -mssql70patch A.09.09 -vsspatch A.09.09 -ts_corepatch A.09.09</t>
  </si>
  <si>
    <t xml:space="preserve">bopproddb.backup.btk.bg</t>
  </si>
  <si>
    <t xml:space="preserve">-mac 005056b67726 -da A.09.00 -mssql70 A.09.00 -vss A.09.00 -ts_core A.09.00 -dapatch A.09.09 -mssql70patch A.09.09 -vsspatch A.09.09 -ts_corepatch A.09.09</t>
  </si>
  <si>
    <t xml:space="preserve">esbproddb.backup.btk.bg</t>
  </si>
  <si>
    <t xml:space="preserve">-mac 00505696303d -da A.09.00 -mssql70 A.09.00 -vss A.09.00 -ts_core A.09.00 -dapatch A.09.09 -mssql70patch A.09.09 -vsspatch A.09.09 -ts_corepatch A.09.09</t>
  </si>
  <si>
    <t xml:space="preserve">etproddb.backup.btk.bg</t>
  </si>
  <si>
    <t xml:space="preserve">-mac 005056b64325 -da A.09.00 -mssql70 A.09.00 -vss A.09.00 -ts_core A.09.00 -dapatch A.09.09 -mssql70patch A.09.09 -vsspatch A.09.09 -ts_corepatch A.09.09</t>
  </si>
  <si>
    <t xml:space="preserve">fsmdb.backup.btk.bg</t>
  </si>
  <si>
    <t xml:space="preserve">-mac 005056b63b7d -da A.09.00 -mssql70 A.09.00 -vss A.09.00 -ts_core A.09.00 -dapatch A.09.09 -mssql70patch A.09.09 -vsspatch A.09.09 -ts_corepatch A.09.09</t>
  </si>
  <si>
    <t xml:space="preserve">panorama.backup.btk.bg</t>
  </si>
  <si>
    <t xml:space="preserve">-mac 005056b663f6 -da A.09.00 -mssql70 A.09.00 -vss A.09.00 -ts_core A.09.00 -dapatch A.09.09 -mssql70patch A.09.09 -vsspatch A.09.09 -ts_corepatch A.09.09</t>
  </si>
  <si>
    <t xml:space="preserve">gpsdb.backup.btk.bg</t>
  </si>
  <si>
    <t xml:space="preserve">microsoft amd64 wNT-6.1-S</t>
  </si>
  <si>
    <t xml:space="preserve">-mac 005056bf0138 -da A.09.00 -mssql70 A.09.00 -vss A.09.00 -ts_core A.09.00 -dapatch A.09.09 -mssql70patch A.09.09 -vsspatch A.09.09 -ts_corepatch A.09.09</t>
  </si>
  <si>
    <t xml:space="preserve">itportaldb.backup.btk.bg</t>
  </si>
  <si>
    <t xml:space="preserve">-mac 005056b64352 -da A.09.00 -mssql70 A.09.00 -vss A.09.00 -ts_core A.09.00 -dapatch A.09.09 -mssql70patch A.09.09 -vsspatch A.09.09 -ts_corepatch A.09.09</t>
  </si>
  <si>
    <t xml:space="preserve">dpproddb.backup.btk.bg</t>
  </si>
  <si>
    <t xml:space="preserve">-mac 005056b60621 -da A.09.00 -mssql70 A.09.00 -vss A.09.00 -ts_core A.09.00 -dapatch A.09.09 -mssql70patch A.09.09 -vsspatch A.09.09 -ts_corepatch A.09.09</t>
  </si>
  <si>
    <t xml:space="preserve">crmtestdb.backup.btk.bg</t>
  </si>
  <si>
    <t xml:space="preserve">gpl x86_64 linux-2.6.32-573.12.1.el6.x86_64</t>
  </si>
  <si>
    <t xml:space="preserve">ossrtstd.backup.btk.bg</t>
  </si>
  <si>
    <t xml:space="preserve">hp ia64 hp-ux-11.31</t>
  </si>
  <si>
    <t xml:space="preserve">lpe64.backup.btk.bg</t>
  </si>
  <si>
    <t xml:space="preserve">-mac 005056bf0166 -da A.09.00 -mssql70 A.09.00 -vss A.09.00 -ts_core A.09.00 -dapatch A.09.09 -mssql70patch A.09.09 -vsspatch A.09.09 -ts_corepatch A.09.09</t>
  </si>
  <si>
    <t xml:space="preserve">fimproddb.backup.btk.bg</t>
  </si>
  <si>
    <t xml:space="preserve">-mac 005056bf021f -da A.09.00 -mssql70 A.09.00 -vss A.09.00 -ts_core A.09.00 -dapatch A.09.09 -mssql70patch A.09.09 -vsspatch A.09.09 -ts_corepatch A.09.09</t>
  </si>
  <si>
    <t xml:space="preserve">fimprodsmdw.backup.btk.bg</t>
  </si>
  <si>
    <t xml:space="preserve">-mac 005056bf023f -da A.09.00 -mssql70 A.09.00 -vss A.09.00 -ts_core A.09.00 -dapatch A.09.09 -mssql70patch A.09.09 -vsspatch A.09.09 -ts_corepatch A.09.09</t>
  </si>
  <si>
    <t xml:space="preserve">onlinedb.backup.btk.bg</t>
  </si>
  <si>
    <t xml:space="preserve">-mac 005056b62629 -da A.09.00 -mssql70 A.09.00 -vss A.09.00 -ts_core A.09.00 -dapatch A.09.09 -mssql70patch A.09.09 -vsspatch A.09.09 -ts_corepatch A.09.09</t>
  </si>
  <si>
    <t xml:space="preserve">sdaliproddb.backup.btk.bg</t>
  </si>
  <si>
    <t xml:space="preserve">-mac 005056b6448b -da A.09.00 -mssql70 A.09.00 -vss A.09.00 -ts_core A.09.00 -dapatch A.09.09 -mssql70patch A.09.09 -vsspatch A.09.09 -ts_corepatch A.09.09</t>
  </si>
  <si>
    <t xml:space="preserve">teleopti8db.backup.btk.bg</t>
  </si>
  <si>
    <t xml:space="preserve">-mac 005056962a1e -da A.09.00 -mssql70 A.09.00 -vss A.09.00 -ts_core A.09.00 -dapatch A.09.09 -mssql70patch A.09.09 -vsspatch A.09.09 -ts_corepatch A.09.09</t>
  </si>
  <si>
    <t xml:space="preserve">spdb.backup.btk.bg</t>
  </si>
  <si>
    <t xml:space="preserve">-mac 005056b672f4 -da A.09.00 -mssql70 A.09.00 -vss A.09.00 -ts_core A.09.00 -dapatch A.09.09 -mssql70patch A.09.09 -vsspatch A.09.09 -ts_corepatch A.09.09</t>
  </si>
  <si>
    <t xml:space="preserve">teammate.backup.btk.bg</t>
  </si>
  <si>
    <t xml:space="preserve">saptestrar.backup.btk.bg</t>
  </si>
  <si>
    <t xml:space="preserve">ftp-roam.backup.btk.bg</t>
  </si>
  <si>
    <t xml:space="preserve">gpl x86_64 linux-2.6.32-573.22.1.el6.x86_64</t>
  </si>
  <si>
    <t xml:space="preserve">andtestdb.backup.btk.bg</t>
  </si>
  <si>
    <t xml:space="preserve">claritydrdb.backup.btk.bg</t>
  </si>
  <si>
    <t xml:space="preserve">gpl x86_64 linux-2.6.32-642.4.2.el6.x86_64</t>
  </si>
  <si>
    <t xml:space="preserve">claritypprdb.backup.btk.bg</t>
  </si>
  <si>
    <t xml:space="preserve">crmdevdb.backup.btk.bg</t>
  </si>
  <si>
    <t xml:space="preserve">crmdrdb.backup.btk.bg</t>
  </si>
  <si>
    <t xml:space="preserve">crmrepdb.backup.btk.bg</t>
  </si>
  <si>
    <t xml:space="preserve">infinysrepdb.backup.btk.bg</t>
  </si>
  <si>
    <t xml:space="preserve">infra-1.backup.btk.bg</t>
  </si>
  <si>
    <t xml:space="preserve">ssadb04.backup.btk.bg</t>
  </si>
  <si>
    <t xml:space="preserve">-mac 005056bf0167 -da A.09.00 -mssql70 A.09.00 -vss A.09.00 -ts_core A.09.00 -dapatch A.09.09 -mssql70patch A.09.09 -vsspatch A.09.09 -ts_corepatch A.09.09</t>
  </si>
  <si>
    <t xml:space="preserve">ascrecorderdb.backup.btk.bg</t>
  </si>
  <si>
    <t xml:space="preserve">-mac 005056b66a77 -da A.09.00 -mssql70 A.09.00 -vss A.09.00 -ts_core A.09.00 -dapatch A.09.09 -mssql70patch A.09.09 -vsspatch A.09.09 -ts_corepatch A.09.09</t>
  </si>
  <si>
    <t xml:space="preserve">infinysdrdb.backup.btk.bg</t>
  </si>
  <si>
    <t xml:space="preserve">vivastgdb01.backup.btk.bg</t>
  </si>
  <si>
    <t xml:space="preserve">gpl x86_64 linux-2.6.32-358.11.1.el6.x86_64</t>
  </si>
  <si>
    <t xml:space="preserve">pgwdrdb.backup.btk.bg</t>
  </si>
  <si>
    <t xml:space="preserve">pgwtddb.backup.btk.bg</t>
  </si>
  <si>
    <t xml:space="preserve">gpl x86_64 linux-2.6.32-696.6.3.el6.x86_64</t>
  </si>
  <si>
    <t xml:space="preserve">mmbgwtestdb.backup.btk.bg</t>
  </si>
  <si>
    <t xml:space="preserve">gpl x86_64 linux-2.6.32-573.3.1.el6.x86_64</t>
  </si>
  <si>
    <t xml:space="preserve">spkmsdb.backup.btk.bg</t>
  </si>
  <si>
    <t xml:space="preserve">-mac 005056b666da -da A.09.00 -mssql70 A.09.00 -vss A.09.00 -ts_core A.09.00 -dapatch A.09.09 -mssql70patch A.09.09 -vsspatch A.09.09 -ts_corepatch A.09.09</t>
  </si>
  <si>
    <t xml:space="preserve">vivaslidedb.backup.btk.bg</t>
  </si>
  <si>
    <t xml:space="preserve">-mac 005056b60f6f -da A.09.00 -mssql70 A.09.00 -vss A.09.00 -ts_core A.09.00 -dapatch A.09.09 -mssql70patch A.09.09 -vsspatch A.09.09 -ts_corepatch A.09.09</t>
  </si>
  <si>
    <t xml:space="preserve">bsmproddb.backup.btk.bg</t>
  </si>
  <si>
    <t xml:space="preserve">esbproddb2.backup.btk.bg</t>
  </si>
  <si>
    <t xml:space="preserve">sapprodrar.backup.btk.bg</t>
  </si>
  <si>
    <t xml:space="preserve">xrmproddb.backup.btk.bg</t>
  </si>
  <si>
    <t xml:space="preserve">-mac 005056b65f3d -da A.09.00 -mssql70 A.09.00 -vss A.09.00 -ts_core A.09.00 -dapatch A.09.09 -mssql70patch A.09.09 -vsspatch A.09.09 -ts_corepatch A.09.09</t>
  </si>
  <si>
    <t xml:space="preserve">gnomproddb.backup.btk.bg</t>
  </si>
  <si>
    <t xml:space="preserve">tmds2db.backup.btk.bg</t>
  </si>
  <si>
    <t xml:space="preserve">-mac 0050568b6a48 -da A.09.00 -mssql70 A.09.00 -vss A.09.00 -ts_core A.09.00 -dapatch A.09.09 -mssql70patch A.09.09 -vsspatch A.09.09 -ts_corepatch A.09.09</t>
  </si>
  <si>
    <t xml:space="preserve">spkmsfttxdb.backup.btk.bg</t>
  </si>
  <si>
    <t xml:space="preserve">-mac 005056b6098f -da A.09.00 -mssql70 A.09.00 -vss A.09.00 -ts_core A.09.00 -dapatch A.09.09 -mssql70patch A.09.09 -vsspatch A.09.09 -ts_corepatch A.09.09</t>
  </si>
  <si>
    <t xml:space="preserve">midb.backup.btk.bg</t>
  </si>
  <si>
    <t xml:space="preserve">gpl x86_64 linux-2.6.32-573.8.1.el6.x86_64</t>
  </si>
  <si>
    <t xml:space="preserve">ecomtestdb.backup.btk.bg</t>
  </si>
  <si>
    <t xml:space="preserve">csrtddb.backup.btk.bg</t>
  </si>
  <si>
    <t xml:space="preserve">bireptestdb.backup.btk.bg</t>
  </si>
  <si>
    <t xml:space="preserve">gpl x86_64 linux-2.6.32-573.7.1.el6.x86_64</t>
  </si>
  <si>
    <t xml:space="preserve">risk-sof-srv05.backup.btk.bg</t>
  </si>
  <si>
    <t xml:space="preserve">-mac 0050569612d5 -da A.09.00 -mssql70 A.09.00 -vss A.09.00 -ts_core A.09.00 -dapatch A.09.09 -mssql70patch A.09.09 -vsspatch A.09.09 -ts_corepatch A.09.09</t>
  </si>
  <si>
    <t xml:space="preserve">cmstddb1.backup.btk.bg</t>
  </si>
  <si>
    <t xml:space="preserve">cmstddb2.backup.btk.bg</t>
  </si>
  <si>
    <t xml:space="preserve">cdcgenesysdb.backup.btk.bg</t>
  </si>
  <si>
    <t xml:space="preserve">microsoft i386 wNT-5.2-S</t>
  </si>
  <si>
    <t xml:space="preserve">-mac 005056bf011d -da A.09.00 -mssql70 A.09.00 -vss A.09.00 -ts_core A.09.00 -dapatch A.09.09 -mssql70patch A.09.09 -vsspatch A.09.09 -ts_corepatch A.09.09</t>
  </si>
  <si>
    <t xml:space="preserve">scdb2.backup.btk.bg</t>
  </si>
  <si>
    <t xml:space="preserve">-mac 005056bf0131 -clust node -da A.09.00 -mssql70 A.09.00 -vss A.09.00 -clus "scdb.backup.btk.bg" -ts_core A.09.00 -dapatch A.09.09 -mssql70patch A.09.09 -vsspatch A.09.09 -cluspatch A.09.09 -ts_corepatch A.09.09</t>
  </si>
  <si>
    <t xml:space="preserve">scdb.backup.btk.bg</t>
  </si>
  <si>
    <t xml:space="preserve">Usage log found in rows 210,211</t>
  </si>
  <si>
    <t xml:space="preserve">-clust integvs -da A.09.00 -mssql70 A.09.00 -vss A.09.00 -clus "scdb.backup.btk.bg" -ts_core A.09.00 -dapatch A.09.09 -mssql70patch A.09.09 -vsspatch A.09.09 -cluspatch A.09.09 -ts_corepatch A.09.09</t>
  </si>
  <si>
    <t xml:space="preserve">Main machine in row 211. Usage counted in nodes</t>
  </si>
  <si>
    <t xml:space="preserve">birepdb.backup.btk.bg</t>
  </si>
  <si>
    <t xml:space="preserve">sgwtddb.backup.btk.bg</t>
  </si>
  <si>
    <t xml:space="preserve">aluproddb.backup.btk.bg</t>
  </si>
  <si>
    <t xml:space="preserve">gpl x86_64 linux-2.6.32-358.23.2.el6.x86_64</t>
  </si>
  <si>
    <t xml:space="preserve">aluproddb2.backup.btk.bg</t>
  </si>
  <si>
    <t xml:space="preserve">gpl x86_64 linux-2.6.32-642.11.1.el6.x86_64</t>
  </si>
  <si>
    <t xml:space="preserve">cmsgwproddb.backup.btk.bg</t>
  </si>
  <si>
    <t xml:space="preserve">andproddb.backup.btk.bg</t>
  </si>
  <si>
    <t xml:space="preserve">gpl x86_64 linux-2.6.32-642.3.1.el6.x86_64</t>
  </si>
  <si>
    <t xml:space="preserve">misexproddb.backup.btk.bg</t>
  </si>
  <si>
    <t xml:space="preserve">gpl x86_64 linux-2.6.18-398.el5</t>
  </si>
  <si>
    <t xml:space="preserve">sappprerp.backup.btk.bg</t>
  </si>
  <si>
    <t xml:space="preserve">sappprbw.backup.btk.bg</t>
  </si>
  <si>
    <t xml:space="preserve">hpdpprodapp.backup.btk.bg</t>
  </si>
  <si>
    <t xml:space="preserve">-mac 0050569607a1 -da A.09.00 -cc A.09.00 -vss A.09.00 -docs A.09.00 -ts_core A.09.00 -dapatch A.09.09 -ccpatch A.09.09 -vsspatch A.09.09 -docspatch A.09.09 -ts_corepatch A.09.09</t>
  </si>
  <si>
    <t xml:space="preserve">Vss manually removed - No MSSQL Writer</t>
  </si>
  <si>
    <t xml:space="preserve">opaproddb.backup.btk.bg</t>
  </si>
  <si>
    <t xml:space="preserve">oraemprodrdc.backup.btk.bg</t>
  </si>
  <si>
    <t xml:space="preserve">oraemprodcdc.backup.btk.bg</t>
  </si>
  <si>
    <t xml:space="preserve">asgwproddb.backup.btk.bg</t>
  </si>
  <si>
    <t xml:space="preserve">cmsdb1.backup.btk.bg</t>
  </si>
  <si>
    <t xml:space="preserve">cmsdb2.backup.btk.bg</t>
  </si>
  <si>
    <t xml:space="preserve">mmbgwdb.backup.btk.bg</t>
  </si>
  <si>
    <t xml:space="preserve">-core A.09.00 -integ A.09.00 -da A.09.00 -ma A.07.00 -oracle8 A.09.00 -ts_core A.09.00 -corepatch A.09.09 -integpatch A.09.09 -dapatch A.09.09 -mapatch  -oracle8patch A.09.09 -ts_corepatch A.09.09</t>
  </si>
  <si>
    <t xml:space="preserve">csrproddb.backup.btk.bg</t>
  </si>
  <si>
    <t xml:space="preserve">morgeproddb.backup.btk.bg</t>
  </si>
  <si>
    <t xml:space="preserve">pgwproddb.backup.btk.bg</t>
  </si>
  <si>
    <t xml:space="preserve">s144db.backup.btk.bg</t>
  </si>
  <si>
    <t xml:space="preserve">sgwproddb.backup.btk.bg</t>
  </si>
  <si>
    <t xml:space="preserve">ccrdeproddb.backup.btk.bg</t>
  </si>
  <si>
    <t xml:space="preserve">hermesproddb.backup.btk.bg</t>
  </si>
  <si>
    <t xml:space="preserve">backdc3.backup.btk.bg</t>
  </si>
  <si>
    <t xml:space="preserve">crmproddb.backup.btk.bg</t>
  </si>
  <si>
    <t xml:space="preserve">clarityproddb.backup.btk.bg</t>
  </si>
  <si>
    <t xml:space="preserve">mnpproddb.backup.btk.bg</t>
  </si>
  <si>
    <t xml:space="preserve">maas360db.backup.btk.bg</t>
  </si>
  <si>
    <t xml:space="preserve">vivacomdb01.backup.btk.bg</t>
  </si>
  <si>
    <t xml:space="preserve">vivacomdb02.backup.btk.bg</t>
  </si>
  <si>
    <t xml:space="preserve">neologicproddb.backup.btk.bg</t>
  </si>
  <si>
    <t xml:space="preserve">-mac 005056b615fa -da A.09.00 -vss A.09.00 -oracle8 A.09.00 -ts_core A.09.00 -dapatch A.09.09 -vsspatch A.09.09 -oracle8patch A.09.09 -ts_corepatch A.09.09</t>
  </si>
  <si>
    <t xml:space="preserve">entproddb.backup.btk.bg</t>
  </si>
  <si>
    <t xml:space="preserve">-mac 005056bf022e -da A.09.00 -vss A.09.00 -oracle8 A.09.00 -ts_core A.09.00 -dapatch A.09.09 -vsspatch A.09.09 -oracle8patch A.09.09 -ts_corepatch A.09.09</t>
  </si>
  <si>
    <t xml:space="preserve">dbatestdb.backup.btk.bg</t>
  </si>
  <si>
    <t xml:space="preserve">-mac 0050568b4df2 -da A.09.00 -vss A.09.00 -oracle8 A.09.00 -ts_core A.09.00 -dapatch A.09.09 -vsspatch A.09.09 -oracle8patch A.09.09 -ts_corepatch A.09.09</t>
  </si>
  <si>
    <t xml:space="preserve">dlpsrvdb1.ad.btk.bg</t>
  </si>
  <si>
    <t xml:space="preserve">-mac 005056b601d8 -da A.09.00 -vss A.09.00 -oracle8 A.09.00 -ts_core A.09.00 -dapatch A.09.09 -vsspatch A.09.09 -oracle8patch A.09.09 -ts_corepatch A.09.09</t>
  </si>
  <si>
    <t xml:space="preserve">dlpsrvdb1.backup.btk.bg</t>
  </si>
  <si>
    <t xml:space="preserve">noatsrmdb.backup.btk.bg</t>
  </si>
  <si>
    <t xml:space="preserve">-mac 005056bf017a -da A.09.00 -vss A.09.00 -oracle8 A.09.00 -ts_core A.09.00 -dapatch A.09.09 -vsspatch A.09.09 -oracle8patch A.09.09 -ts_corepatch A.09.09</t>
  </si>
  <si>
    <t xml:space="preserve">autotrackdb.backup.btk.bg</t>
  </si>
  <si>
    <t xml:space="preserve">-mac 005056837a39 -da A.09.00 -vss A.09.00 -oracle8 A.09.00 -ts_core A.09.00 -dapatch A.09.09 -vsspatch A.09.09 -oracle8patch A.09.09 -ts_corepatch A.09.09</t>
  </si>
  <si>
    <t xml:space="preserve">cdcradb1.backup.btk.bg</t>
  </si>
  <si>
    <t xml:space="preserve">-da A.09.00 -vss A.09.00 -oracle8 A.09.00 -ts_core A.09.00 -dapatch A.09.09 -vsspatch A.09.09 -oracle8patch A.09.09 -ts_corepatch A.09.09</t>
  </si>
  <si>
    <t xml:space="preserve">gisprod.backup.btk.bg</t>
  </si>
  <si>
    <t xml:space="preserve">-mac 005056bf008a -da A.09.00 -vss A.09.00 -oracle8 A.09.00 -ts_core A.09.00 -dapatch A.09.09 -vsspatch A.09.09 -oracle8patch A.09.09 -ts_corepatch A.09.09</t>
  </si>
  <si>
    <t xml:space="preserve">noatsrmdbt.backup.btk.bg</t>
  </si>
  <si>
    <t xml:space="preserve">-mac 005056bf0177 -da A.09.00 -vss A.09.00 -oracle8 A.09.00 -ts_core A.09.00 -dapatch A.09.09 -vsspatch A.09.09 -oracle8patch A.09.09 -ts_corepatch A.09.09</t>
  </si>
  <si>
    <t xml:space="preserve">ppmproddb.backup.btk.bg</t>
  </si>
  <si>
    <t xml:space="preserve">-mac 005056bf025a -da A.09.00 -vss A.09.00 -oracle8 A.09.00 -ts_core A.09.00 -dapatch A.09.09 -vsspatch A.09.09 -oracle8patch A.09.09 -ts_corepatch A.09.09</t>
  </si>
  <si>
    <t xml:space="preserve">soaprodb52db.backup.btk.bg</t>
  </si>
  <si>
    <t xml:space="preserve">-mac 005056b66272 -da A.09.00 -vss A.09.00 -oracle8 A.09.00 -ts_core A.09.00 -dapatch A.09.09 -vsspatch A.09.09 -oracle8patch A.09.09 -ts_corepatch A.09.09</t>
  </si>
  <si>
    <t xml:space="preserve">tsrmdb.backup.btk.bg</t>
  </si>
  <si>
    <t xml:space="preserve">-mac 005056bf0127 -da A.09.00 -vss A.09.00 -oracle8 A.09.00 -ts_core A.09.00 -dapatch A.09.09 -vsspatch A.09.09 -oracle8patch A.09.09 -ts_corepatch A.09.09</t>
  </si>
  <si>
    <t xml:space="preserve">omu1.backup.btk.bg</t>
  </si>
  <si>
    <t xml:space="preserve">omu2.backup.btk.bg</t>
  </si>
  <si>
    <t xml:space="preserve">ssadb03.backup.btk.bg</t>
  </si>
  <si>
    <t xml:space="preserve">ssadb05.backup.btk.bg</t>
  </si>
  <si>
    <t xml:space="preserve">-mac 005056bf0268 -da A.09.00 -mssql70 A.09.00 -vss A.09.00 -ts_core A.09.00 -dapatch A.09.09 -mssql70patch A.09.09 -vsspatch A.09.09 -ts_corepatch A.09.09</t>
  </si>
  <si>
    <t xml:space="preserve">ssadb01.backup.btk.bg</t>
  </si>
  <si>
    <t xml:space="preserve">-clust node -da A.09.00 -mssql70 A.09.00 -vss A.09.00 -clus "ssadbsql.backup.btk.bg" -ts_core A.09.00 -dapatch A.09.09 -mssql70patch A.09.09 -vsspatch A.09.09 -cluspatch A.09.09 -ts_corepatch A.09.09</t>
  </si>
  <si>
    <t xml:space="preserve">ssadbsql.backup.btk.bg</t>
  </si>
  <si>
    <t xml:space="preserve">Usage log found in rows 260,261,262</t>
  </si>
  <si>
    <t xml:space="preserve">ssadb02.backup.btk.bg</t>
  </si>
  <si>
    <t xml:space="preserve">-clust integvs -da A.09.00 -mssql70 A.09.00 -vss A.09.00 -clus "ssadbsql.backup.btk.bg" -ts_core A.09.00 -dapatch A.09.09 -mssql70patch A.09.09 -vsspatch A.09.09 -cluspatch A.09.09 -ts_corepatch A.09.09</t>
  </si>
  <si>
    <t xml:space="preserve">Main machine in row 262. Usage counted in nodes</t>
  </si>
  <si>
    <t xml:space="preserve">crmprodasu1.backup.btk.bg</t>
  </si>
  <si>
    <t xml:space="preserve">-mac 005056b66655 -da A.09.00 -vss A.09.00 -oracle8 A.09.00 -ts_core A.09.00 -dapatch A.09.09 -vsspatch A.09.09 -oracle8patch A.09.09 -ts_corepatch A.09.09</t>
  </si>
  <si>
    <t xml:space="preserve">crmprodasu2.backup.btk.bg</t>
  </si>
  <si>
    <t xml:space="preserve">-mac 0050569643ba -da A.09.00 -vss A.09.00 -oracle8 A.09.00 -ts_core A.09.00 -dapatch A.09.09 -vsspatch A.09.09 -oracle8patch A.09.09 -ts_corepatch A.09.09</t>
  </si>
  <si>
    <t xml:space="preserve">crmprodasu3.backup.btk.bg</t>
  </si>
  <si>
    <t xml:space="preserve">-mac 005056b65b72 -da A.09.00 -vss A.09.00 -oracle8 A.09.00 -ts_core A.09.00 -dapatch A.09.09 -vsspatch A.09.09 -oracle8patch A.09.09 -ts_corepatch A.09.09</t>
  </si>
  <si>
    <t xml:space="preserve">crmprodasu4.backup.btk.bg</t>
  </si>
  <si>
    <t xml:space="preserve">-mac 005056964343 -da A.09.00 -vss A.09.00 -oracle8 A.09.00 -ts_core A.09.00 -dapatch A.09.09 -vsspatch A.09.09 -oracle8patch A.09.09 -ts_corepatch A.09.09</t>
  </si>
  <si>
    <t xml:space="preserve">crmprodasu5.backup.btk.bg</t>
  </si>
  <si>
    <t xml:space="preserve">-mac 005056b67580 -da A.09.00 -vss A.09.00 -oracle8 A.09.00 -ts_core A.09.00 -dapatch A.09.09 -vsspatch A.09.09 -oracle8patch A.09.09 -ts_corepatch A.09.09</t>
  </si>
  <si>
    <t xml:space="preserve">uuploader1.backup.btk.bg</t>
  </si>
  <si>
    <t xml:space="preserve">-mac 005056bf005b -da A.09.00 -vss A.09.00 -ts_core A.09.00 -dapatch A.09.09 -vsspatch A.09.09 -ts_corepatch A.09.09</t>
  </si>
  <si>
    <t xml:space="preserve">uuploader2.backup.btk.bg</t>
  </si>
  <si>
    <t xml:space="preserve">-mac 005056bf005f -da A.09.00 -vss A.09.00 -ts_core A.09.00 -dapatch A.09.09 -vsspatch A.09.09 -ts_corepatch A.09.09</t>
  </si>
  <si>
    <t xml:space="preserve">cdcfs1.backup.btk.bg</t>
  </si>
  <si>
    <t xml:space="preserve">-clust node -da A.09.00 -ma A.09.00 -vss A.09.00 -clus "cdcfscl.ad.btk.bg" -ts_core A.09.00 -dapatch A.09.09 -mapatch A.09.09 -vsspatch A.09.09 -cluspatch A.09.09 -ts_corepatch A.09.09</t>
  </si>
  <si>
    <t xml:space="preserve">cdcfscl.ad.btk.bg</t>
  </si>
  <si>
    <t xml:space="preserve">cdcfs2.backup.btk.bg</t>
  </si>
  <si>
    <t xml:space="preserve">-clust integvs -da A.09.00 -ma A.09.00 -vss A.09.00 -clus "cdcfscl.ad.btk.bg" -ts_core A.09.00 -dapatch A.09.09 -mapatch A.09.09 -vsspatch A.09.09 -cluspatch A.09.09 -ts_corepatch A.09.09</t>
  </si>
  <si>
    <t xml:space="preserve">Main machine in row 272</t>
  </si>
  <si>
    <t xml:space="preserve">blfpis01.ad.btk.bg</t>
  </si>
  <si>
    <t xml:space="preserve">bsfpis01.ad.btk.bg</t>
  </si>
  <si>
    <t xml:space="preserve">hafpis01.ad.btk.bg</t>
  </si>
  <si>
    <t xml:space="preserve">nsocdata.ad.btk.bg</t>
  </si>
  <si>
    <t xml:space="preserve">pldata.ad.btk.bg</t>
  </si>
  <si>
    <t xml:space="preserve">pvdata.ad.btk.bg</t>
  </si>
  <si>
    <t xml:space="preserve">regionfs.ad.btk.bg</t>
  </si>
  <si>
    <t xml:space="preserve">rtsdata.ad.btk.bg</t>
  </si>
  <si>
    <t xml:space="preserve">rufpis01.ad.btk.bg</t>
  </si>
  <si>
    <t xml:space="preserve">szfpis01.ad.btk.bg</t>
  </si>
  <si>
    <t xml:space="preserve">vivadata.ad.btk.bg</t>
  </si>
  <si>
    <t xml:space="preserve">vndata.ad.btk.bg</t>
  </si>
  <si>
    <t xml:space="preserve">vrfpis01.ad.btk.bg</t>
  </si>
  <si>
    <t xml:space="preserve">vtfpis01.ad.btk.bg</t>
  </si>
  <si>
    <t xml:space="preserve">cdcfs1.ad.btk.bg</t>
  </si>
  <si>
    <t xml:space="preserve">cdcfs2.ad.btk.bg</t>
  </si>
  <si>
    <t xml:space="preserve">itadmintool.backup.btk.bg</t>
  </si>
  <si>
    <t xml:space="preserve">gpl x86_64 linux-3.10.0-693.5.2.el7.x86_64</t>
  </si>
  <si>
    <t xml:space="preserve">dbappprod.backup.btk.bg</t>
  </si>
  <si>
    <t xml:space="preserve">etlproddb.backup.btk.bg</t>
  </si>
  <si>
    <t xml:space="preserve">gpl x86_64 linux-3.10.0-693.11.1.el7.x86_64</t>
  </si>
  <si>
    <t xml:space="preserve">filerepprod.backup.btk.bg</t>
  </si>
  <si>
    <t xml:space="preserve">gpl x86_64 linux-3.10.0-693.17.1.el7.x86_64</t>
  </si>
  <si>
    <t xml:space="preserve">scdb1.backup.btk.bg</t>
  </si>
  <si>
    <t xml:space="preserve">-mac 005056bf0122 -da A.09.00 -mssql70 A.09.00 -vss A.09.00 -ts_core A.09.00 -dapatch A.09.09 -mssql70patch A.09.09 -vsspatch A.09.09 -cluspatch A.09.09 -ts_corepatch A.09.09</t>
  </si>
  <si>
    <t xml:space="preserve">mmproddb.backup.btk.bg</t>
  </si>
  <si>
    <t xml:space="preserve">ecomproddb.backup.btk.bg</t>
  </si>
  <si>
    <t xml:space="preserve">risk-sof-fps.backup.btk.bg</t>
  </si>
  <si>
    <t xml:space="preserve">-mac 005056965c59 -da A.09.00 -mssql70 A.09.00 -vss A.09.00 -ts_core A.09.00 -dapatch A.09.09 -mssql70patch A.09.09 -vsspatch A.09.09 -ts_corepatch A.09.09</t>
  </si>
  <si>
    <t xml:space="preserve">mercuryproddb.backup.btk.bg</t>
  </si>
  <si>
    <t xml:space="preserve">uuploaderproddb.backup.btk.bg</t>
  </si>
  <si>
    <t xml:space="preserve">microsoft amd64 wNT-10.0-S</t>
  </si>
  <si>
    <t xml:space="preserve">backdc5.backup.btk.bg</t>
  </si>
  <si>
    <t xml:space="preserve">filereprdc.backup.btk.bg</t>
  </si>
  <si>
    <t xml:space="preserve">gpl x86_64 linux-3.10.0-862.3.2.el7.x86_64</t>
  </si>
  <si>
    <t xml:space="preserve">idocsproddb.backup.btk.bg</t>
  </si>
  <si>
    <t xml:space="preserve">-da A.09.00 -ma A.09.00 -cc A.09.00 -mssql70 A.09.00 -vss A.09.00 -ts_core A.09.00 -dapatch A.09.09 -mapatch A.09.09 -ccpatch A.09.09 -mssql70patch A.09.09 -vsspatch A.09.09 -ts_corepatch A.09.09</t>
  </si>
  <si>
    <t xml:space="preserve">esbtddb2.backup.btk.bg</t>
  </si>
  <si>
    <t xml:space="preserve">etlprodapp.backup.btk.bg</t>
  </si>
  <si>
    <t xml:space="preserve">videoserver1.backup.btk.bg</t>
  </si>
  <si>
    <t xml:space="preserve">-mac 0050563f0001 -da A.09.00 -ts_core A.09.00 -dapatch A.09.09 -ts_corepatch A.09.09</t>
  </si>
  <si>
    <t xml:space="preserve">pgwi.backup.btk.bg</t>
  </si>
  <si>
    <t xml:space="preserve">-mac 005056bf007a -da A.09.00 -ts_core A.09.00 -dapatch A.09.09 -ts_corepatch A.09.09</t>
  </si>
  <si>
    <t xml:space="preserve">npproxy.backup.btk.bg</t>
  </si>
  <si>
    <t xml:space="preserve">-da A.09.00 -ts_core A.09.00 -dapatch A.09.09 -ts_corepatch A.09.09</t>
  </si>
  <si>
    <t xml:space="preserve">cmsdevwmb1.backup.btk.bg</t>
  </si>
  <si>
    <t xml:space="preserve">cmsdevwmb2.backup.btk.bg</t>
  </si>
  <si>
    <t xml:space="preserve">cmsdevjboss1.backup.btk.bg</t>
  </si>
  <si>
    <t xml:space="preserve">cmsdevjboss2.backup.btk.bg</t>
  </si>
  <si>
    <t xml:space="preserve">cmsdevwodm1.backup.btk.bg</t>
  </si>
  <si>
    <t xml:space="preserve">cmsdevwodm2.backup.btk.bg</t>
  </si>
  <si>
    <t xml:space="preserve">sccmdb.backup.btk.bg</t>
  </si>
  <si>
    <t xml:space="preserve">-mac 005056bf0056 -da A.09.00 -mssql70 A.09.00 -vss A.09.00 -ts_core A.09.00 -dapatch A.09.09 -mssql70patch A.09.09 -vsspatch A.09.09 -ts_corepatch A.09.09</t>
  </si>
  <si>
    <t xml:space="preserve">csaproddb.backup.btk.bg</t>
  </si>
  <si>
    <t xml:space="preserve">-mac 0050569609ba -da A.09.00 -ma A.09.00 -mssql70 A.09.00 -vss A.09.00 -ts_core A.09.00 -dapatch A.09.09 -mapatch A.09.09 -mssql70patch A.09.09 -vsspatch A.09.09 -ts_corepatch A.09.09</t>
  </si>
  <si>
    <t xml:space="preserve">csaprodlogdb.backup.btk.bg</t>
  </si>
  <si>
    <t xml:space="preserve">-mac 005056960d3d -da A.09.00 -mssql70 A.09.00 -vss A.09.00 -ts_core A.09.00 -dapatch A.09.09 -mssql70patch A.09.09 -vsspatch A.09.09 -ts_corepatch A.09.09</t>
  </si>
  <si>
    <t xml:space="preserve">infinysdevdb.backup.btk.bg</t>
  </si>
  <si>
    <t xml:space="preserve">gpl x86_64 linux-3.10.0-862.el7.x86_64</t>
  </si>
  <si>
    <t xml:space="preserve">infinystestdb.backup.btk.bg</t>
  </si>
  <si>
    <t xml:space="preserve">videoserver2.backup.btk.bg</t>
  </si>
  <si>
    <t xml:space="preserve">-mac 0050563f0002 -da A.09.00 -ts_core A.09.00 -dapatch A.09.09 -ts_corepatch A.09.09</t>
  </si>
  <si>
    <t xml:space="preserve">rtsdata.backup.btk.bg</t>
  </si>
  <si>
    <t xml:space="preserve">-da A.09.00 -ma A.09.00 -vss A.09.00 -ts_core A.09.00 -dapatch A.09.09 -mapatch A.09.09 -vsspatch A.09.09 -cluspatch A.09.09 -ts_corepatch A.09.09</t>
  </si>
  <si>
    <t xml:space="preserve">nsocdata.backup.btk.bg</t>
  </si>
  <si>
    <t xml:space="preserve">vivadata.backup.btk.bg</t>
  </si>
  <si>
    <t xml:space="preserve">regionfs.backup.btk.bg</t>
  </si>
  <si>
    <t xml:space="preserve">einvoices01.backup.btk.bg</t>
  </si>
  <si>
    <t xml:space="preserve">-mac 00145e1c8703 -da A.09.00 -ma A.09.00 -cc A.09.00 -vss A.09.00 -ts_core A.09.00 -dapatch A.09.09 -mapatch A.09.09 -ccpatch A.09.09 -vsspatch A.09.09 -ts_corepatch A.09.09</t>
  </si>
  <si>
    <t xml:space="preserve">infinysproddb.backup.btk.bg</t>
  </si>
  <si>
    <t xml:space="preserve">infinyspprdb.backup.btk.bg</t>
  </si>
  <si>
    <t xml:space="preserve">irisproddb.backup.btk.bg</t>
  </si>
  <si>
    <t xml:space="preserve">sappprrar.backup.btk.bg</t>
  </si>
  <si>
    <t xml:space="preserve">hermespprdb.backup.btk.bg</t>
  </si>
  <si>
    <t xml:space="preserve">ossmi6proddb.backup.btk.bg</t>
  </si>
  <si>
    <t xml:space="preserve">-da A.09.00 -mssql70 A.09.00 -vss A.09.00 -docs A.09.00 -ts_core A.09.00 -dapatch A.09.09 -mssql70patch A.09.09 -vsspatch A.09.09 -docspatch A.09.09 -ts_corepatch A.09.09</t>
  </si>
  <si>
    <t xml:space="preserve">ecompprdb.backup.btk.bg</t>
  </si>
  <si>
    <t xml:space="preserve">gpl x86_64 linux-3.10.0-957.21.2.el7.x86_64</t>
  </si>
  <si>
    <t xml:space="preserve">dbapptest.backup.btk.bg</t>
  </si>
  <si>
    <t xml:space="preserve">-mac 005056b80462 -da A.09.00 -ts_core A.09.00 -dapatch A.09.09 -ts_corepatch A.09.09</t>
  </si>
  <si>
    <t xml:space="preserve">ebillmanagersrv.backup.btk.bg</t>
  </si>
  <si>
    <t xml:space="preserve">-mac 005056b641d5 -da A.09.00 -ts_core A.09.00 -dapatch A.09.09 -ts_corepatch A.09.09</t>
  </si>
  <si>
    <t xml:space="preserve">tmds1db.backup.btk.bg</t>
  </si>
  <si>
    <t xml:space="preserve">-mac 005056b62c50 -da A.09.00 -mssql70 A.09.00 -vss A.09.00 -ts_core A.09.00 -dapatch A.09.09 -mssql70patch A.09.09 -vsspatch A.09.09 -ts_corepatch A.09.09</t>
  </si>
  <si>
    <t xml:space="preserve">mbamproddb.backup.btk.bg</t>
  </si>
  <si>
    <t xml:space="preserve">tmdb.backup.btk.bg</t>
  </si>
  <si>
    <t xml:space="preserve">-mac 005056bf011f -da A.09.00 -mssql70 A.09.00 -vss A.09.00 -ts_core A.09.00 -dapatch A.09.09 -mssql70patch A.09.09 -vsspatch A.09.09 -ts_corepatch A.09.09</t>
  </si>
  <si>
    <t xml:space="preserve">E. Virtual Tape Libraries</t>
  </si>
  <si>
    <t xml:space="preserve">Total capacity</t>
  </si>
  <si>
    <t xml:space="preserve">F. DiskStore</t>
  </si>
  <si>
    <t xml:space="preserve">G. File libraries</t>
  </si>
  <si>
    <t xml:space="preserve">H. Zero Down Time Backup</t>
  </si>
  <si>
    <t xml:space="preserve">Host / Application backed up</t>
  </si>
  <si>
    <t xml:space="preserve">Backup size</t>
  </si>
  <si>
    <t xml:space="preserve">I. D2D / StoreOnce</t>
  </si>
  <si>
    <t xml:space="preserve">Disk Space Used</t>
  </si>
  <si>
    <t xml:space="preserve">Total Space</t>
  </si>
  <si>
    <t xml:space="preserve">Number of Slots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</si>
</sst>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_(* #,##0.00_);_(* \(#,##0.00\);_(* \-??_);_(@_)"/>
    <numFmt numFmtId="166" formatCode="_(\$* #,##0.00_);_(\$* \(#,##0.00\);_(\$* \-??_);_(@_)"/>
    <numFmt numFmtId="167" formatCode="DD\-MMM\-YY;@"/>
    <numFmt numFmtId="168" formatCode="\$#,##0.00_);[RED]&quot;($&quot;#,##0.00\)"/>
    <numFmt numFmtId="169" formatCode="0%"/>
    <numFmt numFmtId="170" formatCode="D\-MMM\-YY"/>
    <numFmt numFmtId="171" formatCode="#,##0.00"/>
    <numFmt numFmtId="172" formatCode="#,##0"/>
    <numFmt numFmtId="173" formatCode="0"/>
    <numFmt numFmtId="174" formatCode="M/D/YYYY;@"/>
    <numFmt numFmtId="175" formatCode="@"/>
    <numFmt numFmtId="176" formatCode="M/D/YYYY"/>
  </numFmts>
  <fonts count="37">
    <font>
      <sz val="11"/>
      <color rgb="FF212E35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800080"/>
      <name val="Calibri"/>
      <family val="2"/>
      <charset val="1"/>
    </font>
    <font>
      <b val="true"/>
      <sz val="11"/>
      <color rgb="FFFF99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sz val="12"/>
      <name val="Times New Roman"/>
      <family val="1"/>
      <charset val="1"/>
    </font>
    <font>
      <sz val="11"/>
      <color rgb="FF008000"/>
      <name val="Calibri"/>
      <family val="2"/>
      <charset val="1"/>
    </font>
    <font>
      <b val="true"/>
      <sz val="15"/>
      <color rgb="FF003366"/>
      <name val="Calibri"/>
      <family val="2"/>
      <charset val="1"/>
    </font>
    <font>
      <b val="true"/>
      <sz val="13"/>
      <color rgb="FF003366"/>
      <name val="Calibri"/>
      <family val="2"/>
      <charset val="1"/>
    </font>
    <font>
      <b val="true"/>
      <sz val="11"/>
      <color rgb="FF003366"/>
      <name val="Calibri"/>
      <family val="2"/>
      <charset val="1"/>
    </font>
    <font>
      <u val="single"/>
      <sz val="8.5"/>
      <color rgb="FF231CA5"/>
      <name val="Arial"/>
      <family val="2"/>
      <charset val="1"/>
    </font>
    <font>
      <sz val="11"/>
      <color rgb="FF333399"/>
      <name val="Calibri"/>
      <family val="2"/>
      <charset val="1"/>
    </font>
    <font>
      <sz val="11"/>
      <color rgb="FFFF9900"/>
      <name val="Calibri"/>
      <family val="2"/>
      <charset val="1"/>
    </font>
    <font>
      <sz val="11"/>
      <color rgb="FF993300"/>
      <name val="Calibri"/>
      <family val="2"/>
      <charset val="1"/>
    </font>
    <font>
      <sz val="10"/>
      <color rgb="FF212E35"/>
      <name val="Arial"/>
      <family val="2"/>
      <charset val="1"/>
    </font>
    <font>
      <sz val="10"/>
      <name val="Arial"/>
      <family val="2"/>
      <charset val="1"/>
    </font>
    <font>
      <sz val="8"/>
      <name val="Arial"/>
      <family val="2"/>
      <charset val="1"/>
    </font>
    <font>
      <sz val="10"/>
      <color rgb="FF000000"/>
      <name val="Calibri"/>
      <family val="2"/>
      <charset val="1"/>
    </font>
    <font>
      <sz val="9"/>
      <name val="Microsoft Sans Serif"/>
      <family val="2"/>
      <charset val="1"/>
    </font>
    <font>
      <b val="true"/>
      <sz val="11"/>
      <color rgb="FF333333"/>
      <name val="Calibri"/>
      <family val="2"/>
      <charset val="1"/>
    </font>
    <font>
      <b val="true"/>
      <sz val="10"/>
      <name val="MS Sans Serif"/>
      <family val="2"/>
      <charset val="1"/>
    </font>
    <font>
      <b val="true"/>
      <sz val="18"/>
      <color rgb="FF003366"/>
      <name val="Cambria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2"/>
      <color rgb="FF333333"/>
      <name val="Segoe UI"/>
      <family val="2"/>
      <charset val="1"/>
    </font>
    <font>
      <u val="single"/>
      <sz val="11"/>
      <name val="Calibri"/>
      <family val="2"/>
      <charset val="1"/>
    </font>
    <font>
      <sz val="11"/>
      <color rgb="FF00B050"/>
      <name val="Calibri"/>
      <family val="2"/>
      <charset val="1"/>
    </font>
    <font>
      <i val="true"/>
      <sz val="11"/>
      <name val="Calibri"/>
      <family val="2"/>
      <charset val="1"/>
    </font>
    <font>
      <u val="single"/>
      <sz val="11"/>
      <color rgb="FF212E35"/>
      <name val="Calibri"/>
      <family val="2"/>
      <charset val="1"/>
    </font>
    <font>
      <sz val="11"/>
      <color rgb="FF0079EF"/>
      <name val="Calibri"/>
      <family val="2"/>
      <charset val="1"/>
    </font>
    <font>
      <b val="true"/>
      <sz val="11"/>
      <color rgb="FF212E35"/>
      <name val="Calibri"/>
      <family val="2"/>
      <charset val="1"/>
    </font>
  </fonts>
  <fills count="27">
    <fill>
      <patternFill patternType="none"/>
    </fill>
    <fill>
      <patternFill patternType="gray125"/>
    </fill>
    <fill>
      <patternFill patternType="solid">
        <fgColor rgb="FFCCCCFF"/>
        <bgColor rgb="FFDFDFE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FF99CC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DFDFE0"/>
      </patternFill>
    </fill>
    <fill>
      <patternFill patternType="solid">
        <fgColor rgb="FF99CCFF"/>
        <bgColor rgb="FFA9EB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00B050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79EF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29CEFE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231CA5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B05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DFDFE0"/>
        <bgColor rgb="FFCCCCFF"/>
      </patternFill>
    </fill>
    <fill>
      <patternFill patternType="solid">
        <fgColor rgb="FF0079EF"/>
        <bgColor rgb="FF0066CC"/>
      </patternFill>
    </fill>
    <fill>
      <patternFill patternType="solid">
        <fgColor rgb="FF01ABDC"/>
        <bgColor rgb="FF29CEFE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/>
      <right style="thin">
        <color rgb="FF29CEFE"/>
      </right>
      <top/>
      <bottom style="thin">
        <color rgb="FF29CEFE"/>
      </bottom>
      <diagonal/>
    </border>
    <border diagonalUp="false" diagonalDown="false">
      <left style="thin">
        <color rgb="FF29CEFE"/>
      </left>
      <right style="thin">
        <color rgb="FF29CEFE"/>
      </right>
      <top/>
      <bottom style="thin">
        <color rgb="FF29CEFE"/>
      </bottom>
      <diagonal/>
    </border>
    <border diagonalUp="false" diagonalDown="false">
      <left style="thin">
        <color rgb="FF29CEFE"/>
      </left>
      <right/>
      <top/>
      <bottom style="thin">
        <color rgb="FF29CEFE"/>
      </bottom>
      <diagonal/>
    </border>
    <border diagonalUp="false" diagonalDown="false">
      <left/>
      <right style="thin">
        <color rgb="FF29CEFE"/>
      </right>
      <top style="thin">
        <color rgb="FF29CEFE"/>
      </top>
      <bottom style="thin">
        <color rgb="FF29CEFE"/>
      </bottom>
      <diagonal/>
    </border>
    <border diagonalUp="false" diagonalDown="false">
      <left style="thin">
        <color rgb="FF29CEFE"/>
      </left>
      <right style="thin">
        <color rgb="FF29CEFE"/>
      </right>
      <top style="thin">
        <color rgb="FF29CEFE"/>
      </top>
      <bottom style="thin">
        <color rgb="FF29CEFE"/>
      </bottom>
      <diagonal/>
    </border>
    <border diagonalUp="false" diagonalDown="false">
      <left style="thin">
        <color rgb="FF29CEFE"/>
      </left>
      <right/>
      <top style="thin">
        <color rgb="FF29CEFE"/>
      </top>
      <bottom style="thin">
        <color rgb="FF29CEFE"/>
      </bottom>
      <diagonal/>
    </border>
    <border diagonalUp="false" diagonalDown="false">
      <left/>
      <right style="thin">
        <color rgb="FF29CEFE"/>
      </right>
      <top style="thin">
        <color rgb="FF29CEFE"/>
      </top>
      <bottom/>
      <diagonal/>
    </border>
    <border diagonalUp="false" diagonalDown="false">
      <left style="thin">
        <color rgb="FF29CEFE"/>
      </left>
      <right style="thin">
        <color rgb="FF29CEFE"/>
      </right>
      <top style="thin">
        <color rgb="FF29CEFE"/>
      </top>
      <bottom/>
      <diagonal/>
    </border>
    <border diagonalUp="false" diagonalDown="false">
      <left style="thin">
        <color rgb="FF29CEFE"/>
      </left>
      <right/>
      <top style="thin">
        <color rgb="FF29CEFE"/>
      </top>
      <bottom/>
      <diagonal/>
    </border>
    <border diagonalUp="false" diagonalDown="false">
      <left style="thin">
        <color rgb="FF29CEFE"/>
      </left>
      <right/>
      <top/>
      <bottom/>
      <diagonal/>
    </border>
    <border diagonalUp="false" diagonalDown="false">
      <left style="thin">
        <color rgb="FF0079EF"/>
      </left>
      <right style="thin">
        <color rgb="FF0079EF"/>
      </right>
      <top/>
      <bottom/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</borders>
  <cellStyleXfs count="17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9" borderId="0" applyFont="true" applyBorder="false" applyAlignment="true" applyProtection="false">
      <alignment horizontal="general" vertical="bottom" textRotation="0" wrapText="false" indent="0" shrinkToFit="false"/>
    </xf>
    <xf numFmtId="164" fontId="5" fillId="9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3" borderId="0" applyFont="true" applyBorder="false" applyAlignment="true" applyProtection="false">
      <alignment horizontal="general" vertical="bottom" textRotation="0" wrapText="false" indent="0" shrinkToFit="false"/>
    </xf>
    <xf numFmtId="164" fontId="5" fillId="13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3" borderId="0" applyFont="true" applyBorder="false" applyAlignment="true" applyProtection="false">
      <alignment horizontal="general" vertical="bottom" textRotation="0" wrapText="false" indent="0" shrinkToFit="false"/>
    </xf>
    <xf numFmtId="164" fontId="5" fillId="13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  <xf numFmtId="164" fontId="7" fillId="20" borderId="1" applyFont="true" applyBorder="true" applyAlignment="true" applyProtection="false">
      <alignment horizontal="general" vertical="bottom" textRotation="0" wrapText="false" indent="0" shrinkToFit="false"/>
    </xf>
    <xf numFmtId="164" fontId="7" fillId="20" borderId="1" applyFont="true" applyBorder="true" applyAlignment="true" applyProtection="false">
      <alignment horizontal="general" vertical="bottom" textRotation="0" wrapText="false" indent="0" shrinkToFit="false"/>
    </xf>
    <xf numFmtId="164" fontId="8" fillId="21" borderId="2" applyFont="true" applyBorder="true" applyAlignment="true" applyProtection="false">
      <alignment horizontal="general" vertical="bottom" textRotation="0" wrapText="false" indent="0" shrinkToFit="false"/>
    </xf>
    <xf numFmtId="164" fontId="8" fillId="21" borderId="2" applyFont="true" applyBorder="tru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3" applyFont="true" applyBorder="true" applyAlignment="true" applyProtection="false">
      <alignment horizontal="general" vertical="bottom" textRotation="0" wrapText="false" indent="0" shrinkToFit="false"/>
    </xf>
    <xf numFmtId="164" fontId="12" fillId="0" borderId="3" applyFont="true" applyBorder="true" applyAlignment="true" applyProtection="false">
      <alignment horizontal="general" vertical="bottom" textRotation="0" wrapText="false" indent="0" shrinkToFit="false"/>
    </xf>
    <xf numFmtId="164" fontId="13" fillId="0" borderId="4" applyFont="true" applyBorder="true" applyAlignment="true" applyProtection="false">
      <alignment horizontal="general" vertical="bottom" textRotation="0" wrapText="false" indent="0" shrinkToFit="false"/>
    </xf>
    <xf numFmtId="164" fontId="13" fillId="0" borderId="4" applyFont="true" applyBorder="true" applyAlignment="true" applyProtection="false">
      <alignment horizontal="general" vertical="bottom" textRotation="0" wrapText="false" indent="0" shrinkToFit="false"/>
    </xf>
    <xf numFmtId="164" fontId="14" fillId="0" borderId="5" applyFont="true" applyBorder="true" applyAlignment="true" applyProtection="false">
      <alignment horizontal="general" vertical="bottom" textRotation="0" wrapText="false" indent="0" shrinkToFit="false"/>
    </xf>
    <xf numFmtId="164" fontId="14" fillId="0" borderId="5" applyFont="true" applyBorder="tru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7" borderId="1" applyFont="true" applyBorder="true" applyAlignment="true" applyProtection="false">
      <alignment horizontal="general" vertical="bottom" textRotation="0" wrapText="false" indent="0" shrinkToFit="false"/>
    </xf>
    <xf numFmtId="164" fontId="16" fillId="7" borderId="1" applyFont="true" applyBorder="true" applyAlignment="true" applyProtection="false">
      <alignment horizontal="general" vertical="bottom" textRotation="0" wrapText="false" indent="0" shrinkToFit="false"/>
    </xf>
    <xf numFmtId="164" fontId="17" fillId="0" borderId="6" applyFont="true" applyBorder="true" applyAlignment="true" applyProtection="false">
      <alignment horizontal="general" vertical="bottom" textRotation="0" wrapText="false" indent="0" shrinkToFit="false"/>
    </xf>
    <xf numFmtId="164" fontId="17" fillId="0" borderId="6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22" borderId="0" applyFont="true" applyBorder="false" applyAlignment="true" applyProtection="false">
      <alignment horizontal="general" vertical="bottom" textRotation="0" wrapText="false" indent="0" shrinkToFit="false"/>
    </xf>
    <xf numFmtId="164" fontId="18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7" applyFont="true" applyBorder="true" applyAlignment="true" applyProtection="false">
      <alignment horizontal="general" vertical="bottom" textRotation="0" wrapText="false" indent="0" shrinkToFit="false"/>
    </xf>
    <xf numFmtId="164" fontId="0" fillId="23" borderId="7" applyFont="true" applyBorder="true" applyAlignment="true" applyProtection="false">
      <alignment horizontal="general" vertical="bottom" textRotation="0" wrapText="false" indent="0" shrinkToFit="false"/>
    </xf>
    <xf numFmtId="164" fontId="24" fillId="20" borderId="8" applyFont="true" applyBorder="true" applyAlignment="true" applyProtection="false">
      <alignment horizontal="general" vertical="bottom" textRotation="0" wrapText="false" indent="0" shrinkToFit="false"/>
    </xf>
    <xf numFmtId="164" fontId="24" fillId="20" borderId="8" applyFont="true" applyBorder="tru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25" fillId="0" borderId="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4" borderId="0" applyFont="true" applyBorder="false" applyAlignment="true" applyProtection="false">
      <alignment horizontal="general" vertical="bottom" textRotation="0" wrapText="false" indent="0" shrinkToFit="false"/>
    </xf>
    <xf numFmtId="167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false" applyAlignment="true" applyProtection="false">
      <alignment horizontal="general" vertical="bottom" textRotation="0" wrapText="false" indent="0" shrinkToFit="false"/>
    </xf>
    <xf numFmtId="164" fontId="26" fillId="0" borderId="0" applyFont="true" applyBorder="false" applyAlignment="true" applyProtection="false">
      <alignment horizontal="general" vertical="bottom" textRotation="0" wrapText="false" indent="0" shrinkToFit="false"/>
    </xf>
    <xf numFmtId="164" fontId="27" fillId="0" borderId="10" applyFont="true" applyBorder="true" applyAlignment="true" applyProtection="false">
      <alignment horizontal="general" vertical="bottom" textRotation="0" wrapText="false" indent="0" shrinkToFit="false"/>
    </xf>
    <xf numFmtId="164" fontId="27" fillId="0" borderId="10" applyFont="true" applyBorder="true" applyAlignment="true" applyProtection="false">
      <alignment horizontal="general" vertical="bottom" textRotation="0" wrapText="false" indent="0" shrinkToFit="false"/>
    </xf>
    <xf numFmtId="164" fontId="28" fillId="0" borderId="0" applyFont="true" applyBorder="false" applyAlignment="true" applyProtection="false">
      <alignment horizontal="general" vertical="bottom" textRotation="0" wrapText="false" indent="0" shrinkToFit="false"/>
    </xf>
    <xf numFmtId="164" fontId="2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126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9" fillId="0" borderId="0" xfId="108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126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25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5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5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9" fillId="0" borderId="14" xfId="11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3" fontId="29" fillId="0" borderId="15" xfId="126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9" fillId="0" borderId="16" xfId="126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0" fillId="0" borderId="0" xfId="126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9" fillId="0" borderId="15" xfId="126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9" fillId="0" borderId="17" xfId="11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9" fillId="0" borderId="15" xfId="126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9" fillId="0" borderId="16" xfId="126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9" fillId="0" borderId="18" xfId="126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9" fillId="0" borderId="19" xfId="126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0" borderId="0" xfId="1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106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5" borderId="15" xfId="1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5" xfId="1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106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1" fillId="0" borderId="0" xfId="108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2" fillId="0" borderId="0" xfId="126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5" borderId="15" xfId="10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5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25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5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33" fillId="0" borderId="15" xfId="126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3" fillId="0" borderId="15" xfId="126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3" fontId="29" fillId="0" borderId="16" xfId="126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3" fontId="33" fillId="25" borderId="15" xfId="12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9" fillId="25" borderId="15" xfId="12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3" fontId="29" fillId="25" borderId="15" xfId="12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3" fontId="29" fillId="0" borderId="15" xfId="126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0" xfId="126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9" fillId="0" borderId="19" xfId="126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5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5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26" borderId="15" xfId="128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2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26" borderId="15" xfId="128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26" borderId="18" xfId="128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0" xfId="1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0" xfId="128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3" fontId="29" fillId="0" borderId="0" xfId="128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9" fillId="0" borderId="0" xfId="128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6" fontId="2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0" xfId="126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5" borderId="11" xfId="10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0" borderId="16" xfId="126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0" xfId="12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29" fillId="0" borderId="0" xfId="11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9" fillId="0" borderId="0" xfId="126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9" fillId="0" borderId="0" xfId="126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7" fontId="29" fillId="0" borderId="0" xfId="116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3" fillId="0" borderId="0" xfId="126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29" fillId="0" borderId="0" xfId="126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29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9" fillId="0" borderId="0" xfId="13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9" fillId="0" borderId="0" xfId="128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73" fontId="29" fillId="0" borderId="0" xfId="128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29" fillId="0" borderId="0" xfId="128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6" fontId="29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9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31" fillId="0" borderId="0" xfId="126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15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20% - Accent1 2" xfId="20" builtinId="53" customBuiltin="true"/>
    <cellStyle name="20% - Accent1 3" xfId="21" builtinId="53" customBuiltin="true"/>
    <cellStyle name="20% - Accent2 2" xfId="22" builtinId="53" customBuiltin="true"/>
    <cellStyle name="20% - Accent2 3" xfId="23" builtinId="53" customBuiltin="true"/>
    <cellStyle name="20% - Accent3 2" xfId="24" builtinId="53" customBuiltin="true"/>
    <cellStyle name="20% - Accent3 3" xfId="25" builtinId="53" customBuiltin="true"/>
    <cellStyle name="20% - Accent4 2" xfId="26" builtinId="53" customBuiltin="true"/>
    <cellStyle name="20% - Accent4 3" xfId="27" builtinId="53" customBuiltin="true"/>
    <cellStyle name="20% - Accent5 2" xfId="28" builtinId="53" customBuiltin="true"/>
    <cellStyle name="20% - Accent5 3" xfId="29" builtinId="53" customBuiltin="true"/>
    <cellStyle name="20% - Accent6 2" xfId="30" builtinId="53" customBuiltin="true"/>
    <cellStyle name="20% - Accent6 3" xfId="31" builtinId="53" customBuiltin="true"/>
    <cellStyle name="40% - Accent1 2" xfId="32" builtinId="53" customBuiltin="true"/>
    <cellStyle name="40% - Accent1 3" xfId="33" builtinId="53" customBuiltin="true"/>
    <cellStyle name="40% - Accent2 2" xfId="34" builtinId="53" customBuiltin="true"/>
    <cellStyle name="40% - Accent2 3" xfId="35" builtinId="53" customBuiltin="true"/>
    <cellStyle name="40% - Accent3 2" xfId="36" builtinId="53" customBuiltin="true"/>
    <cellStyle name="40% - Accent3 3" xfId="37" builtinId="53" customBuiltin="true"/>
    <cellStyle name="40% - Accent4 2" xfId="38" builtinId="53" customBuiltin="true"/>
    <cellStyle name="40% - Accent4 3" xfId="39" builtinId="53" customBuiltin="true"/>
    <cellStyle name="40% - Accent5 2" xfId="40" builtinId="53" customBuiltin="true"/>
    <cellStyle name="40% - Accent5 3" xfId="41" builtinId="53" customBuiltin="true"/>
    <cellStyle name="40% - Accent6 2" xfId="42" builtinId="53" customBuiltin="true"/>
    <cellStyle name="40% - Accent6 3" xfId="43" builtinId="53" customBuiltin="true"/>
    <cellStyle name="60% - Accent1 2" xfId="44" builtinId="53" customBuiltin="true"/>
    <cellStyle name="60% - Accent1 3" xfId="45" builtinId="53" customBuiltin="true"/>
    <cellStyle name="60% - Accent2 2" xfId="46" builtinId="53" customBuiltin="true"/>
    <cellStyle name="60% - Accent2 3" xfId="47" builtinId="53" customBuiltin="true"/>
    <cellStyle name="60% - Accent3 2" xfId="48" builtinId="53" customBuiltin="true"/>
    <cellStyle name="60% - Accent3 3" xfId="49" builtinId="53" customBuiltin="true"/>
    <cellStyle name="60% - Accent4 2" xfId="50" builtinId="53" customBuiltin="true"/>
    <cellStyle name="60% - Accent4 3" xfId="51" builtinId="53" customBuiltin="true"/>
    <cellStyle name="60% - Accent5 2" xfId="52" builtinId="53" customBuiltin="true"/>
    <cellStyle name="60% - Accent5 3" xfId="53" builtinId="53" customBuiltin="true"/>
    <cellStyle name="60% - Accent6 2" xfId="54" builtinId="53" customBuiltin="true"/>
    <cellStyle name="60% - Accent6 3" xfId="55" builtinId="53" customBuiltin="true"/>
    <cellStyle name="Accent1 2" xfId="56" builtinId="53" customBuiltin="true"/>
    <cellStyle name="Accent1 3" xfId="57" builtinId="53" customBuiltin="true"/>
    <cellStyle name="Accent2 2" xfId="58" builtinId="53" customBuiltin="true"/>
    <cellStyle name="Accent2 3" xfId="59" builtinId="53" customBuiltin="true"/>
    <cellStyle name="Accent3 2" xfId="60" builtinId="53" customBuiltin="true"/>
    <cellStyle name="Accent3 3" xfId="61" builtinId="53" customBuiltin="true"/>
    <cellStyle name="Accent4 2" xfId="62" builtinId="53" customBuiltin="true"/>
    <cellStyle name="Accent4 3" xfId="63" builtinId="53" customBuiltin="true"/>
    <cellStyle name="Accent5 2" xfId="64" builtinId="53" customBuiltin="true"/>
    <cellStyle name="Accent5 3" xfId="65" builtinId="53" customBuiltin="true"/>
    <cellStyle name="Accent6 2" xfId="66" builtinId="53" customBuiltin="true"/>
    <cellStyle name="Accent6 3" xfId="67" builtinId="53" customBuiltin="true"/>
    <cellStyle name="Bad 2" xfId="68" builtinId="53" customBuiltin="true"/>
    <cellStyle name="Bad 3" xfId="69" builtinId="53" customBuiltin="true"/>
    <cellStyle name="Calculation 2" xfId="70" builtinId="53" customBuiltin="true"/>
    <cellStyle name="Calculation 3" xfId="71" builtinId="53" customBuiltin="true"/>
    <cellStyle name="Check Cell 2" xfId="72" builtinId="53" customBuiltin="true"/>
    <cellStyle name="Check Cell 3" xfId="73" builtinId="53" customBuiltin="true"/>
    <cellStyle name="Comma 2" xfId="74" builtinId="53" customBuiltin="true"/>
    <cellStyle name="Comma 3" xfId="75" builtinId="53" customBuiltin="true"/>
    <cellStyle name="Comma 4" xfId="76" builtinId="53" customBuiltin="true"/>
    <cellStyle name="Currency 2" xfId="77" builtinId="53" customBuiltin="true"/>
    <cellStyle name="Currency 3" xfId="78" builtinId="53" customBuiltin="true"/>
    <cellStyle name="Currency 4" xfId="79" builtinId="53" customBuiltin="true"/>
    <cellStyle name="Explanatory Text 2" xfId="80" builtinId="53" customBuiltin="true"/>
    <cellStyle name="Explanatory Text 3" xfId="81" builtinId="53" customBuiltin="true"/>
    <cellStyle name="EY House" xfId="82" builtinId="53" customBuiltin="true"/>
    <cellStyle name="Good 2" xfId="83" builtinId="53" customBuiltin="true"/>
    <cellStyle name="Good 3" xfId="84" builtinId="53" customBuiltin="true"/>
    <cellStyle name="Heading 1 2" xfId="85" builtinId="53" customBuiltin="true"/>
    <cellStyle name="Heading 1 3" xfId="86" builtinId="53" customBuiltin="true"/>
    <cellStyle name="Heading 2 2" xfId="87" builtinId="53" customBuiltin="true"/>
    <cellStyle name="Heading 2 3" xfId="88" builtinId="53" customBuiltin="true"/>
    <cellStyle name="Heading 3 2" xfId="89" builtinId="53" customBuiltin="true"/>
    <cellStyle name="Heading 3 3" xfId="90" builtinId="53" customBuiltin="true"/>
    <cellStyle name="Heading 4 2" xfId="91" builtinId="53" customBuiltin="true"/>
    <cellStyle name="Heading 4 3" xfId="92" builtinId="53" customBuiltin="true"/>
    <cellStyle name="Hyperlink 2" xfId="93" builtinId="53" customBuiltin="true"/>
    <cellStyle name="Input 2" xfId="94" builtinId="53" customBuiltin="true"/>
    <cellStyle name="Input 3" xfId="95" builtinId="53" customBuiltin="true"/>
    <cellStyle name="Linked Cell 2" xfId="96" builtinId="53" customBuiltin="true"/>
    <cellStyle name="Linked Cell 3" xfId="97" builtinId="53" customBuiltin="true"/>
    <cellStyle name="Logo Header style" xfId="98" builtinId="53" customBuiltin="true"/>
    <cellStyle name="Monétaire 2" xfId="99" builtinId="53" customBuiltin="true"/>
    <cellStyle name="Neutral 2" xfId="100" builtinId="53" customBuiltin="true"/>
    <cellStyle name="Neutral 3" xfId="101" builtinId="53" customBuiltin="true"/>
    <cellStyle name="Normal 10" xfId="102" builtinId="53" customBuiltin="true"/>
    <cellStyle name="Normal 11" xfId="103" builtinId="53" customBuiltin="true"/>
    <cellStyle name="Normal 12" xfId="104" builtinId="53" customBuiltin="true"/>
    <cellStyle name="Normal 13" xfId="105" builtinId="53" customBuiltin="true"/>
    <cellStyle name="Normal 14" xfId="106" builtinId="53" customBuiltin="true"/>
    <cellStyle name="Normal 16" xfId="107" builtinId="53" customBuiltin="true"/>
    <cellStyle name="Normal 2" xfId="108" builtinId="53" customBuiltin="true"/>
    <cellStyle name="Normal 2 2" xfId="109" builtinId="53" customBuiltin="true"/>
    <cellStyle name="Normal 2 2 2" xfId="110" builtinId="53" customBuiltin="true"/>
    <cellStyle name="Normal 2 3" xfId="111" builtinId="53" customBuiltin="true"/>
    <cellStyle name="Normal 2 3 2" xfId="112" builtinId="53" customBuiltin="true"/>
    <cellStyle name="Normal 2 4" xfId="113" builtinId="53" customBuiltin="true"/>
    <cellStyle name="Normal 2 6" xfId="114" builtinId="53" customBuiltin="true"/>
    <cellStyle name="Normal 3" xfId="115" builtinId="53" customBuiltin="true"/>
    <cellStyle name="Normal 3 2" xfId="116" builtinId="53" customBuiltin="true"/>
    <cellStyle name="Normal 3 2 2" xfId="117" builtinId="53" customBuiltin="true"/>
    <cellStyle name="Normal 3 2 2 2" xfId="118" builtinId="53" customBuiltin="true"/>
    <cellStyle name="Normal 3 2 3" xfId="119" builtinId="53" customBuiltin="true"/>
    <cellStyle name="Normal 3 2 4" xfId="120" builtinId="53" customBuiltin="true"/>
    <cellStyle name="Normal 3 3" xfId="121" builtinId="53" customBuiltin="true"/>
    <cellStyle name="Normal 3 4" xfId="122" builtinId="53" customBuiltin="true"/>
    <cellStyle name="Normal 4" xfId="123" builtinId="53" customBuiltin="true"/>
    <cellStyle name="Normal 4 2" xfId="124" builtinId="53" customBuiltin="true"/>
    <cellStyle name="Normal 4 2 2" xfId="125" builtinId="53" customBuiltin="true"/>
    <cellStyle name="Normal 4 2 3" xfId="126" builtinId="53" customBuiltin="true"/>
    <cellStyle name="Normal 4 2 3 2" xfId="127" builtinId="53" customBuiltin="true"/>
    <cellStyle name="Normal 4 2 3 2 2 2" xfId="128" builtinId="53" customBuiltin="true"/>
    <cellStyle name="Normal 4 2 3 2 2 2 2" xfId="129" builtinId="53" customBuiltin="true"/>
    <cellStyle name="Normal 4 2 3 3 2" xfId="130" builtinId="53" customBuiltin="true"/>
    <cellStyle name="Normal 4 2 4" xfId="131" builtinId="53" customBuiltin="true"/>
    <cellStyle name="Normal 4 2 5" xfId="132" builtinId="53" customBuiltin="true"/>
    <cellStyle name="Normal 4 3" xfId="133" builtinId="53" customBuiltin="true"/>
    <cellStyle name="Normal 4 3 2" xfId="134" builtinId="53" customBuiltin="true"/>
    <cellStyle name="Normal 4 3 3" xfId="135" builtinId="53" customBuiltin="true"/>
    <cellStyle name="Normal 4 3 4" xfId="136" builtinId="53" customBuiltin="true"/>
    <cellStyle name="Normal 4 3 4 2" xfId="137" builtinId="53" customBuiltin="true"/>
    <cellStyle name="Normal 5" xfId="138" builtinId="53" customBuiltin="true"/>
    <cellStyle name="Normal 5 2" xfId="139" builtinId="53" customBuiltin="true"/>
    <cellStyle name="Normal 5 3" xfId="140" builtinId="53" customBuiltin="true"/>
    <cellStyle name="Normal 5 3 2" xfId="141" builtinId="53" customBuiltin="true"/>
    <cellStyle name="Normal 5 4" xfId="142" builtinId="53" customBuiltin="true"/>
    <cellStyle name="Normal 6" xfId="143" builtinId="53" customBuiltin="true"/>
    <cellStyle name="Normal 7" xfId="144" builtinId="53" customBuiltin="true"/>
    <cellStyle name="Normal 8" xfId="145" builtinId="53" customBuiltin="true"/>
    <cellStyle name="Normal 9" xfId="146" builtinId="53" customBuiltin="true"/>
    <cellStyle name="Note 2" xfId="147" builtinId="53" customBuiltin="true"/>
    <cellStyle name="Note 3" xfId="148" builtinId="53" customBuiltin="true"/>
    <cellStyle name="Output 2" xfId="149" builtinId="53" customBuiltin="true"/>
    <cellStyle name="Output 3" xfId="150" builtinId="53" customBuiltin="true"/>
    <cellStyle name="Percent 2" xfId="151" builtinId="53" customBuiltin="true"/>
    <cellStyle name="Percent 3" xfId="152" builtinId="53" customBuiltin="true"/>
    <cellStyle name="Percent 3 2" xfId="153" builtinId="53" customBuiltin="true"/>
    <cellStyle name="Percent 3 2 2" xfId="154" builtinId="53" customBuiltin="true"/>
    <cellStyle name="Percent 4" xfId="155" builtinId="53" customBuiltin="true"/>
    <cellStyle name="Percent 5" xfId="156" builtinId="53" customBuiltin="true"/>
    <cellStyle name="PSChar" xfId="157" builtinId="53" customBuiltin="true"/>
    <cellStyle name="PSDate" xfId="158" builtinId="53" customBuiltin="true"/>
    <cellStyle name="PSDec" xfId="159" builtinId="53" customBuiltin="true"/>
    <cellStyle name="PSHeading" xfId="160" builtinId="53" customBuiltin="true"/>
    <cellStyle name="PSInt" xfId="161" builtinId="53" customBuiltin="true"/>
    <cellStyle name="PSSpacer" xfId="162" builtinId="53" customBuiltin="true"/>
    <cellStyle name="Style 1" xfId="163" builtinId="53" customBuiltin="true"/>
    <cellStyle name="Title 2" xfId="164" builtinId="53" customBuiltin="true"/>
    <cellStyle name="Title 3" xfId="165" builtinId="53" customBuiltin="true"/>
    <cellStyle name="Total 2" xfId="166" builtinId="53" customBuiltin="true"/>
    <cellStyle name="Total 3" xfId="167" builtinId="53" customBuiltin="true"/>
    <cellStyle name="Warning Text 2" xfId="168" builtinId="53" customBuiltin="true"/>
    <cellStyle name="Warning Text 3" xfId="169" builtinId="53" customBuiltin="true"/>
  </cellStyles>
  <dxfs count="4">
    <dxf>
      <fill>
        <patternFill>
          <bgColor rgb="FFA9EBFF"/>
        </patternFill>
      </fill>
    </dxf>
    <dxf>
      <fill>
        <patternFill>
          <bgColor rgb="FFA9EBFF"/>
        </patternFill>
      </fill>
    </dxf>
    <dxf>
      <fill>
        <patternFill>
          <bgColor rgb="FFA9EBFF"/>
        </patternFill>
      </fill>
    </dxf>
    <dxf>
      <fill>
        <patternFill>
          <bgColor rgb="FFA9EB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231CA5"/>
      <rgbColor rgb="FF808000"/>
      <rgbColor rgb="FF800080"/>
      <rgbColor rgb="FF00B050"/>
      <rgbColor rgb="FFC0C0C0"/>
      <rgbColor rgb="FF808080"/>
      <rgbColor rgb="FFDFDFE0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1ABDC"/>
      <rgbColor rgb="FF0000FF"/>
      <rgbColor rgb="FF29CEFE"/>
      <rgbColor rgb="FFA9EBFF"/>
      <rgbColor rgb="FFCCFFCC"/>
      <rgbColor rgb="FFFFFF99"/>
      <rgbColor rgb="FF99CCFF"/>
      <rgbColor rgb="FFFF99CC"/>
      <rgbColor rgb="FFCC99FF"/>
      <rgbColor rgb="FFFFCC99"/>
      <rgbColor rgb="FF0079E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12E35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externalLink" Target="externalLinks/externalLink3.xml"/><Relationship Id="rId6" Type="http://schemas.openxmlformats.org/officeDocument/2006/relationships/externalLink" Target="externalLinks/externalLink4.xml"/><Relationship Id="rId7" Type="http://schemas.openxmlformats.org/officeDocument/2006/relationships/externalLink" Target="externalLinks/externalLink5.xml"/><Relationship Id="rId8" Type="http://schemas.openxmlformats.org/officeDocument/2006/relationships/externalLink" Target="externalLinks/externalLink6.xml"/><Relationship Id="rId9" Type="http://schemas.openxmlformats.org/officeDocument/2006/relationships/externalLink" Target="externalLinks/externalLink7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66.png"/><Relationship Id="rId2" Type="http://schemas.openxmlformats.org/officeDocument/2006/relationships/image" Target="../media/image67.png"/><Relationship Id="rId3" Type="http://schemas.openxmlformats.org/officeDocument/2006/relationships/image" Target="../media/image68.png"/><Relationship Id="rId4" Type="http://schemas.openxmlformats.org/officeDocument/2006/relationships/image" Target="../media/image69.png"/><Relationship Id="rId5" Type="http://schemas.openxmlformats.org/officeDocument/2006/relationships/image" Target="../media/image70.png"/><Relationship Id="rId6" Type="http://schemas.openxmlformats.org/officeDocument/2006/relationships/image" Target="../media/image71.png"/><Relationship Id="rId7" Type="http://schemas.openxmlformats.org/officeDocument/2006/relationships/image" Target="../media/image72.png"/><Relationship Id="rId8" Type="http://schemas.openxmlformats.org/officeDocument/2006/relationships/image" Target="../media/image73.png"/><Relationship Id="rId9" Type="http://schemas.openxmlformats.org/officeDocument/2006/relationships/image" Target="../media/image74.png"/><Relationship Id="rId10" Type="http://schemas.openxmlformats.org/officeDocument/2006/relationships/image" Target="../media/image75.png"/><Relationship Id="rId11" Type="http://schemas.openxmlformats.org/officeDocument/2006/relationships/image" Target="../media/image76.png"/><Relationship Id="rId12" Type="http://schemas.openxmlformats.org/officeDocument/2006/relationships/image" Target="../media/image77.png"/><Relationship Id="rId13" Type="http://schemas.openxmlformats.org/officeDocument/2006/relationships/image" Target="../media/image7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228600</xdr:colOff>
      <xdr:row>103</xdr:row>
      <xdr:rowOff>360</xdr:rowOff>
    </xdr:from>
    <xdr:to>
      <xdr:col>5</xdr:col>
      <xdr:colOff>1355040</xdr:colOff>
      <xdr:row>118</xdr:row>
      <xdr:rowOff>66600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9501480" y="13144680"/>
          <a:ext cx="5229720" cy="2923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262080</xdr:colOff>
      <xdr:row>119</xdr:row>
      <xdr:rowOff>0</xdr:rowOff>
    </xdr:from>
    <xdr:to>
      <xdr:col>5</xdr:col>
      <xdr:colOff>1083600</xdr:colOff>
      <xdr:row>120</xdr:row>
      <xdr:rowOff>52200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9534960" y="16192440"/>
          <a:ext cx="4924800" cy="3319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1402920</xdr:colOff>
      <xdr:row>102</xdr:row>
      <xdr:rowOff>179280</xdr:rowOff>
    </xdr:from>
    <xdr:to>
      <xdr:col>8</xdr:col>
      <xdr:colOff>1022760</xdr:colOff>
      <xdr:row>118</xdr:row>
      <xdr:rowOff>78120</xdr:rowOff>
    </xdr:to>
    <xdr:pic>
      <xdr:nvPicPr>
        <xdr:cNvPr id="2" name="Picture 3" descr=""/>
        <xdr:cNvPicPr/>
      </xdr:nvPicPr>
      <xdr:blipFill>
        <a:blip r:embed="rId3"/>
        <a:stretch/>
      </xdr:blipFill>
      <xdr:spPr>
        <a:xfrm>
          <a:off x="14779080" y="13133160"/>
          <a:ext cx="5027400" cy="2946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1391760</xdr:colOff>
      <xdr:row>118</xdr:row>
      <xdr:rowOff>123120</xdr:rowOff>
    </xdr:from>
    <xdr:to>
      <xdr:col>9</xdr:col>
      <xdr:colOff>348840</xdr:colOff>
      <xdr:row>119</xdr:row>
      <xdr:rowOff>3228480</xdr:rowOff>
    </xdr:to>
    <xdr:pic>
      <xdr:nvPicPr>
        <xdr:cNvPr id="3" name="Picture 4" descr=""/>
        <xdr:cNvPicPr/>
      </xdr:nvPicPr>
      <xdr:blipFill>
        <a:blip r:embed="rId4"/>
        <a:stretch/>
      </xdr:blipFill>
      <xdr:spPr>
        <a:xfrm>
          <a:off x="14767920" y="16125120"/>
          <a:ext cx="5939640" cy="3295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4320</xdr:colOff>
      <xdr:row>103</xdr:row>
      <xdr:rowOff>360</xdr:rowOff>
    </xdr:from>
    <xdr:to>
      <xdr:col>12</xdr:col>
      <xdr:colOff>743760</xdr:colOff>
      <xdr:row>118</xdr:row>
      <xdr:rowOff>80640</xdr:rowOff>
    </xdr:to>
    <xdr:pic>
      <xdr:nvPicPr>
        <xdr:cNvPr id="4" name="Picture 5" descr=""/>
        <xdr:cNvPicPr/>
      </xdr:nvPicPr>
      <xdr:blipFill>
        <a:blip r:embed="rId5"/>
        <a:stretch/>
      </xdr:blipFill>
      <xdr:spPr>
        <a:xfrm>
          <a:off x="20363040" y="13144680"/>
          <a:ext cx="4559400" cy="293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27000</xdr:colOff>
      <xdr:row>118</xdr:row>
      <xdr:rowOff>100800</xdr:rowOff>
    </xdr:from>
    <xdr:to>
      <xdr:col>13</xdr:col>
      <xdr:colOff>114120</xdr:colOff>
      <xdr:row>119</xdr:row>
      <xdr:rowOff>3034440</xdr:rowOff>
    </xdr:to>
    <xdr:pic>
      <xdr:nvPicPr>
        <xdr:cNvPr id="5" name="Picture 6" descr=""/>
        <xdr:cNvPicPr/>
      </xdr:nvPicPr>
      <xdr:blipFill>
        <a:blip r:embed="rId6"/>
        <a:stretch/>
      </xdr:blipFill>
      <xdr:spPr>
        <a:xfrm>
          <a:off x="20385720" y="16102800"/>
          <a:ext cx="5456520" cy="3124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1046880</xdr:colOff>
      <xdr:row>102</xdr:row>
      <xdr:rowOff>168120</xdr:rowOff>
    </xdr:from>
    <xdr:to>
      <xdr:col>17</xdr:col>
      <xdr:colOff>466560</xdr:colOff>
      <xdr:row>117</xdr:row>
      <xdr:rowOff>123120</xdr:rowOff>
    </xdr:to>
    <xdr:pic>
      <xdr:nvPicPr>
        <xdr:cNvPr id="6" name="Picture 7" descr=""/>
        <xdr:cNvPicPr/>
      </xdr:nvPicPr>
      <xdr:blipFill>
        <a:blip r:embed="rId7"/>
        <a:stretch/>
      </xdr:blipFill>
      <xdr:spPr>
        <a:xfrm>
          <a:off x="25225560" y="13122000"/>
          <a:ext cx="5448960" cy="2812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1058040</xdr:colOff>
      <xdr:row>118</xdr:row>
      <xdr:rowOff>33480</xdr:rowOff>
    </xdr:from>
    <xdr:to>
      <xdr:col>17</xdr:col>
      <xdr:colOff>648360</xdr:colOff>
      <xdr:row>119</xdr:row>
      <xdr:rowOff>2823480</xdr:rowOff>
    </xdr:to>
    <xdr:pic>
      <xdr:nvPicPr>
        <xdr:cNvPr id="7" name="Picture 8" descr=""/>
        <xdr:cNvPicPr/>
      </xdr:nvPicPr>
      <xdr:blipFill>
        <a:blip r:embed="rId8"/>
        <a:stretch/>
      </xdr:blipFill>
      <xdr:spPr>
        <a:xfrm>
          <a:off x="25236720" y="16035480"/>
          <a:ext cx="5619600" cy="298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17</xdr:col>
      <xdr:colOff>392400</xdr:colOff>
      <xdr:row>102</xdr:row>
      <xdr:rowOff>168120</xdr:rowOff>
    </xdr:from>
    <xdr:to>
      <xdr:col>22</xdr:col>
      <xdr:colOff>7200</xdr:colOff>
      <xdr:row>118</xdr:row>
      <xdr:rowOff>25200</xdr:rowOff>
    </xdr:to>
    <xdr:pic>
      <xdr:nvPicPr>
        <xdr:cNvPr id="8" name="Picture 9" descr=""/>
        <xdr:cNvPicPr/>
      </xdr:nvPicPr>
      <xdr:blipFill>
        <a:blip r:embed="rId9"/>
        <a:stretch/>
      </xdr:blipFill>
      <xdr:spPr>
        <a:xfrm>
          <a:off x="30600360" y="13122000"/>
          <a:ext cx="5545800" cy="2905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17</xdr:col>
      <xdr:colOff>381240</xdr:colOff>
      <xdr:row>118</xdr:row>
      <xdr:rowOff>67320</xdr:rowOff>
    </xdr:from>
    <xdr:to>
      <xdr:col>22</xdr:col>
      <xdr:colOff>40320</xdr:colOff>
      <xdr:row>119</xdr:row>
      <xdr:rowOff>3201120</xdr:rowOff>
    </xdr:to>
    <xdr:pic>
      <xdr:nvPicPr>
        <xdr:cNvPr id="9" name="Picture 10" descr=""/>
        <xdr:cNvPicPr/>
      </xdr:nvPicPr>
      <xdr:blipFill>
        <a:blip r:embed="rId10"/>
        <a:stretch/>
      </xdr:blipFill>
      <xdr:spPr>
        <a:xfrm>
          <a:off x="30589200" y="16069320"/>
          <a:ext cx="5590080" cy="3324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38160</xdr:colOff>
      <xdr:row>103</xdr:row>
      <xdr:rowOff>360</xdr:rowOff>
    </xdr:from>
    <xdr:to>
      <xdr:col>25</xdr:col>
      <xdr:colOff>780840</xdr:colOff>
      <xdr:row>115</xdr:row>
      <xdr:rowOff>152640</xdr:rowOff>
    </xdr:to>
    <xdr:pic>
      <xdr:nvPicPr>
        <xdr:cNvPr id="10" name="Picture 11" descr=""/>
        <xdr:cNvPicPr/>
      </xdr:nvPicPr>
      <xdr:blipFill>
        <a:blip r:embed="rId11"/>
        <a:stretch/>
      </xdr:blipFill>
      <xdr:spPr>
        <a:xfrm>
          <a:off x="36177120" y="13144680"/>
          <a:ext cx="3917520" cy="2438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93960</xdr:colOff>
      <xdr:row>118</xdr:row>
      <xdr:rowOff>89640</xdr:rowOff>
    </xdr:from>
    <xdr:to>
      <xdr:col>27</xdr:col>
      <xdr:colOff>164520</xdr:colOff>
      <xdr:row>119</xdr:row>
      <xdr:rowOff>2861640</xdr:rowOff>
    </xdr:to>
    <xdr:pic>
      <xdr:nvPicPr>
        <xdr:cNvPr id="11" name="Picture 12" descr=""/>
        <xdr:cNvPicPr/>
      </xdr:nvPicPr>
      <xdr:blipFill>
        <a:blip r:embed="rId12"/>
        <a:stretch/>
      </xdr:blipFill>
      <xdr:spPr>
        <a:xfrm>
          <a:off x="36232920" y="16091640"/>
          <a:ext cx="5531400" cy="2962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453240</xdr:colOff>
      <xdr:row>117</xdr:row>
      <xdr:rowOff>26640</xdr:rowOff>
    </xdr:from>
    <xdr:to>
      <xdr:col>2</xdr:col>
      <xdr:colOff>2025720</xdr:colOff>
      <xdr:row>119</xdr:row>
      <xdr:rowOff>3051360</xdr:rowOff>
    </xdr:to>
    <xdr:pic>
      <xdr:nvPicPr>
        <xdr:cNvPr id="12" name="Picture 13" descr=""/>
        <xdr:cNvPicPr/>
      </xdr:nvPicPr>
      <xdr:blipFill>
        <a:blip r:embed="rId13"/>
        <a:stretch/>
      </xdr:blipFill>
      <xdr:spPr>
        <a:xfrm>
          <a:off x="453240" y="15837840"/>
          <a:ext cx="8101440" cy="340596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D:/Documents%20and%20Settings/bdillon/Local%20Settings/Temporary%20Internet%20Files/OLK1E8/Templates/Template%20-%20WBK%202.1.4%20-%2020%20May%2006%20Tux%205.xls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D:/Documents%20and%20Settings/uayala001/Desktop/Local_BEA/Licensees/RobertHalf/RHI_Installation_Matrix.xls" TargetMode="External"/>
</Relationships>
</file>

<file path=xl/externalLinks/_rels/externalLink3.xml.rels><?xml version="1.0" encoding="UTF-8"?>
<Relationships xmlns="http://schemas.openxmlformats.org/package/2006/relationships"><Relationship Id="rId1" Type="http://schemas.openxmlformats.org/officeDocument/2006/relationships/externalLinkPath" Target="D:/Documents%20and%20Settings/KHJOHNSON/Local%20Settings/Temporary%20Internet%20Files/OLK48/Tier%20Classification%20Table%20-%20Original%20Format%20-%209-12-06.xls" TargetMode="External"/>
</Relationships>
</file>

<file path=xl/externalLinks/_rels/externalLink4.xml.rels><?xml version="1.0" encoding="UTF-8"?>
<Relationships xmlns="http://schemas.openxmlformats.org/package/2006/relationships"><Relationship Id="rId1" Type="http://schemas.openxmlformats.org/officeDocument/2006/relationships/externalLinkPath" Target="D:/Documents%20and%20Settings/Skyler/Desktop/working_template_Oct26_330pm.xls" TargetMode="External"/>
</Relationships>
</file>

<file path=xl/externalLinks/_rels/externalLink5.xml.rels><?xml version="1.0" encoding="UTF-8"?>
<Relationships xmlns="http://schemas.openxmlformats.org/package/2006/relationships"><Relationship Id="rId1" Type="http://schemas.openxmlformats.org/officeDocument/2006/relationships/externalLinkPath" Target="D:/Documents%20and%20Settings/KHJOHNSON/Local%20Settings/Temporary%20Internet%20Files/OLK48/Hardware%20Tier%20Matrix%20-%2009-20-06%20v4.xls" TargetMode="External"/>
</Relationships>
</file>

<file path=xl/externalLinks/_rels/externalLink6.xml.rels><?xml version="1.0" encoding="UTF-8"?>
<Relationships xmlns="http://schemas.openxmlformats.org/package/2006/relationships"><Relationship Id="rId1" Type="http://schemas.openxmlformats.org/officeDocument/2006/relationships/externalLinkPath" Target="D:/Documents%20and%20Settings/bdillon/Local%20Settings/Temporary%20Internet%20Files/OLK1E8/Intl%20Pricing%20Matrix/Intl%20Pricing%20Matrix/Template%20-%20WBK%202%201%204%20-%2019%20Dec%2006%20-%20BD%20v4%20-%20new%20template%20-%20values.xls" TargetMode="External"/>
</Relationships>
</file>

<file path=xl/externalLinks/_rels/externalLink7.xml.rels><?xml version="1.0" encoding="UTF-8"?>
<Relationships xmlns="http://schemas.openxmlformats.org/package/2006/relationships"><Relationship Id="rId1" Type="http://schemas.openxmlformats.org/officeDocument/2006/relationships/externalLinkPath" Target="D:/Documents%20and%20Settings/khjohnson/Local%20Settings/Temporary%20Internet%20Files/OLK22/CinFin%20-%20Reporting%20Package%201.18.05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FS"/>
      <sheetName val="EPG"/>
      <sheetName val="CRS"/>
      <sheetName val="PHR"/>
      <sheetName val="PHR CL"/>
      <sheetName val="HL"/>
      <sheetName val="IS"/>
      <sheetName val="IS (2)"/>
      <sheetName val="FS"/>
      <sheetName val="PM"/>
      <sheetName val="Sheet1"/>
      <sheetName val="PurchaseHistory"/>
      <sheetName val="Sheet3"/>
      <sheetName val="PL"/>
      <sheetName val="FR"/>
      <sheetName val="CurrencyRates"/>
      <sheetName val="AdditionalInvoiceLines"/>
      <sheetName val="E"/>
      <sheetName val="EF"/>
      <sheetName val="EFS"/>
      <sheetName val="TUX IS"/>
      <sheetName val="US Accounting Rates"/>
      <sheetName val="Prices"/>
      <sheetName val="FX Rates"/>
      <sheetName val="Uplift"/>
      <sheetName val="Sheet4"/>
      <sheetName val="Tiers"/>
      <sheetName val="Phones"/>
      <sheetName val="FR (2)"/>
      <sheetName val="PHR_CL"/>
      <sheetName val="IS_(2)"/>
      <sheetName val="TUX_IS"/>
      <sheetName val="US_Accounting_Rates"/>
      <sheetName val="FX_Rates"/>
      <sheetName val="FR_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Matrix for Report"/>
      <sheetName val="Summary for Report"/>
      <sheetName val="PurchHist for Report"/>
      <sheetName val="FindingsSummary for Report"/>
      <sheetName val="Findings for Report in progress"/>
      <sheetName val="Developers"/>
      <sheetName val="type_function_analysis"/>
      <sheetName val="Matrix"/>
      <sheetName val="details"/>
      <sheetName val="outstanding_scans"/>
      <sheetName val="samples"/>
      <sheetName val="Matrix_for_Report"/>
      <sheetName val="Summary_for_Report"/>
      <sheetName val="PurchHist_for_Report"/>
      <sheetName val="FindingsSummary_for_Report"/>
      <sheetName val="Findings_for_Report_in_progres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Machine Tiers and Classes"/>
      <sheetName val="References"/>
      <sheetName val="Source 2-24-2006"/>
      <sheetName val="Machine_Tiers_and_Classes"/>
      <sheetName val="Source_2-24-2006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AFS"/>
      <sheetName val="EPG"/>
      <sheetName val="CRS"/>
      <sheetName val="PHR"/>
      <sheetName val="HL"/>
      <sheetName val="IS"/>
      <sheetName val="FS"/>
      <sheetName val="PM"/>
      <sheetName val="Sheet1"/>
      <sheetName val="PurchaseHistory"/>
      <sheetName val="working_template_Oct26_330p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ample"/>
      <sheetName val="Machine Tiers and Classes"/>
      <sheetName val="References"/>
      <sheetName val="Source 2-24-2006"/>
      <sheetName val="Machine_Tiers_and_Classes"/>
      <sheetName val="Source_2-24-2006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AFS"/>
      <sheetName val="EPG"/>
      <sheetName val="CRS"/>
      <sheetName val="PHR"/>
      <sheetName val="PHR CL"/>
      <sheetName val="HL"/>
      <sheetName val="IS"/>
      <sheetName val="FS"/>
      <sheetName val="PM"/>
      <sheetName val="Sheet1"/>
      <sheetName val="PurchaseHistory"/>
      <sheetName val="Sheet3"/>
      <sheetName val="PL"/>
      <sheetName val="FR"/>
      <sheetName val="FX Rates"/>
      <sheetName val="Uplift"/>
      <sheetName val="CurrencyRates"/>
      <sheetName val="AdditionalInvoiceLines"/>
      <sheetName val="PHR_CL"/>
      <sheetName val="FX_R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EU WP"/>
      <sheetName val="1.0 Audit Docs"/>
      <sheetName val="2.0 Conflict"/>
      <sheetName val="3.0 Rep"/>
      <sheetName val="4.0 CRM"/>
      <sheetName val="5.0 Opening call"/>
      <sheetName val="6.0 PHR"/>
      <sheetName val="7.0 HL"/>
      <sheetName val="17.0 CL"/>
      <sheetName val="19.  Escal."/>
      <sheetName val="AFS"/>
      <sheetName val="IS"/>
      <sheetName val="FS"/>
      <sheetName val="LES - OLD"/>
      <sheetName val="PM"/>
      <sheetName val="EU_WP"/>
      <sheetName val="1_0_Audit_Docs"/>
      <sheetName val="2_0_Conflict"/>
      <sheetName val="3_0_Rep"/>
      <sheetName val="4_0_CRM"/>
      <sheetName val="5_0_Opening_call"/>
      <sheetName val="6_0_PHR"/>
      <sheetName val="7_0_HL"/>
      <sheetName val="17_0_CL"/>
      <sheetName val="19___Escal_"/>
      <sheetName val="LES_-_OL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ables/table1.xml><?xml version="1.0" encoding="utf-8"?>
<table xmlns="http://schemas.openxmlformats.org/spreadsheetml/2006/main" id="1" name="D2D_Table2938" displayName="D2D_Table2938" ref="B404:E405" headerRowCount="1" totalsRowCount="0" totalsRowShown="0">
  <tableColumns count="4">
    <tableColumn id="1" name="Cell Manager 1 hpdpprodcm1.central.btk.bg"/>
    <tableColumn id="2" name="Disk Space Used"/>
    <tableColumn id="3" name="Total Space"/>
    <tableColumn id="4" name="Number of Slots"/>
  </tableColumns>
</table>
</file>

<file path=xl/tables/table10.xml><?xml version="1.0" encoding="utf-8"?>
<table xmlns="http://schemas.openxmlformats.org/spreadsheetml/2006/main" id="10" name="Zero_Down_Time_Table2837" displayName="Zero_Down_Time_Table2837" ref="B391:D392" headerRowCount="1" totalsRowCount="0" totalsRowShown="0">
  <tableColumns count="3">
    <tableColumn id="1" name="Cell Manager 1 hpdpprodcm1.central.btk.bg"/>
    <tableColumn id="2" name="Host / Application backed up"/>
    <tableColumn id="3" name="Backup size"/>
  </tableColumns>
</table>
</file>

<file path=xl/tables/table2.xml><?xml version="1.0" encoding="utf-8"?>
<table xmlns="http://schemas.openxmlformats.org/spreadsheetml/2006/main" id="2" name="Declaration_Date2433" displayName="Declaration_Date2433" ref="D122" headerRowCount="0" totalsRowCount="0" totalsRowShown="0">
  <tableColumns count="1">
    <tableColumn id="1" name="Column1"/>
  </tableColumns>
</table>
</file>

<file path=xl/tables/table3.xml><?xml version="1.0" encoding="utf-8"?>
<table xmlns="http://schemas.openxmlformats.org/spreadsheetml/2006/main" id="3" name="Deployment_Table2332" displayName="Deployment_Table2332" ref="B61:G92" headerRowCount="1" totalsRowCount="0" totalsRowShown="0">
  <tableColumns count="6">
    <tableColumn id="1" name="Products"/>
    <tableColumn id="2" name="Installed"/>
    <tableColumn id="3" name="Configured"/>
    <tableColumn id="4" name="Historical usage"/>
    <tableColumn id="5" name="Current usage"/>
    <tableColumn id="6" name="To be counted"/>
  </tableColumns>
</table>
</file>

<file path=xl/tables/table4.xml><?xml version="1.0" encoding="utf-8"?>
<table xmlns="http://schemas.openxmlformats.org/spreadsheetml/2006/main" id="4" name="Diskstore_Table2635" displayName="Diskstore_Table2635" ref="B365:D366" headerRowCount="1" totalsRowCount="0" totalsRowShown="0">
  <tableColumns count="3">
    <tableColumn id="1" name="Cell Manager 1 hpdpprodcm1.central.btk.bg"/>
    <tableColumn id="2" name="Current usage"/>
    <tableColumn id="3" name="Total capacity"/>
  </tableColumns>
</table>
</file>

<file path=xl/tables/table5.xml><?xml version="1.0" encoding="utf-8"?>
<table xmlns="http://schemas.openxmlformats.org/spreadsheetml/2006/main" id="5" name="File_Libraries_Table2736" displayName="File_Libraries_Table2736" ref="B378:D379" headerRowCount="1" totalsRowCount="0" totalsRowShown="0">
  <tableColumns count="3">
    <tableColumn id="1" name="Cell Manager 1 hpdpprodcm1.central.btk.bg"/>
    <tableColumn id="2" name="Current usage"/>
    <tableColumn id="3" name="Total capacity"/>
  </tableColumns>
</table>
</file>

<file path=xl/tables/table6.xml><?xml version="1.0" encoding="utf-8"?>
<table xmlns="http://schemas.openxmlformats.org/spreadsheetml/2006/main" id="6" name="Online_Backup_Table1230" displayName="Online_Backup_Table1230" ref="B123:AV340" headerRowCount="1" totalsRowCount="0" totalsRowShown="0">
  <autoFilter ref="B123:AV340"/>
  <tableColumns count="47">
    <tableColumn id="1" name="Unique Instance"/>
    <tableColumn id="2" name="Operating system"/>
    <tableColumn id="3" name="OS_type"/>
    <tableColumn id="4" name="Extension types"/>
    <tableColumn id="5" name="Column1"/>
    <tableColumn id="6" name="Column2"/>
    <tableColumn id="7" name="Column3"/>
    <tableColumn id="8" name="Column4"/>
    <tableColumn id="9" name="Column5"/>
    <tableColumn id="10" name="Column6"/>
    <tableColumn id="11" name="Virtual hostname"/>
    <tableColumn id="12" name="Main machine name"/>
    <tableColumn id="13" name="Presence in a cluster environment"/>
    <tableColumn id="14" name="Cluster Name"/>
    <tableColumn id="15" name="Check - appserver"/>
    <tableColumn id="16" name="appserver name and type"/>
    <tableColumn id="17" name="Check -mssql and -mssql70"/>
    <tableColumn id="18" name="Check -oracle and -oracle8"/>
    <tableColumn id="19" name="Check -sap, -saphana, -sapdb"/>
    <tableColumn id="20" name="Check -msexchange"/>
    <tableColumn id="21" name="Check -msese"/>
    <tableColumn id="22" name="Check -e2010"/>
    <tableColumn id="23" name="Check -msmbx"/>
    <tableColumn id="24" name="Check -mbx"/>
    <tableColumn id="25" name="Check -informix"/>
    <tableColumn id="26" name="Check -sybase"/>
    <tableColumn id="27" name="Check -lotus"/>
    <tableColumn id="28" name="Check -vss"/>
    <tableColumn id="29" name="Check -db2"/>
    <tableColumn id="30" name="Check -mssharepoint"/>
    <tableColumn id="31" name="Check -mssps"/>
    <tableColumn id="32" name="Check -vmware"/>
    <tableColumn id="33" name="Check -vepa"/>
    <tableColumn id="34" name="Check -veagent"/>
    <tableColumn id="35" name="Check -stream"/>
    <tableColumn id="36" name="Check -ov"/>
    <tableColumn id="37" name="Check -opc"/>
    <tableColumn id="38" name="Check -mysql"/>
    <tableColumn id="39" name="Check -postgresql"/>
    <tableColumn id="40" name="Online Backup configured Windows/Linux"/>
    <tableColumn id="41" name="Online Backup configured Unix"/>
    <tableColumn id="42" name="Historical usage Windows/Linux to be counted"/>
    <tableColumn id="43" name="Current Usage Windows / Linux"/>
    <tableColumn id="44" name="Historical usage Unix to be counted"/>
    <tableColumn id="45" name="Current Usage Unix"/>
    <tableColumn id="46" name="Last connexion date"/>
    <tableColumn id="47" name="Comments"/>
  </tableColumns>
</table>
</file>

<file path=xl/tables/table7.xml><?xml version="1.0" encoding="utf-8"?>
<table xmlns="http://schemas.openxmlformats.org/spreadsheetml/2006/main" id="7" name="Overall_Table" displayName="Overall_Table" ref="B3:D54" headerRowCount="1" totalsRowCount="0" totalsRowShown="0">
  <tableColumns count="3">
    <tableColumn id="1" name="DATA PROTECTOR"/>
    <tableColumn id="2" name="Production"/>
    <tableColumn id="3" name="Non-production"/>
  </tableColumns>
</table>
</file>

<file path=xl/tables/table8.xml><?xml version="1.0" encoding="utf-8"?>
<table xmlns="http://schemas.openxmlformats.org/spreadsheetml/2006/main" id="8" name="Slot_Library_Table2231" displayName="Slot_Library_Table2231" ref="B104:C116" headerRowCount="1" totalsRowCount="0" totalsRowShown="0">
  <tableColumns count="2">
    <tableColumn id="1" name="Cell Manager 1 hpdpprodcm1.central.btk.bg"/>
    <tableColumn id="2" name="Number of installed slots"/>
  </tableColumns>
</table>
</file>

<file path=xl/tables/table9.xml><?xml version="1.0" encoding="utf-8"?>
<table xmlns="http://schemas.openxmlformats.org/spreadsheetml/2006/main" id="9" name="Virtual_Tape_Table2534" displayName="Virtual_Tape_Table2534" ref="B352:D353" headerRowCount="1" totalsRowCount="0" totalsRowShown="0">
  <tableColumns count="3">
    <tableColumn id="1" name="Cell Manager 1 hpdpprodcm1.central.btk.bg"/>
    <tableColumn id="2" name="Current usage"/>
    <tableColumn id="3" name="Total capacity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407"/>
  <sheetViews>
    <sheetView showFormulas="false" showGridLines="fals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D16" activeCellId="0" sqref="D16"/>
    </sheetView>
  </sheetViews>
  <sheetFormatPr defaultRowHeight="15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0" width="66.43"/>
    <col collapsed="false" customWidth="true" hidden="false" outlineLevel="0" max="3" min="3" style="0" width="30.86"/>
    <col collapsed="false" customWidth="true" hidden="false" outlineLevel="0" max="4" min="4" style="0" width="26.15"/>
    <col collapsed="false" customWidth="true" hidden="false" outlineLevel="0" max="5" min="5" style="0" width="20"/>
    <col collapsed="false" customWidth="true" hidden="false" outlineLevel="0" max="6" min="6" style="0" width="33.14"/>
    <col collapsed="false" customWidth="true" hidden="false" outlineLevel="0" max="7" min="7" style="0" width="19.14"/>
    <col collapsed="false" customWidth="true" hidden="false" outlineLevel="0" max="8" min="8" style="0" width="8.53"/>
    <col collapsed="false" customWidth="true" hidden="false" outlineLevel="0" max="9" min="9" style="0" width="17.71"/>
    <col collapsed="false" customWidth="true" hidden="false" outlineLevel="0" max="10" min="10" style="0" width="8.53"/>
    <col collapsed="false" customWidth="true" hidden="false" outlineLevel="0" max="11" min="11" style="0" width="17"/>
    <col collapsed="false" customWidth="true" hidden="false" outlineLevel="0" max="13" min="12" style="0" width="17.43"/>
    <col collapsed="false" customWidth="false" hidden="false" outlineLevel="0" max="14" min="14" style="0" width="11.43"/>
    <col collapsed="false" customWidth="true" hidden="false" outlineLevel="0" max="15" min="15" style="0" width="11.71"/>
    <col collapsed="false" customWidth="true" hidden="false" outlineLevel="0" max="16" min="16" style="0" width="8.53"/>
    <col collapsed="false" customWidth="true" hidden="false" outlineLevel="0" max="17" min="17" style="0" width="18.71"/>
    <col collapsed="false" customWidth="true" hidden="false" outlineLevel="0" max="18" min="18" style="0" width="13.14"/>
    <col collapsed="false" customWidth="true" hidden="false" outlineLevel="0" max="19" min="19" style="0" width="12.28"/>
    <col collapsed="false" customWidth="true" hidden="false" outlineLevel="0" max="20" min="20" style="0" width="14.14"/>
    <col collapsed="false" customWidth="true" hidden="false" outlineLevel="0" max="21" min="21" style="0" width="12.14"/>
    <col collapsed="false" customWidth="true" hidden="false" outlineLevel="0" max="22" min="22" style="0" width="15"/>
    <col collapsed="false" customWidth="true" hidden="false" outlineLevel="0" max="23" min="23" style="0" width="11.57"/>
    <col collapsed="false" customWidth="true" hidden="false" outlineLevel="0" max="24" min="24" style="0" width="11.71"/>
    <col collapsed="false" customWidth="true" hidden="false" outlineLevel="0" max="25" min="25" style="0" width="12.43"/>
    <col collapsed="false" customWidth="true" hidden="false" outlineLevel="0" max="26" min="26" style="0" width="14"/>
    <col collapsed="false" customWidth="true" hidden="false" outlineLevel="0" max="27" min="27" style="0" width="11.71"/>
    <col collapsed="false" customWidth="true" hidden="false" outlineLevel="0" max="28" min="28" style="0" width="10.57"/>
    <col collapsed="false" customWidth="true" hidden="false" outlineLevel="0" max="29" min="29" style="0" width="11"/>
    <col collapsed="false" customWidth="true" hidden="false" outlineLevel="0" max="30" min="30" style="0" width="16"/>
    <col collapsed="false" customWidth="true" hidden="false" outlineLevel="0" max="31" min="31" style="0" width="12.14"/>
    <col collapsed="false" customWidth="true" hidden="false" outlineLevel="0" max="33" min="32" style="0" width="14"/>
    <col collapsed="false" customWidth="true" hidden="false" outlineLevel="0" max="34" min="34" style="0" width="13.14"/>
    <col collapsed="false" customWidth="true" hidden="false" outlineLevel="0" max="35" min="35" style="0" width="17.28"/>
    <col collapsed="false" customWidth="true" hidden="false" outlineLevel="0" max="36" min="36" style="0" width="17.57"/>
    <col collapsed="false" customWidth="true" hidden="false" outlineLevel="0" max="37" min="37" style="0" width="16"/>
    <col collapsed="false" customWidth="true" hidden="false" outlineLevel="0" max="38" min="38" style="0" width="15.57"/>
    <col collapsed="false" customWidth="true" hidden="false" outlineLevel="0" max="39" min="39" style="0" width="13.85"/>
    <col collapsed="false" customWidth="true" hidden="false" outlineLevel="0" max="40" min="40" style="0" width="13.14"/>
    <col collapsed="false" customWidth="true" hidden="false" outlineLevel="0" max="41" min="41" style="0" width="18"/>
    <col collapsed="false" customWidth="true" hidden="false" outlineLevel="0" max="42" min="42" style="0" width="10.85"/>
    <col collapsed="false" customWidth="true" hidden="false" outlineLevel="0" max="43" min="43" style="0" width="22"/>
    <col collapsed="false" customWidth="true" hidden="false" outlineLevel="0" max="44" min="44" style="0" width="13.43"/>
    <col collapsed="false" customWidth="true" hidden="false" outlineLevel="0" max="45" min="45" style="0" width="12.43"/>
    <col collapsed="false" customWidth="true" hidden="false" outlineLevel="0" max="46" min="46" style="0" width="13.43"/>
    <col collapsed="false" customWidth="true" hidden="false" outlineLevel="0" max="47" min="47" style="0" width="13"/>
    <col collapsed="false" customWidth="true" hidden="false" outlineLevel="0" max="48" min="48" style="0" width="47.71"/>
    <col collapsed="false" customWidth="true" hidden="false" outlineLevel="0" max="1025" min="49" style="0" width="8.53"/>
  </cols>
  <sheetData>
    <row r="1" customFormat="false" ht="15" hidden="false" customHeight="false" outlineLevel="0" collapsed="false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customFormat="false" ht="15" hidden="false" customHeight="false" outlineLevel="0" collapsed="false">
      <c r="A2" s="3"/>
      <c r="B2" s="4"/>
      <c r="C2" s="3"/>
      <c r="D2" s="3"/>
      <c r="E2" s="3"/>
      <c r="F2" s="3"/>
      <c r="G2" s="3"/>
      <c r="H2" s="3"/>
      <c r="I2" s="5"/>
      <c r="J2" s="5"/>
      <c r="K2" s="5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</row>
    <row r="3" customFormat="false" ht="15" hidden="false" customHeight="false" outlineLevel="0" collapsed="false">
      <c r="A3" s="3"/>
      <c r="B3" s="6" t="s">
        <v>1</v>
      </c>
      <c r="C3" s="7" t="s">
        <v>2</v>
      </c>
      <c r="D3" s="8" t="s">
        <v>3</v>
      </c>
      <c r="E3" s="3"/>
      <c r="F3" s="4"/>
      <c r="G3" s="5"/>
      <c r="H3" s="5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customFormat="false" ht="15" hidden="false" customHeight="false" outlineLevel="0" collapsed="false">
      <c r="A4" s="3"/>
      <c r="B4" s="9" t="s">
        <v>4</v>
      </c>
      <c r="C4" s="10" t="n">
        <f aca="false">G62</f>
        <v>1</v>
      </c>
      <c r="D4" s="11" t="n">
        <f aca="false">0</f>
        <v>0</v>
      </c>
      <c r="E4" s="12"/>
      <c r="F4" s="13"/>
      <c r="G4" s="5"/>
      <c r="H4" s="5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</row>
    <row r="5" customFormat="false" ht="17.25" hidden="true" customHeight="false" outlineLevel="0" collapsed="false">
      <c r="A5" s="3"/>
      <c r="B5" s="9" t="s">
        <v>5</v>
      </c>
      <c r="C5" s="14" t="n">
        <f aca="false">0</f>
        <v>0</v>
      </c>
      <c r="D5" s="11" t="n">
        <f aca="false">0</f>
        <v>0</v>
      </c>
      <c r="E5" s="3"/>
      <c r="F5" s="15"/>
      <c r="G5" s="5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</row>
    <row r="6" customFormat="false" ht="15" hidden="true" customHeight="false" outlineLevel="0" collapsed="false">
      <c r="A6" s="3"/>
      <c r="B6" s="9" t="s">
        <v>6</v>
      </c>
      <c r="C6" s="14" t="n">
        <f aca="false">0</f>
        <v>0</v>
      </c>
      <c r="D6" s="11" t="n">
        <f aca="false">0</f>
        <v>0</v>
      </c>
      <c r="E6" s="3"/>
      <c r="F6" s="3"/>
      <c r="G6" s="5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</row>
    <row r="7" customFormat="false" ht="15" hidden="true" customHeight="false" outlineLevel="0" collapsed="false">
      <c r="A7" s="3"/>
      <c r="B7" s="9" t="s">
        <v>7</v>
      </c>
      <c r="C7" s="14" t="n">
        <f aca="false">0</f>
        <v>0</v>
      </c>
      <c r="D7" s="11" t="n">
        <f aca="false">0</f>
        <v>0</v>
      </c>
      <c r="E7" s="3"/>
      <c r="F7" s="3"/>
      <c r="G7" s="5"/>
      <c r="H7" s="5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</row>
    <row r="8" customFormat="false" ht="15" hidden="false" customHeight="false" outlineLevel="0" collapsed="false">
      <c r="A8" s="3"/>
      <c r="B8" s="9" t="s">
        <v>8</v>
      </c>
      <c r="C8" s="14" t="n">
        <f aca="false">0+(INDEX(Deployment_Table2332[To be counted], MATCH(Overall_Table[[#This Row],[DATA PROTECTOR]], Deployment_Table2332[Products],0)))</f>
        <v>7</v>
      </c>
      <c r="D8" s="11" t="n">
        <f aca="false">0</f>
        <v>0</v>
      </c>
      <c r="E8" s="3"/>
      <c r="F8" s="3"/>
      <c r="G8" s="5"/>
      <c r="H8" s="5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</row>
    <row r="9" customFormat="false" ht="15" hidden="false" customHeight="false" outlineLevel="0" collapsed="false">
      <c r="A9" s="3"/>
      <c r="B9" s="9" t="s">
        <v>9</v>
      </c>
      <c r="C9" s="10" t="n">
        <f aca="false">G67</f>
        <v>2</v>
      </c>
      <c r="D9" s="11" t="n">
        <f aca="false">0</f>
        <v>0</v>
      </c>
      <c r="E9" s="3"/>
      <c r="F9" s="5"/>
      <c r="G9" s="5"/>
      <c r="H9" s="5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</row>
    <row r="10" customFormat="false" ht="15" hidden="false" customHeight="false" outlineLevel="0" collapsed="false">
      <c r="A10" s="3"/>
      <c r="B10" s="9" t="s">
        <v>10</v>
      </c>
      <c r="C10" s="10" t="n">
        <f aca="false">G68</f>
        <v>13</v>
      </c>
      <c r="D10" s="11" t="n">
        <f aca="false">0</f>
        <v>0</v>
      </c>
      <c r="E10" s="3"/>
      <c r="F10" s="5"/>
      <c r="G10" s="5"/>
      <c r="H10" s="5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</row>
    <row r="11" customFormat="false" ht="15" hidden="true" customHeight="false" outlineLevel="0" collapsed="false">
      <c r="A11" s="3"/>
      <c r="B11" s="9" t="s">
        <v>11</v>
      </c>
      <c r="C11" s="14" t="n">
        <f aca="false">0</f>
        <v>0</v>
      </c>
      <c r="D11" s="11" t="n">
        <f aca="false">0</f>
        <v>0</v>
      </c>
      <c r="E11" s="3"/>
      <c r="F11" s="5"/>
      <c r="G11" s="5"/>
      <c r="H11" s="5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</row>
    <row r="12" customFormat="false" ht="15" hidden="false" customHeight="false" outlineLevel="0" collapsed="false">
      <c r="A12" s="3"/>
      <c r="B12" s="9" t="s">
        <v>12</v>
      </c>
      <c r="C12" s="14" t="n">
        <f aca="false">G70</f>
        <v>32</v>
      </c>
      <c r="D12" s="11" t="n">
        <f aca="false">0</f>
        <v>0</v>
      </c>
      <c r="E12" s="3"/>
      <c r="F12" s="5"/>
      <c r="G12" s="5"/>
      <c r="H12" s="5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customFormat="false" ht="15" hidden="false" customHeight="false" outlineLevel="0" collapsed="false">
      <c r="A13" s="3"/>
      <c r="B13" s="9" t="s">
        <v>13</v>
      </c>
      <c r="C13" s="14" t="n">
        <f aca="false">G71</f>
        <v>136</v>
      </c>
      <c r="D13" s="11" t="n">
        <f aca="false">0</f>
        <v>0</v>
      </c>
      <c r="E13" s="3"/>
      <c r="F13" s="5"/>
      <c r="G13" s="5"/>
      <c r="H13" s="5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customFormat="false" ht="15" hidden="false" customHeight="false" outlineLevel="0" collapsed="false">
      <c r="A14" s="3"/>
      <c r="B14" s="16" t="s">
        <v>14</v>
      </c>
      <c r="C14" s="14" t="n">
        <f aca="false">G72</f>
        <v>20</v>
      </c>
      <c r="D14" s="11" t="n">
        <f aca="false">0</f>
        <v>0</v>
      </c>
      <c r="E14" s="3"/>
      <c r="F14" s="5"/>
      <c r="G14" s="5"/>
      <c r="H14" s="5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</row>
    <row r="15" customFormat="false" ht="15" hidden="false" customHeight="false" outlineLevel="0" collapsed="false">
      <c r="A15" s="3"/>
      <c r="B15" s="0" t="s">
        <v>15</v>
      </c>
      <c r="C15" s="17" t="n">
        <f aca="false">G92</f>
        <v>1</v>
      </c>
      <c r="D15" s="18" t="n">
        <f aca="false">0</f>
        <v>0</v>
      </c>
      <c r="E15" s="3"/>
      <c r="F15" s="5"/>
      <c r="G15" s="5"/>
      <c r="H15" s="5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customFormat="false" ht="15" hidden="false" customHeight="false" outlineLevel="0" collapsed="false">
      <c r="A16" s="3"/>
      <c r="B16" s="9" t="s">
        <v>16</v>
      </c>
      <c r="C16" s="17" t="n">
        <f aca="false">0</f>
        <v>0</v>
      </c>
      <c r="D16" s="18" t="n">
        <v>1</v>
      </c>
      <c r="E16" s="3"/>
      <c r="F16" s="5"/>
      <c r="G16" s="5"/>
      <c r="H16" s="5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customFormat="false" ht="15" hidden="false" customHeight="false" outlineLevel="0" collapsed="false">
      <c r="A17" s="3"/>
      <c r="B17" s="9"/>
      <c r="C17" s="17" t="n">
        <f aca="false">0</f>
        <v>0</v>
      </c>
      <c r="D17" s="18" t="n">
        <f aca="false">0</f>
        <v>0</v>
      </c>
      <c r="E17" s="3"/>
      <c r="F17" s="5"/>
      <c r="G17" s="5"/>
      <c r="H17" s="5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</row>
    <row r="18" customFormat="false" ht="15" hidden="false" customHeight="false" outlineLevel="0" collapsed="false">
      <c r="A18" s="3"/>
      <c r="B18" s="9"/>
      <c r="C18" s="17" t="n">
        <f aca="false">0</f>
        <v>0</v>
      </c>
      <c r="D18" s="18" t="n">
        <f aca="false">0</f>
        <v>0</v>
      </c>
      <c r="E18" s="3"/>
      <c r="F18" s="5"/>
      <c r="G18" s="5"/>
      <c r="H18" s="5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</row>
    <row r="19" customFormat="false" ht="15" hidden="false" customHeight="false" outlineLevel="0" collapsed="false">
      <c r="A19" s="3"/>
      <c r="B19" s="9"/>
      <c r="C19" s="17" t="n">
        <f aca="false">0</f>
        <v>0</v>
      </c>
      <c r="D19" s="18" t="n">
        <f aca="false">0</f>
        <v>0</v>
      </c>
      <c r="E19" s="3"/>
      <c r="F19" s="5"/>
      <c r="G19" s="5"/>
      <c r="H19" s="5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</row>
    <row r="20" customFormat="false" ht="15" hidden="false" customHeight="false" outlineLevel="0" collapsed="false">
      <c r="A20" s="3"/>
      <c r="B20" s="9"/>
      <c r="C20" s="17" t="n">
        <f aca="false">0</f>
        <v>0</v>
      </c>
      <c r="D20" s="18" t="n">
        <f aca="false">0</f>
        <v>0</v>
      </c>
      <c r="E20" s="3"/>
      <c r="F20" s="5"/>
      <c r="G20" s="5"/>
      <c r="H20" s="5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</row>
    <row r="21" customFormat="false" ht="15" hidden="false" customHeight="false" outlineLevel="0" collapsed="false">
      <c r="A21" s="3"/>
      <c r="B21" s="9"/>
      <c r="C21" s="17" t="n">
        <f aca="false">0</f>
        <v>0</v>
      </c>
      <c r="D21" s="18" t="n">
        <f aca="false">0</f>
        <v>0</v>
      </c>
      <c r="E21" s="3"/>
      <c r="F21" s="5"/>
      <c r="G21" s="5"/>
      <c r="H21" s="5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</row>
    <row r="22" customFormat="false" ht="15" hidden="false" customHeight="false" outlineLevel="0" collapsed="false">
      <c r="A22" s="3"/>
      <c r="B22" s="9"/>
      <c r="C22" s="17" t="n">
        <f aca="false">0</f>
        <v>0</v>
      </c>
      <c r="D22" s="18" t="n">
        <f aca="false">0</f>
        <v>0</v>
      </c>
      <c r="E22" s="3"/>
      <c r="F22" s="5"/>
      <c r="G22" s="5"/>
      <c r="H22" s="5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</row>
    <row r="23" customFormat="false" ht="15" hidden="false" customHeight="false" outlineLevel="0" collapsed="false">
      <c r="A23" s="3"/>
      <c r="B23" s="9"/>
      <c r="C23" s="17" t="n">
        <f aca="false">0</f>
        <v>0</v>
      </c>
      <c r="D23" s="18" t="n">
        <f aca="false">0</f>
        <v>0</v>
      </c>
      <c r="E23" s="3"/>
      <c r="F23" s="5"/>
      <c r="G23" s="5"/>
      <c r="H23" s="5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</row>
    <row r="24" customFormat="false" ht="15" hidden="false" customHeight="false" outlineLevel="0" collapsed="false">
      <c r="A24" s="3"/>
      <c r="B24" s="9"/>
      <c r="C24" s="17" t="n">
        <f aca="false">0</f>
        <v>0</v>
      </c>
      <c r="D24" s="18" t="n">
        <f aca="false">0</f>
        <v>0</v>
      </c>
      <c r="E24" s="3"/>
      <c r="F24" s="5"/>
      <c r="G24" s="5"/>
      <c r="H24" s="5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</row>
    <row r="25" customFormat="false" ht="15" hidden="false" customHeight="false" outlineLevel="0" collapsed="false">
      <c r="A25" s="3"/>
      <c r="B25" s="9"/>
      <c r="C25" s="17" t="n">
        <f aca="false">0</f>
        <v>0</v>
      </c>
      <c r="D25" s="18" t="n">
        <f aca="false">0</f>
        <v>0</v>
      </c>
      <c r="E25" s="3"/>
      <c r="F25" s="5"/>
      <c r="G25" s="5"/>
      <c r="H25" s="5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</row>
    <row r="26" customFormat="false" ht="15" hidden="false" customHeight="false" outlineLevel="0" collapsed="false">
      <c r="A26" s="3"/>
      <c r="B26" s="9"/>
      <c r="C26" s="17" t="n">
        <f aca="false">0</f>
        <v>0</v>
      </c>
      <c r="D26" s="18" t="n">
        <f aca="false">0</f>
        <v>0</v>
      </c>
      <c r="E26" s="3"/>
      <c r="F26" s="5"/>
      <c r="G26" s="5"/>
      <c r="H26" s="5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</row>
    <row r="27" customFormat="false" ht="15" hidden="false" customHeight="false" outlineLevel="0" collapsed="false">
      <c r="A27" s="3"/>
      <c r="B27" s="9"/>
      <c r="C27" s="17" t="n">
        <f aca="false">0</f>
        <v>0</v>
      </c>
      <c r="D27" s="18" t="n">
        <f aca="false">0</f>
        <v>0</v>
      </c>
      <c r="E27" s="3"/>
      <c r="F27" s="5"/>
      <c r="G27" s="5"/>
      <c r="H27" s="5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</row>
    <row r="28" customFormat="false" ht="15" hidden="false" customHeight="false" outlineLevel="0" collapsed="false">
      <c r="A28" s="3"/>
      <c r="B28" s="9"/>
      <c r="C28" s="17" t="n">
        <f aca="false">0</f>
        <v>0</v>
      </c>
      <c r="D28" s="18" t="n">
        <f aca="false">0</f>
        <v>0</v>
      </c>
      <c r="E28" s="3"/>
      <c r="F28" s="5"/>
      <c r="G28" s="5"/>
      <c r="H28" s="5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</row>
    <row r="29" customFormat="false" ht="15" hidden="false" customHeight="false" outlineLevel="0" collapsed="false">
      <c r="A29" s="3"/>
      <c r="B29" s="9"/>
      <c r="C29" s="17" t="n">
        <f aca="false">0</f>
        <v>0</v>
      </c>
      <c r="D29" s="18" t="n">
        <f aca="false">0</f>
        <v>0</v>
      </c>
      <c r="E29" s="3"/>
      <c r="F29" s="5"/>
      <c r="G29" s="5"/>
      <c r="H29" s="5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</row>
    <row r="30" customFormat="false" ht="15" hidden="false" customHeight="false" outlineLevel="0" collapsed="false">
      <c r="A30" s="3"/>
      <c r="B30" s="9"/>
      <c r="C30" s="17" t="n">
        <f aca="false">0</f>
        <v>0</v>
      </c>
      <c r="D30" s="18" t="n">
        <f aca="false">0</f>
        <v>0</v>
      </c>
      <c r="E30" s="3"/>
      <c r="F30" s="5"/>
      <c r="G30" s="5"/>
      <c r="H30" s="5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</row>
    <row r="31" customFormat="false" ht="15" hidden="false" customHeight="false" outlineLevel="0" collapsed="false">
      <c r="A31" s="3"/>
      <c r="B31" s="9"/>
      <c r="C31" s="17" t="n">
        <f aca="false">0</f>
        <v>0</v>
      </c>
      <c r="D31" s="18" t="n">
        <f aca="false">0</f>
        <v>0</v>
      </c>
      <c r="E31" s="3"/>
      <c r="F31" s="5"/>
      <c r="G31" s="5"/>
      <c r="H31" s="5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</row>
    <row r="32" customFormat="false" ht="15" hidden="false" customHeight="false" outlineLevel="0" collapsed="false">
      <c r="A32" s="3"/>
      <c r="B32" s="9"/>
      <c r="C32" s="17" t="n">
        <f aca="false">0</f>
        <v>0</v>
      </c>
      <c r="D32" s="18" t="n">
        <f aca="false">0</f>
        <v>0</v>
      </c>
      <c r="E32" s="3"/>
      <c r="F32" s="5"/>
      <c r="G32" s="5"/>
      <c r="H32" s="5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</row>
    <row r="33" customFormat="false" ht="15" hidden="false" customHeight="false" outlineLevel="0" collapsed="false">
      <c r="A33" s="3"/>
      <c r="B33" s="9"/>
      <c r="C33" s="17" t="n">
        <f aca="false">0</f>
        <v>0</v>
      </c>
      <c r="D33" s="18" t="n">
        <f aca="false">0</f>
        <v>0</v>
      </c>
      <c r="E33" s="3"/>
      <c r="F33" s="5"/>
      <c r="G33" s="5"/>
      <c r="H33" s="5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</row>
    <row r="34" customFormat="false" ht="15" hidden="false" customHeight="false" outlineLevel="0" collapsed="false">
      <c r="A34" s="3"/>
      <c r="B34" s="9"/>
      <c r="C34" s="17" t="n">
        <f aca="false">0</f>
        <v>0</v>
      </c>
      <c r="D34" s="18" t="n">
        <f aca="false">0</f>
        <v>0</v>
      </c>
      <c r="E34" s="3"/>
      <c r="F34" s="5"/>
      <c r="G34" s="5"/>
      <c r="H34" s="5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</row>
    <row r="35" customFormat="false" ht="15" hidden="false" customHeight="false" outlineLevel="0" collapsed="false">
      <c r="A35" s="3"/>
      <c r="B35" s="9"/>
      <c r="C35" s="17" t="n">
        <f aca="false">0</f>
        <v>0</v>
      </c>
      <c r="D35" s="18" t="n">
        <f aca="false">0</f>
        <v>0</v>
      </c>
      <c r="E35" s="3"/>
      <c r="F35" s="5"/>
      <c r="G35" s="5"/>
      <c r="H35" s="5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</row>
    <row r="36" customFormat="false" ht="15" hidden="false" customHeight="false" outlineLevel="0" collapsed="false">
      <c r="A36" s="3"/>
      <c r="B36" s="9"/>
      <c r="C36" s="17" t="n">
        <f aca="false">0</f>
        <v>0</v>
      </c>
      <c r="D36" s="18" t="n">
        <f aca="false">0</f>
        <v>0</v>
      </c>
      <c r="E36" s="3"/>
      <c r="F36" s="5"/>
      <c r="G36" s="5"/>
      <c r="H36" s="5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</row>
    <row r="37" customFormat="false" ht="15" hidden="false" customHeight="false" outlineLevel="0" collapsed="false">
      <c r="A37" s="3"/>
      <c r="B37" s="9"/>
      <c r="C37" s="17" t="n">
        <f aca="false">0</f>
        <v>0</v>
      </c>
      <c r="D37" s="18" t="n">
        <f aca="false">0</f>
        <v>0</v>
      </c>
      <c r="E37" s="3"/>
      <c r="F37" s="5"/>
      <c r="G37" s="5"/>
      <c r="H37" s="5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</row>
    <row r="38" customFormat="false" ht="15" hidden="false" customHeight="false" outlineLevel="0" collapsed="false">
      <c r="A38" s="3"/>
      <c r="B38" s="9"/>
      <c r="C38" s="17" t="n">
        <f aca="false">0</f>
        <v>0</v>
      </c>
      <c r="D38" s="18" t="n">
        <f aca="false">0</f>
        <v>0</v>
      </c>
      <c r="E38" s="3"/>
      <c r="F38" s="5"/>
      <c r="G38" s="5"/>
      <c r="H38" s="5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</row>
    <row r="39" customFormat="false" ht="15" hidden="false" customHeight="false" outlineLevel="0" collapsed="false">
      <c r="A39" s="3"/>
      <c r="B39" s="9"/>
      <c r="C39" s="17" t="n">
        <f aca="false">0</f>
        <v>0</v>
      </c>
      <c r="D39" s="18" t="n">
        <f aca="false">0</f>
        <v>0</v>
      </c>
      <c r="E39" s="3"/>
      <c r="F39" s="5"/>
      <c r="G39" s="5"/>
      <c r="H39" s="5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</row>
    <row r="40" customFormat="false" ht="15" hidden="false" customHeight="false" outlineLevel="0" collapsed="false">
      <c r="A40" s="3"/>
      <c r="B40" s="9"/>
      <c r="C40" s="17" t="n">
        <f aca="false">0</f>
        <v>0</v>
      </c>
      <c r="D40" s="18" t="n">
        <f aca="false">0</f>
        <v>0</v>
      </c>
      <c r="E40" s="3"/>
      <c r="F40" s="5"/>
      <c r="G40" s="5"/>
      <c r="H40" s="5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</row>
    <row r="41" customFormat="false" ht="15" hidden="false" customHeight="false" outlineLevel="0" collapsed="false">
      <c r="A41" s="3"/>
      <c r="B41" s="9"/>
      <c r="C41" s="17" t="n">
        <f aca="false">0</f>
        <v>0</v>
      </c>
      <c r="D41" s="18" t="n">
        <f aca="false">0</f>
        <v>0</v>
      </c>
      <c r="E41" s="3"/>
      <c r="F41" s="5"/>
      <c r="G41" s="5"/>
      <c r="H41" s="5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</row>
    <row r="42" customFormat="false" ht="15" hidden="false" customHeight="false" outlineLevel="0" collapsed="false">
      <c r="A42" s="3"/>
      <c r="B42" s="9"/>
      <c r="C42" s="17" t="n">
        <f aca="false">0</f>
        <v>0</v>
      </c>
      <c r="D42" s="18" t="n">
        <f aca="false">0</f>
        <v>0</v>
      </c>
      <c r="E42" s="3"/>
      <c r="F42" s="5"/>
      <c r="G42" s="5"/>
      <c r="H42" s="5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</row>
    <row r="43" customFormat="false" ht="15" hidden="false" customHeight="false" outlineLevel="0" collapsed="false">
      <c r="A43" s="3"/>
      <c r="B43" s="9"/>
      <c r="C43" s="17" t="n">
        <f aca="false">0</f>
        <v>0</v>
      </c>
      <c r="D43" s="18" t="n">
        <f aca="false">0</f>
        <v>0</v>
      </c>
      <c r="E43" s="3"/>
      <c r="F43" s="5"/>
      <c r="G43" s="5"/>
      <c r="H43" s="5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</row>
    <row r="44" customFormat="false" ht="15" hidden="false" customHeight="false" outlineLevel="0" collapsed="false">
      <c r="A44" s="3"/>
      <c r="B44" s="9"/>
      <c r="C44" s="17" t="n">
        <f aca="false">0</f>
        <v>0</v>
      </c>
      <c r="D44" s="18" t="n">
        <f aca="false">0</f>
        <v>0</v>
      </c>
      <c r="E44" s="3"/>
      <c r="F44" s="5"/>
      <c r="G44" s="5"/>
      <c r="H44" s="5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</row>
    <row r="45" customFormat="false" ht="15" hidden="false" customHeight="false" outlineLevel="0" collapsed="false">
      <c r="A45" s="3"/>
      <c r="B45" s="9"/>
      <c r="C45" s="17" t="n">
        <f aca="false">0</f>
        <v>0</v>
      </c>
      <c r="D45" s="18" t="n">
        <f aca="false">0</f>
        <v>0</v>
      </c>
      <c r="E45" s="3"/>
      <c r="F45" s="5"/>
      <c r="G45" s="5"/>
      <c r="H45" s="5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</row>
    <row r="46" customFormat="false" ht="15" hidden="false" customHeight="false" outlineLevel="0" collapsed="false">
      <c r="A46" s="3"/>
      <c r="B46" s="9"/>
      <c r="C46" s="17" t="n">
        <f aca="false">0</f>
        <v>0</v>
      </c>
      <c r="D46" s="18" t="n">
        <f aca="false">0</f>
        <v>0</v>
      </c>
      <c r="E46" s="3"/>
      <c r="F46" s="5"/>
      <c r="G46" s="5"/>
      <c r="H46" s="5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</row>
    <row r="47" customFormat="false" ht="15" hidden="false" customHeight="false" outlineLevel="0" collapsed="false">
      <c r="A47" s="3"/>
      <c r="B47" s="9"/>
      <c r="C47" s="17" t="n">
        <f aca="false">0</f>
        <v>0</v>
      </c>
      <c r="D47" s="18" t="n">
        <f aca="false">0</f>
        <v>0</v>
      </c>
      <c r="E47" s="3"/>
      <c r="F47" s="5"/>
      <c r="G47" s="5"/>
      <c r="H47" s="5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</row>
    <row r="48" customFormat="false" ht="15" hidden="false" customHeight="false" outlineLevel="0" collapsed="false">
      <c r="A48" s="3"/>
      <c r="B48" s="9"/>
      <c r="C48" s="17" t="n">
        <f aca="false">0</f>
        <v>0</v>
      </c>
      <c r="D48" s="18" t="n">
        <f aca="false">0</f>
        <v>0</v>
      </c>
      <c r="E48" s="3"/>
      <c r="F48" s="5"/>
      <c r="G48" s="5"/>
      <c r="H48" s="5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</row>
    <row r="49" customFormat="false" ht="15" hidden="false" customHeight="false" outlineLevel="0" collapsed="false">
      <c r="A49" s="3"/>
      <c r="B49" s="9"/>
      <c r="C49" s="17" t="n">
        <f aca="false">0</f>
        <v>0</v>
      </c>
      <c r="D49" s="18" t="n">
        <f aca="false">0</f>
        <v>0</v>
      </c>
      <c r="E49" s="3"/>
      <c r="F49" s="5"/>
      <c r="G49" s="5"/>
      <c r="H49" s="5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</row>
    <row r="50" customFormat="false" ht="15" hidden="false" customHeight="false" outlineLevel="0" collapsed="false">
      <c r="A50" s="3"/>
      <c r="B50" s="9"/>
      <c r="C50" s="17" t="n">
        <f aca="false">0</f>
        <v>0</v>
      </c>
      <c r="D50" s="18" t="n">
        <f aca="false">0</f>
        <v>0</v>
      </c>
      <c r="E50" s="3"/>
      <c r="F50" s="5"/>
      <c r="G50" s="5"/>
      <c r="H50" s="5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</row>
    <row r="51" customFormat="false" ht="15" hidden="false" customHeight="false" outlineLevel="0" collapsed="false">
      <c r="A51" s="3"/>
      <c r="B51" s="9"/>
      <c r="C51" s="17" t="n">
        <f aca="false">0</f>
        <v>0</v>
      </c>
      <c r="D51" s="18" t="n">
        <f aca="false">0</f>
        <v>0</v>
      </c>
      <c r="E51" s="3"/>
      <c r="F51" s="5"/>
      <c r="G51" s="5"/>
      <c r="H51" s="5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</row>
    <row r="52" customFormat="false" ht="15" hidden="false" customHeight="false" outlineLevel="0" collapsed="false">
      <c r="A52" s="3"/>
      <c r="B52" s="9"/>
      <c r="C52" s="17" t="n">
        <f aca="false">0</f>
        <v>0</v>
      </c>
      <c r="D52" s="18" t="n">
        <f aca="false">0</f>
        <v>0</v>
      </c>
      <c r="E52" s="3"/>
      <c r="F52" s="5"/>
      <c r="G52" s="5"/>
      <c r="H52" s="5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</row>
    <row r="53" customFormat="false" ht="15" hidden="false" customHeight="false" outlineLevel="0" collapsed="false">
      <c r="A53" s="3"/>
      <c r="B53" s="9"/>
      <c r="C53" s="17" t="n">
        <f aca="false">0</f>
        <v>0</v>
      </c>
      <c r="D53" s="18" t="n">
        <f aca="false">0</f>
        <v>0</v>
      </c>
      <c r="E53" s="3"/>
      <c r="F53" s="5"/>
      <c r="G53" s="5"/>
      <c r="H53" s="5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</row>
    <row r="54" customFormat="false" ht="15" hidden="false" customHeight="false" outlineLevel="0" collapsed="false">
      <c r="A54" s="3"/>
      <c r="B54" s="16"/>
      <c r="C54" s="19" t="n">
        <f aca="false">0</f>
        <v>0</v>
      </c>
      <c r="D54" s="20" t="n">
        <f aca="false">0</f>
        <v>0</v>
      </c>
      <c r="E54" s="3"/>
      <c r="F54" s="5"/>
      <c r="G54" s="5"/>
      <c r="H54" s="5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</row>
    <row r="55" customFormat="false" ht="15" hidden="false" customHeight="false" outlineLevel="0" collapsed="false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</row>
    <row r="56" customFormat="false" ht="15" hidden="false" customHeight="false" outlineLevel="0" collapsed="false">
      <c r="A56" s="22"/>
      <c r="B56" s="23" t="s">
        <v>17</v>
      </c>
      <c r="C56" s="24" t="s">
        <v>18</v>
      </c>
      <c r="D56" s="23" t="s">
        <v>19</v>
      </c>
      <c r="E56" s="24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</row>
    <row r="58" customFormat="false" ht="15" hidden="false" customHeight="false" outlineLevel="0" collapsed="false">
      <c r="A58" s="1" t="s">
        <v>20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</row>
    <row r="59" customFormat="false" ht="15" hidden="false" customHeight="false" outlineLevel="0" collapsed="false">
      <c r="A59" s="26" t="s">
        <v>21</v>
      </c>
      <c r="B59" s="4"/>
      <c r="I59" s="5"/>
      <c r="J59" s="5"/>
      <c r="K59" s="5"/>
    </row>
    <row r="60" customFormat="false" ht="15" hidden="false" customHeight="false" outlineLevel="0" collapsed="false">
      <c r="A60" s="27"/>
      <c r="B60" s="28" t="s">
        <v>22</v>
      </c>
      <c r="I60" s="5"/>
      <c r="J60" s="5"/>
      <c r="K60" s="5"/>
    </row>
    <row r="61" customFormat="false" ht="15" hidden="false" customHeight="false" outlineLevel="0" collapsed="false">
      <c r="A61" s="27"/>
      <c r="B61" s="29" t="s">
        <v>23</v>
      </c>
      <c r="C61" s="30" t="s">
        <v>24</v>
      </c>
      <c r="D61" s="30" t="s">
        <v>25</v>
      </c>
      <c r="E61" s="30" t="s">
        <v>26</v>
      </c>
      <c r="F61" s="30" t="s">
        <v>27</v>
      </c>
      <c r="G61" s="31" t="s">
        <v>28</v>
      </c>
      <c r="I61" s="5"/>
      <c r="J61" s="5"/>
      <c r="K61" s="5"/>
    </row>
    <row r="62" customFormat="false" ht="15" hidden="false" customHeight="false" outlineLevel="0" collapsed="false">
      <c r="A62" s="27"/>
      <c r="B62" s="9" t="s">
        <v>4</v>
      </c>
      <c r="C62" s="32" t="n">
        <v>1</v>
      </c>
      <c r="D62" s="32" t="n">
        <v>0</v>
      </c>
      <c r="E62" s="33"/>
      <c r="F62" s="33"/>
      <c r="G62" s="34" t="n">
        <f aca="false">MAX(Deployment_Table2332[[#This Row],[Installed]:[Current usage]])</f>
        <v>1</v>
      </c>
      <c r="H62" s="0" t="s">
        <v>29</v>
      </c>
      <c r="I62" s="5"/>
      <c r="J62" s="5"/>
      <c r="K62" s="5"/>
    </row>
    <row r="63" customFormat="false" ht="15" hidden="false" customHeight="false" outlineLevel="0" collapsed="false">
      <c r="A63" s="27"/>
      <c r="B63" s="9" t="s">
        <v>5</v>
      </c>
      <c r="C63" s="32" t="n">
        <v>0</v>
      </c>
      <c r="D63" s="32" t="n">
        <v>1</v>
      </c>
      <c r="E63" s="33"/>
      <c r="F63" s="33"/>
      <c r="G63" s="34" t="n">
        <v>0</v>
      </c>
      <c r="I63" s="5"/>
      <c r="J63" s="5"/>
      <c r="K63" s="5"/>
    </row>
    <row r="64" customFormat="false" ht="15" hidden="true" customHeight="false" outlineLevel="0" collapsed="false">
      <c r="A64" s="27"/>
      <c r="B64" s="9" t="s">
        <v>6</v>
      </c>
      <c r="C64" s="32" t="n">
        <v>0</v>
      </c>
      <c r="D64" s="32" t="n">
        <v>0</v>
      </c>
      <c r="E64" s="33"/>
      <c r="F64" s="33"/>
      <c r="G64" s="34" t="n">
        <f aca="false">MAX(Deployment_Table2332[[#This Row],[Installed]:[Current usage]])</f>
        <v>0</v>
      </c>
      <c r="I64" s="5"/>
      <c r="J64" s="5"/>
      <c r="K64" s="5"/>
    </row>
    <row r="65" customFormat="false" ht="15" hidden="true" customHeight="false" outlineLevel="0" collapsed="false">
      <c r="A65" s="27"/>
      <c r="B65" s="9" t="s">
        <v>7</v>
      </c>
      <c r="C65" s="32" t="n">
        <v>0</v>
      </c>
      <c r="D65" s="32" t="n">
        <v>0</v>
      </c>
      <c r="E65" s="33"/>
      <c r="F65" s="33"/>
      <c r="G65" s="34" t="n">
        <f aca="false">MAX(Deployment_Table2332[[#This Row],[Installed]:[Current usage]])</f>
        <v>0</v>
      </c>
      <c r="I65" s="5"/>
      <c r="J65" s="5"/>
      <c r="K65" s="5"/>
    </row>
    <row r="66" customFormat="false" ht="15" hidden="false" customHeight="false" outlineLevel="0" collapsed="false">
      <c r="A66" s="27"/>
      <c r="B66" s="9" t="s">
        <v>8</v>
      </c>
      <c r="C66" s="32" t="n">
        <v>0</v>
      </c>
      <c r="D66" s="32" t="n">
        <v>7</v>
      </c>
      <c r="E66" s="32"/>
      <c r="F66" s="14" t="n">
        <f aca="false">COUNTIF(Slot_Library_Table2231[[#All],[Number of installed slots]],"&gt;=61")-COUNTIF(Slot_Library_Table2231[[#All],[Number of installed slots]],"&gt;250")</f>
        <v>7</v>
      </c>
      <c r="G66" s="34" t="n">
        <f aca="false">MAX(Deployment_Table2332[[#This Row],[Installed]:[Current usage]])</f>
        <v>7</v>
      </c>
      <c r="I66" s="5"/>
      <c r="J66" s="5"/>
      <c r="K66" s="5"/>
    </row>
    <row r="67" customFormat="false" ht="15" hidden="false" customHeight="false" outlineLevel="0" collapsed="false">
      <c r="A67" s="27"/>
      <c r="B67" s="9" t="s">
        <v>9</v>
      </c>
      <c r="C67" s="32" t="n">
        <v>2</v>
      </c>
      <c r="D67" s="32" t="n">
        <v>0</v>
      </c>
      <c r="E67" s="33"/>
      <c r="F67" s="14" t="n">
        <f aca="false">COUNTIF(Slot_Library_Table2231[[#All],[Number of installed slots]],"&gt;=250")</f>
        <v>0</v>
      </c>
      <c r="G67" s="34" t="n">
        <f aca="false">MAX(Deployment_Table2332[[#This Row],[Installed]:[Current usage]])</f>
        <v>2</v>
      </c>
      <c r="I67" s="5"/>
      <c r="J67" s="5"/>
      <c r="K67" s="5"/>
    </row>
    <row r="68" customFormat="false" ht="15" hidden="false" customHeight="false" outlineLevel="0" collapsed="false">
      <c r="A68" s="27"/>
      <c r="B68" s="9" t="s">
        <v>10</v>
      </c>
      <c r="C68" s="32" t="n">
        <v>13</v>
      </c>
      <c r="D68" s="35" t="n">
        <v>64</v>
      </c>
      <c r="E68" s="36"/>
      <c r="F68" s="36"/>
      <c r="G68" s="34" t="n">
        <f aca="false">Deployment_Table2332[[#This Row],[Installed]]</f>
        <v>13</v>
      </c>
      <c r="I68" s="5"/>
      <c r="J68" s="5"/>
      <c r="K68" s="5"/>
    </row>
    <row r="69" customFormat="false" ht="15" hidden="false" customHeight="false" outlineLevel="0" collapsed="false">
      <c r="A69" s="27"/>
      <c r="B69" s="9" t="s">
        <v>11</v>
      </c>
      <c r="C69" s="32" t="n">
        <v>0</v>
      </c>
      <c r="D69" s="37" t="n">
        <v>38</v>
      </c>
      <c r="E69" s="36"/>
      <c r="F69" s="36"/>
      <c r="G69" s="34" t="n">
        <f aca="false">Deployment_Table2332[[#This Row],[Installed]]</f>
        <v>0</v>
      </c>
      <c r="I69" s="5"/>
      <c r="J69" s="5"/>
      <c r="K69" s="5"/>
    </row>
    <row r="70" customFormat="false" ht="15" hidden="false" customHeight="false" outlineLevel="0" collapsed="false">
      <c r="A70" s="27"/>
      <c r="B70" s="9" t="s">
        <v>12</v>
      </c>
      <c r="C70" s="32" t="n">
        <v>32</v>
      </c>
      <c r="D70" s="38" t="n">
        <f aca="false">MAX(2,SUM(Online_Backup_Table1230[Online Backup configured Unix]))</f>
        <v>2</v>
      </c>
      <c r="E70" s="14" t="n">
        <f aca="false">SUM(Online_Backup_Table1230[Historical usage Unix to be counted])</f>
        <v>0</v>
      </c>
      <c r="F70" s="14" t="n">
        <f aca="false">SUM(Online_Backup_Table1230[Current Usage Unix])</f>
        <v>0</v>
      </c>
      <c r="G70" s="11" t="n">
        <f aca="false">MAX(Deployment_Table2332[[#This Row],[Installed]:[Current usage]])</f>
        <v>32</v>
      </c>
      <c r="I70" s="5"/>
      <c r="J70" s="5"/>
      <c r="K70" s="5"/>
    </row>
    <row r="71" customFormat="false" ht="15" hidden="false" customHeight="false" outlineLevel="0" collapsed="false">
      <c r="A71" s="27"/>
      <c r="B71" s="9" t="s">
        <v>13</v>
      </c>
      <c r="C71" s="32" t="n">
        <v>21</v>
      </c>
      <c r="D71" s="38" t="n">
        <f aca="false">MAX(136,SUM(Online_Backup_Table1230[Online Backup configured Windows/Linux]))</f>
        <v>136</v>
      </c>
      <c r="E71" s="14" t="n">
        <f aca="false">SUM(Online_Backup_Table1230[Historical usage Windows/Linux to be counted])</f>
        <v>85</v>
      </c>
      <c r="F71" s="10" t="n">
        <f aca="false">SUM(Online_Backup_Table1230[Current Usage Windows / Linux])</f>
        <v>84</v>
      </c>
      <c r="G71" s="11" t="n">
        <f aca="false">MAX(Deployment_Table2332[[#This Row],[Installed]:[Current usage]])</f>
        <v>136</v>
      </c>
      <c r="I71" s="5"/>
      <c r="J71" s="5"/>
      <c r="K71" s="5"/>
    </row>
    <row r="72" customFormat="false" ht="15" hidden="false" customHeight="false" outlineLevel="0" collapsed="false">
      <c r="A72" s="27"/>
      <c r="B72" s="9" t="s">
        <v>14</v>
      </c>
      <c r="C72" s="32" t="n">
        <v>20</v>
      </c>
      <c r="D72" s="32" t="n">
        <v>0</v>
      </c>
      <c r="E72" s="33"/>
      <c r="F72" s="33"/>
      <c r="G72" s="11" t="n">
        <f aca="false">MAX(Deployment_Table2332[[#This Row],[Installed]:[Current usage]])</f>
        <v>20</v>
      </c>
      <c r="I72" s="5"/>
      <c r="J72" s="5"/>
      <c r="K72" s="5"/>
    </row>
    <row r="73" customFormat="false" ht="15" hidden="true" customHeight="false" outlineLevel="0" collapsed="false">
      <c r="A73" s="27"/>
      <c r="B73" s="0" t="s">
        <v>30</v>
      </c>
      <c r="C73" s="39" t="n">
        <v>0</v>
      </c>
      <c r="D73" s="39" t="n">
        <v>0</v>
      </c>
      <c r="E73" s="40"/>
      <c r="F73" s="40"/>
      <c r="G73" s="11" t="n">
        <f aca="false">MAX(Deployment_Table2332[[#This Row],[Installed]:[Current usage]])</f>
        <v>0</v>
      </c>
      <c r="I73" s="5"/>
      <c r="J73" s="5"/>
      <c r="K73" s="5"/>
    </row>
    <row r="74" customFormat="false" ht="15" hidden="true" customHeight="false" outlineLevel="0" collapsed="false">
      <c r="A74" s="27"/>
      <c r="B74" s="0" t="s">
        <v>31</v>
      </c>
      <c r="C74" s="39" t="n">
        <v>0</v>
      </c>
      <c r="D74" s="39" t="n">
        <v>0</v>
      </c>
      <c r="E74" s="40"/>
      <c r="F74" s="40"/>
      <c r="G74" s="11" t="n">
        <f aca="false">MAX(Deployment_Table2332[[#This Row],[Installed]:[Current usage]])</f>
        <v>0</v>
      </c>
      <c r="I74" s="5"/>
      <c r="J74" s="5"/>
      <c r="K74" s="5"/>
    </row>
    <row r="75" customFormat="false" ht="15" hidden="true" customHeight="false" outlineLevel="0" collapsed="false">
      <c r="A75" s="27"/>
      <c r="B75" s="0" t="s">
        <v>32</v>
      </c>
      <c r="C75" s="39" t="n">
        <v>0</v>
      </c>
      <c r="D75" s="39" t="n">
        <v>0</v>
      </c>
      <c r="E75" s="40"/>
      <c r="F75" s="40"/>
      <c r="G75" s="11" t="n">
        <f aca="false">MAX(Deployment_Table2332[[#This Row],[Installed]:[Current usage]])</f>
        <v>0</v>
      </c>
      <c r="I75" s="5"/>
      <c r="J75" s="5"/>
      <c r="K75" s="5"/>
    </row>
    <row r="76" customFormat="false" ht="15" hidden="true" customHeight="false" outlineLevel="0" collapsed="false">
      <c r="A76" s="27"/>
      <c r="B76" s="0" t="s">
        <v>33</v>
      </c>
      <c r="C76" s="39" t="n">
        <v>0</v>
      </c>
      <c r="D76" s="39" t="n">
        <v>0</v>
      </c>
      <c r="E76" s="40"/>
      <c r="F76" s="40"/>
      <c r="G76" s="11" t="n">
        <f aca="false">MAX(Deployment_Table2332[[#This Row],[Installed]:[Current usage]])</f>
        <v>0</v>
      </c>
      <c r="I76" s="5"/>
      <c r="J76" s="5"/>
      <c r="K76" s="5"/>
    </row>
    <row r="77" customFormat="false" ht="15" hidden="true" customHeight="false" outlineLevel="0" collapsed="false">
      <c r="A77" s="27"/>
      <c r="B77" s="0" t="s">
        <v>34</v>
      </c>
      <c r="C77" s="39" t="n">
        <v>0</v>
      </c>
      <c r="D77" s="39" t="n">
        <v>0</v>
      </c>
      <c r="E77" s="40"/>
      <c r="F77" s="40"/>
      <c r="G77" s="11" t="n">
        <f aca="false">MAX(Deployment_Table2332[[#This Row],[Installed]:[Current usage]])</f>
        <v>0</v>
      </c>
      <c r="I77" s="5"/>
      <c r="J77" s="5"/>
      <c r="K77" s="5"/>
    </row>
    <row r="78" customFormat="false" ht="15" hidden="true" customHeight="false" outlineLevel="0" collapsed="false">
      <c r="A78" s="27"/>
      <c r="B78" s="0" t="s">
        <v>35</v>
      </c>
      <c r="C78" s="39" t="n">
        <v>0</v>
      </c>
      <c r="D78" s="39" t="n">
        <v>0</v>
      </c>
      <c r="E78" s="40"/>
      <c r="F78" s="40"/>
      <c r="G78" s="11" t="n">
        <f aca="false">MAX(Deployment_Table2332[[#This Row],[Installed]:[Current usage]])</f>
        <v>0</v>
      </c>
      <c r="I78" s="5"/>
      <c r="J78" s="5"/>
      <c r="K78" s="5"/>
    </row>
    <row r="79" customFormat="false" ht="15" hidden="true" customHeight="false" outlineLevel="0" collapsed="false">
      <c r="A79" s="27"/>
      <c r="B79" s="0" t="s">
        <v>36</v>
      </c>
      <c r="C79" s="39" t="n">
        <v>0</v>
      </c>
      <c r="D79" s="39" t="n">
        <v>0</v>
      </c>
      <c r="E79" s="40"/>
      <c r="F79" s="40"/>
      <c r="G79" s="11" t="n">
        <f aca="false">MAX(Deployment_Table2332[[#This Row],[Installed]:[Current usage]])</f>
        <v>0</v>
      </c>
      <c r="I79" s="5"/>
      <c r="J79" s="5"/>
      <c r="K79" s="5"/>
    </row>
    <row r="80" customFormat="false" ht="15" hidden="true" customHeight="false" outlineLevel="0" collapsed="false">
      <c r="A80" s="27"/>
      <c r="B80" s="0" t="s">
        <v>37</v>
      </c>
      <c r="C80" s="39" t="n">
        <v>0</v>
      </c>
      <c r="D80" s="39" t="n">
        <v>0</v>
      </c>
      <c r="E80" s="40"/>
      <c r="F80" s="40"/>
      <c r="G80" s="11" t="n">
        <f aca="false">MAX(Deployment_Table2332[[#This Row],[Installed]:[Current usage]])</f>
        <v>0</v>
      </c>
      <c r="I80" s="5"/>
      <c r="J80" s="5"/>
      <c r="K80" s="5"/>
    </row>
    <row r="81" customFormat="false" ht="15" hidden="true" customHeight="false" outlineLevel="0" collapsed="false">
      <c r="A81" s="27"/>
      <c r="B81" s="0" t="s">
        <v>38</v>
      </c>
      <c r="C81" s="39" t="n">
        <v>0</v>
      </c>
      <c r="D81" s="39" t="n">
        <v>0</v>
      </c>
      <c r="E81" s="40"/>
      <c r="F81" s="40"/>
      <c r="G81" s="11" t="n">
        <f aca="false">MAX(Deployment_Table2332[[#This Row],[Installed]:[Current usage]])</f>
        <v>0</v>
      </c>
      <c r="I81" s="5"/>
      <c r="J81" s="5"/>
      <c r="K81" s="5"/>
    </row>
    <row r="82" customFormat="false" ht="15" hidden="true" customHeight="false" outlineLevel="0" collapsed="false">
      <c r="A82" s="27"/>
      <c r="B82" s="0" t="s">
        <v>39</v>
      </c>
      <c r="C82" s="39" t="n">
        <v>0</v>
      </c>
      <c r="D82" s="39"/>
      <c r="E82" s="40"/>
      <c r="F82" s="40"/>
      <c r="G82" s="11" t="n">
        <f aca="false">MAX(Deployment_Table2332[[#This Row],[Installed]:[Current usage]])</f>
        <v>0</v>
      </c>
      <c r="I82" s="5"/>
      <c r="J82" s="5"/>
      <c r="K82" s="5"/>
    </row>
    <row r="83" customFormat="false" ht="15" hidden="true" customHeight="false" outlineLevel="0" collapsed="false">
      <c r="A83" s="27"/>
      <c r="B83" s="0" t="s">
        <v>40</v>
      </c>
      <c r="C83" s="39" t="n">
        <v>0</v>
      </c>
      <c r="D83" s="39"/>
      <c r="E83" s="40"/>
      <c r="F83" s="40"/>
      <c r="G83" s="11" t="n">
        <f aca="false">MAX(Deployment_Table2332[[#This Row],[Installed]:[Current usage]])</f>
        <v>0</v>
      </c>
      <c r="I83" s="5"/>
      <c r="J83" s="5"/>
      <c r="K83" s="5"/>
    </row>
    <row r="84" customFormat="false" ht="15" hidden="true" customHeight="false" outlineLevel="0" collapsed="false">
      <c r="A84" s="27"/>
      <c r="B84" s="0" t="s">
        <v>41</v>
      </c>
      <c r="C84" s="39" t="n">
        <v>0</v>
      </c>
      <c r="D84" s="39"/>
      <c r="E84" s="40"/>
      <c r="F84" s="40"/>
      <c r="G84" s="11" t="n">
        <f aca="false">MAX(Deployment_Table2332[[#This Row],[Installed]:[Current usage]])</f>
        <v>0</v>
      </c>
      <c r="I84" s="5"/>
      <c r="J84" s="5"/>
      <c r="K84" s="5"/>
    </row>
    <row r="85" customFormat="false" ht="15" hidden="true" customHeight="false" outlineLevel="0" collapsed="false">
      <c r="A85" s="27"/>
      <c r="B85" s="0" t="s">
        <v>42</v>
      </c>
      <c r="C85" s="39" t="n">
        <v>0</v>
      </c>
      <c r="D85" s="39"/>
      <c r="E85" s="40"/>
      <c r="F85" s="40"/>
      <c r="G85" s="11" t="n">
        <f aca="false">MAX(Deployment_Table2332[[#This Row],[Installed]:[Current usage]])</f>
        <v>0</v>
      </c>
      <c r="I85" s="5"/>
      <c r="J85" s="5"/>
      <c r="K85" s="5"/>
    </row>
    <row r="86" customFormat="false" ht="15" hidden="true" customHeight="false" outlineLevel="0" collapsed="false">
      <c r="A86" s="27"/>
      <c r="B86" s="0" t="s">
        <v>43</v>
      </c>
      <c r="C86" s="39" t="n">
        <v>0</v>
      </c>
      <c r="D86" s="39" t="n">
        <v>0</v>
      </c>
      <c r="E86" s="40"/>
      <c r="F86" s="40"/>
      <c r="G86" s="11" t="n">
        <f aca="false">MAX(Deployment_Table2332[[#This Row],[Installed]:[Current usage]])</f>
        <v>0</v>
      </c>
      <c r="I86" s="5"/>
      <c r="J86" s="5"/>
      <c r="K86" s="5"/>
    </row>
    <row r="87" customFormat="false" ht="15" hidden="true" customHeight="false" outlineLevel="0" collapsed="false">
      <c r="A87" s="27"/>
      <c r="B87" s="0" t="s">
        <v>44</v>
      </c>
      <c r="C87" s="39" t="n">
        <v>0</v>
      </c>
      <c r="D87" s="39" t="n">
        <v>0</v>
      </c>
      <c r="E87" s="40"/>
      <c r="F87" s="40"/>
      <c r="G87" s="11" t="n">
        <f aca="false">MAX(Deployment_Table2332[[#This Row],[Installed]:[Current usage]])</f>
        <v>0</v>
      </c>
      <c r="I87" s="5"/>
      <c r="J87" s="5"/>
      <c r="K87" s="5"/>
    </row>
    <row r="88" customFormat="false" ht="15" hidden="true" customHeight="false" outlineLevel="0" collapsed="false">
      <c r="A88" s="27"/>
      <c r="B88" s="0" t="s">
        <v>45</v>
      </c>
      <c r="C88" s="39" t="n">
        <v>0</v>
      </c>
      <c r="D88" s="39" t="n">
        <v>0</v>
      </c>
      <c r="E88" s="40"/>
      <c r="F88" s="40"/>
      <c r="G88" s="11" t="n">
        <f aca="false">MAX(Deployment_Table2332[[#This Row],[Installed]:[Current usage]])</f>
        <v>0</v>
      </c>
      <c r="I88" s="5"/>
      <c r="J88" s="5"/>
      <c r="K88" s="5"/>
    </row>
    <row r="89" customFormat="false" ht="15" hidden="true" customHeight="false" outlineLevel="0" collapsed="false">
      <c r="A89" s="27"/>
      <c r="B89" s="0" t="s">
        <v>46</v>
      </c>
      <c r="C89" s="39" t="n">
        <v>0</v>
      </c>
      <c r="D89" s="39" t="n">
        <v>0</v>
      </c>
      <c r="E89" s="40"/>
      <c r="F89" s="40"/>
      <c r="G89" s="11" t="n">
        <f aca="false">MAX(Deployment_Table2332[[#This Row],[Installed]:[Current usage]])</f>
        <v>0</v>
      </c>
      <c r="I89" s="5"/>
      <c r="J89" s="5"/>
      <c r="K89" s="5"/>
    </row>
    <row r="90" customFormat="false" ht="15" hidden="true" customHeight="false" outlineLevel="0" collapsed="false">
      <c r="A90" s="27"/>
      <c r="B90" s="0" t="s">
        <v>47</v>
      </c>
      <c r="C90" s="39" t="n">
        <v>0</v>
      </c>
      <c r="D90" s="39" t="n">
        <v>0</v>
      </c>
      <c r="E90" s="40"/>
      <c r="F90" s="40"/>
      <c r="G90" s="11" t="n">
        <f aca="false">MAX(Deployment_Table2332[[#This Row],[Installed]:[Current usage]])</f>
        <v>0</v>
      </c>
      <c r="I90" s="5"/>
      <c r="J90" s="5"/>
      <c r="K90" s="5"/>
    </row>
    <row r="91" customFormat="false" ht="15" hidden="true" customHeight="false" outlineLevel="0" collapsed="false">
      <c r="A91" s="27"/>
      <c r="B91" s="0" t="s">
        <v>48</v>
      </c>
      <c r="C91" s="39" t="n">
        <v>0</v>
      </c>
      <c r="D91" s="39" t="n">
        <v>0</v>
      </c>
      <c r="E91" s="40"/>
      <c r="F91" s="40"/>
      <c r="G91" s="11" t="n">
        <f aca="false">MAX(Deployment_Table2332[[#This Row],[Installed]:[Current usage]])</f>
        <v>0</v>
      </c>
      <c r="I91" s="5"/>
      <c r="J91" s="5"/>
      <c r="K91" s="5"/>
    </row>
    <row r="92" customFormat="false" ht="15" hidden="false" customHeight="false" outlineLevel="0" collapsed="false">
      <c r="A92" s="27"/>
      <c r="B92" s="0" t="s">
        <v>15</v>
      </c>
      <c r="C92" s="39" t="n">
        <v>0</v>
      </c>
      <c r="D92" s="39" t="n">
        <v>1</v>
      </c>
      <c r="E92" s="40"/>
      <c r="F92" s="40"/>
      <c r="G92" s="41" t="n">
        <f aca="false">MAX(Deployment_Table2332[[#This Row],[Installed]:[Current usage]])</f>
        <v>1</v>
      </c>
      <c r="I92" s="5"/>
      <c r="J92" s="5"/>
      <c r="K92" s="5"/>
    </row>
    <row r="94" customFormat="false" ht="15" hidden="true" customHeight="false" outlineLevel="0" collapsed="false"/>
    <row r="95" customFormat="false" ht="15" hidden="true" customHeight="false" outlineLevel="0" collapsed="false"/>
    <row r="96" customFormat="false" ht="15" hidden="true" customHeight="false" outlineLevel="0" collapsed="false"/>
    <row r="97" customFormat="false" ht="15" hidden="true" customHeight="false" outlineLevel="0" collapsed="false"/>
    <row r="98" customFormat="false" ht="15" hidden="true" customHeight="false" outlineLevel="0" collapsed="false"/>
    <row r="99" customFormat="false" ht="15" hidden="true" customHeight="false" outlineLevel="0" collapsed="false"/>
    <row r="100" customFormat="false" ht="15" hidden="true" customHeight="false" outlineLevel="0" collapsed="false"/>
    <row r="101" customFormat="false" ht="15" hidden="true" customHeight="false" outlineLevel="0" collapsed="false"/>
    <row r="102" customFormat="false" ht="15" hidden="true" customHeight="false" outlineLevel="0" collapsed="false"/>
    <row r="103" customFormat="false" ht="15" hidden="false" customHeight="false" outlineLevel="0" collapsed="false">
      <c r="A103" s="42" t="s">
        <v>49</v>
      </c>
      <c r="I103" s="5"/>
      <c r="J103" s="5"/>
      <c r="K103" s="5"/>
    </row>
    <row r="104" customFormat="false" ht="15" hidden="false" customHeight="false" outlineLevel="0" collapsed="false">
      <c r="A104" s="26"/>
      <c r="B104" s="43" t="s">
        <v>22</v>
      </c>
      <c r="C104" s="43" t="s">
        <v>50</v>
      </c>
      <c r="H104" s="5"/>
      <c r="I104" s="5"/>
      <c r="J104" s="5"/>
    </row>
    <row r="105" customFormat="false" ht="15" hidden="false" customHeight="false" outlineLevel="0" collapsed="false">
      <c r="A105" s="26"/>
      <c r="B105" s="0" t="s">
        <v>51</v>
      </c>
      <c r="C105" s="44" t="n">
        <v>25</v>
      </c>
      <c r="H105" s="5"/>
      <c r="I105" s="5"/>
      <c r="J105" s="5"/>
    </row>
    <row r="106" customFormat="false" ht="15" hidden="false" customHeight="false" outlineLevel="0" collapsed="false">
      <c r="B106" s="44" t="s">
        <v>52</v>
      </c>
      <c r="C106" s="44" t="n">
        <v>60</v>
      </c>
    </row>
    <row r="107" customFormat="false" ht="15" hidden="false" customHeight="false" outlineLevel="0" collapsed="false">
      <c r="B107" s="45" t="s">
        <v>53</v>
      </c>
      <c r="C107" s="45" t="n">
        <v>100</v>
      </c>
    </row>
    <row r="108" customFormat="false" ht="15" hidden="false" customHeight="false" outlineLevel="0" collapsed="false">
      <c r="B108" s="45" t="s">
        <v>54</v>
      </c>
      <c r="C108" s="45" t="n">
        <v>200</v>
      </c>
    </row>
    <row r="109" customFormat="false" ht="15" hidden="false" customHeight="false" outlineLevel="0" collapsed="false">
      <c r="B109" s="45" t="s">
        <v>55</v>
      </c>
      <c r="C109" s="45" t="n">
        <v>150</v>
      </c>
    </row>
    <row r="110" customFormat="false" ht="15" hidden="false" customHeight="false" outlineLevel="0" collapsed="false">
      <c r="B110" s="45" t="s">
        <v>56</v>
      </c>
      <c r="C110" s="45" t="n">
        <v>8</v>
      </c>
    </row>
    <row r="111" customFormat="false" ht="15" hidden="false" customHeight="false" outlineLevel="0" collapsed="false">
      <c r="B111" s="45" t="s">
        <v>57</v>
      </c>
      <c r="C111" s="45" t="n">
        <v>25</v>
      </c>
    </row>
    <row r="112" customFormat="false" ht="15" hidden="false" customHeight="false" outlineLevel="0" collapsed="false">
      <c r="B112" s="45" t="s">
        <v>58</v>
      </c>
      <c r="C112" s="45" t="n">
        <v>150</v>
      </c>
    </row>
    <row r="113" customFormat="false" ht="15" hidden="false" customHeight="false" outlineLevel="0" collapsed="false">
      <c r="B113" s="45" t="s">
        <v>59</v>
      </c>
      <c r="C113" s="45" t="n">
        <v>220</v>
      </c>
    </row>
    <row r="114" customFormat="false" ht="15" hidden="false" customHeight="false" outlineLevel="0" collapsed="false">
      <c r="B114" s="45" t="s">
        <v>60</v>
      </c>
      <c r="C114" s="45" t="n">
        <v>240</v>
      </c>
    </row>
    <row r="115" customFormat="false" ht="15" hidden="false" customHeight="false" outlineLevel="0" collapsed="false">
      <c r="B115" s="45" t="s">
        <v>61</v>
      </c>
      <c r="C115" s="45" t="n">
        <v>70</v>
      </c>
    </row>
    <row r="116" customFormat="false" ht="15" hidden="false" customHeight="false" outlineLevel="0" collapsed="false">
      <c r="B116" s="45" t="s">
        <v>62</v>
      </c>
      <c r="C116" s="45" t="n">
        <v>20</v>
      </c>
    </row>
    <row r="120" customFormat="false" ht="257.25" hidden="false" customHeight="true" outlineLevel="0" collapsed="false"/>
    <row r="121" customFormat="false" ht="15" hidden="false" customHeight="false" outlineLevel="0" collapsed="false">
      <c r="A121" s="42" t="s">
        <v>63</v>
      </c>
      <c r="C121" s="26"/>
      <c r="D121" s="26"/>
    </row>
    <row r="122" customFormat="false" ht="15" hidden="false" customHeight="false" outlineLevel="0" collapsed="false">
      <c r="B122" s="28" t="s">
        <v>22</v>
      </c>
      <c r="C122" s="28" t="s">
        <v>64</v>
      </c>
      <c r="D122" s="46" t="n">
        <v>43873</v>
      </c>
    </row>
    <row r="123" customFormat="false" ht="60" hidden="false" customHeight="false" outlineLevel="0" collapsed="false">
      <c r="B123" s="47" t="s">
        <v>65</v>
      </c>
      <c r="C123" s="47" t="s">
        <v>66</v>
      </c>
      <c r="D123" s="47" t="s">
        <v>67</v>
      </c>
      <c r="E123" s="47" t="s">
        <v>68</v>
      </c>
      <c r="F123" s="48" t="s">
        <v>69</v>
      </c>
      <c r="G123" s="49" t="s">
        <v>70</v>
      </c>
      <c r="H123" s="48" t="s">
        <v>71</v>
      </c>
      <c r="I123" s="48" t="s">
        <v>72</v>
      </c>
      <c r="J123" s="48" t="s">
        <v>73</v>
      </c>
      <c r="K123" s="49" t="s">
        <v>74</v>
      </c>
      <c r="L123" s="47" t="s">
        <v>75</v>
      </c>
      <c r="M123" s="47" t="s">
        <v>76</v>
      </c>
      <c r="N123" s="47" t="s">
        <v>77</v>
      </c>
      <c r="O123" s="47" t="s">
        <v>78</v>
      </c>
      <c r="P123" s="47" t="s">
        <v>79</v>
      </c>
      <c r="Q123" s="47" t="s">
        <v>80</v>
      </c>
      <c r="R123" s="47" t="s">
        <v>81</v>
      </c>
      <c r="S123" s="47" t="s">
        <v>82</v>
      </c>
      <c r="T123" s="47" t="s">
        <v>83</v>
      </c>
      <c r="U123" s="47" t="s">
        <v>84</v>
      </c>
      <c r="V123" s="47" t="s">
        <v>85</v>
      </c>
      <c r="W123" s="47" t="s">
        <v>86</v>
      </c>
      <c r="X123" s="47" t="s">
        <v>87</v>
      </c>
      <c r="Y123" s="47" t="s">
        <v>88</v>
      </c>
      <c r="Z123" s="47" t="s">
        <v>89</v>
      </c>
      <c r="AA123" s="47" t="s">
        <v>90</v>
      </c>
      <c r="AB123" s="47" t="s">
        <v>91</v>
      </c>
      <c r="AC123" s="47" t="s">
        <v>92</v>
      </c>
      <c r="AD123" s="47" t="s">
        <v>93</v>
      </c>
      <c r="AE123" s="47" t="s">
        <v>94</v>
      </c>
      <c r="AF123" s="47" t="s">
        <v>95</v>
      </c>
      <c r="AG123" s="47" t="s">
        <v>96</v>
      </c>
      <c r="AH123" s="47" t="s">
        <v>97</v>
      </c>
      <c r="AI123" s="47" t="s">
        <v>98</v>
      </c>
      <c r="AJ123" s="47" t="s">
        <v>99</v>
      </c>
      <c r="AK123" s="47" t="s">
        <v>100</v>
      </c>
      <c r="AL123" s="47" t="s">
        <v>101</v>
      </c>
      <c r="AM123" s="47" t="s">
        <v>102</v>
      </c>
      <c r="AN123" s="47" t="s">
        <v>103</v>
      </c>
      <c r="AO123" s="47" t="s">
        <v>104</v>
      </c>
      <c r="AP123" s="47" t="s">
        <v>105</v>
      </c>
      <c r="AQ123" s="47" t="s">
        <v>106</v>
      </c>
      <c r="AR123" s="47" t="s">
        <v>107</v>
      </c>
      <c r="AS123" s="47" t="s">
        <v>108</v>
      </c>
      <c r="AT123" s="47" t="s">
        <v>109</v>
      </c>
      <c r="AU123" s="47" t="s">
        <v>110</v>
      </c>
      <c r="AV123" s="47" t="s">
        <v>111</v>
      </c>
    </row>
    <row r="124" customFormat="false" ht="15" hidden="false" customHeight="false" outlineLevel="0" collapsed="false">
      <c r="B124" s="39" t="s">
        <v>112</v>
      </c>
      <c r="C124" s="39" t="s">
        <v>113</v>
      </c>
      <c r="D124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24" s="51" t="s">
        <v>114</v>
      </c>
      <c r="F124" s="52"/>
      <c r="G124" s="52"/>
      <c r="H124" s="52"/>
      <c r="I124" s="52"/>
      <c r="J124" s="52"/>
      <c r="L124" s="50" t="str">
        <f aca="false">IF(IFERROR(SEARCH("-virtual",Online_Backup_Table1230[[#This Row],[Extension types]],1),0)&gt;0,"Yes","-")</f>
        <v>-</v>
      </c>
      <c r="M124" s="39"/>
      <c r="N124" s="50" t="str">
        <f aca="false">IF(IFERROR(SEARCH("-clus",Online_Backup_Table1230[[#This Row],[Extension types]],1),0)&gt;0,"Yes","-")</f>
        <v>-</v>
      </c>
      <c r="O124" s="39"/>
      <c r="P124" s="50" t="str">
        <f aca="false">IF(IFERROR(SEARCH("-appserver",Online_Backup_Table1230[[#This Row],[Extension types]],1),0)&gt;0,"Yes","-")</f>
        <v>-</v>
      </c>
      <c r="Q124" s="39"/>
      <c r="R124" s="50" t="str">
        <f aca="false">IF(IFERROR(SEARCH("-mssql",Online_Backup_Table1230[[#This Row],[Extension types]],1),0)&gt;0,"-mssql","-")</f>
        <v>-</v>
      </c>
      <c r="S124" s="50" t="str">
        <f aca="false">IF(IFERROR(SEARCH("-oracle",Online_Backup_Table1230[[#This Row],[Extension types]],1),0)&gt;0,"-oracle","-")</f>
        <v>-</v>
      </c>
      <c r="T124" s="50" t="str">
        <f aca="false">IF(IFERROR(SEARCH("-sap",Online_Backup_Table1230[[#This Row],[Extension types]],1),0)&gt;0,"-sap","-")</f>
        <v>-</v>
      </c>
      <c r="U124" s="50" t="str">
        <f aca="false">IF(IFERROR(SEARCH("-msexchange",Online_Backup_Table1230[[#This Row],[Extension types]],1),0)&gt;0,"-msexchange","-")</f>
        <v>-</v>
      </c>
      <c r="V124" s="50" t="str">
        <f aca="false">IF(IFERROR(SEARCH("-msese",Online_Backup_Table1230[[#This Row],[Extension types]],1),0)&gt;0,"-msese","-")</f>
        <v>-</v>
      </c>
      <c r="W124" s="50" t="str">
        <f aca="false">IF(IFERROR(SEARCH("-e2010",Online_Backup_Table1230[[#This Row],[Extension types]],1),0)&gt;0,"-e2010","-")</f>
        <v>-</v>
      </c>
      <c r="X124" s="50" t="str">
        <f aca="false">IF(IFERROR(SEARCH("-msmbx",Online_Backup_Table1230[[#This Row],[Extension types]],1),0)&gt;0,"-msmbx","-")</f>
        <v>-</v>
      </c>
      <c r="Y124" s="50" t="str">
        <f aca="false">IF(IFERROR(SEARCH("-mbx",Online_Backup_Table1230[[#This Row],[Extension types]],1),0)&gt;0,"-mbx","-")</f>
        <v>-</v>
      </c>
      <c r="Z124" s="50" t="str">
        <f aca="false">IF(IFERROR(SEARCH("-informix",Online_Backup_Table1230[[#This Row],[Extension types]],1),0)&gt;0,"-informix","-")</f>
        <v>-</v>
      </c>
      <c r="AA124" s="50" t="str">
        <f aca="false">IF(IFERROR(SEARCH("-sybase",Online_Backup_Table1230[[#This Row],[Extension types]],1),0)&gt;0,"-sybase","-")</f>
        <v>-</v>
      </c>
      <c r="AB124" s="50" t="str">
        <f aca="false">IF(IFERROR(SEARCH("-lotus",Online_Backup_Table1230[[#This Row],[Extension types]],1),0)&gt;0,"-lotus","-")</f>
        <v>-</v>
      </c>
      <c r="AC124" s="50" t="str">
        <f aca="false">IF(IFERROR(SEARCH("-vss",Online_Backup_Table1230[[#This Row],[Extension types]],1),0)&gt;0,"-vss","-")</f>
        <v>-</v>
      </c>
      <c r="AD124" s="50" t="str">
        <f aca="false">IF(IFERROR(SEARCH("-db2",Online_Backup_Table1230[[#This Row],[Extension types]],1),0)&gt;0,"-db2","-")</f>
        <v>-</v>
      </c>
      <c r="AE124" s="50" t="str">
        <f aca="false">IF(IFERROR(SEARCH("-mssharepoint",Online_Backup_Table1230[[#This Row],[Extension types]],1),0)&gt;0,"-mssharepoint","-")</f>
        <v>-</v>
      </c>
      <c r="AF124" s="50" t="str">
        <f aca="false">IF(IFERROR(SEARCH("-mssps",Online_Backup_Table1230[[#This Row],[Extension types]],1),0)&gt;0,"-mssps","-")</f>
        <v>-</v>
      </c>
      <c r="AG124" s="50" t="str">
        <f aca="false">IF(IFERROR(SEARCH("-vmware",Online_Backup_Table1230[[#This Row],[Extension types]],1),0)&gt;0,"-vmware","-")</f>
        <v>-</v>
      </c>
      <c r="AH124" s="50" t="str">
        <f aca="false">IF(IFERROR(SEARCH("-vepa",Online_Backup_Table1230[[#This Row],[Extension types]],1),0)&gt;0,"-vepa","-")</f>
        <v>-</v>
      </c>
      <c r="AI124" s="50" t="str">
        <f aca="false">IF(IFERROR(SEARCH("-veagent",Online_Backup_Table1230[[#This Row],[Extension types]],1),0)&gt;0,"-veagent","-")</f>
        <v>-</v>
      </c>
      <c r="AJ124" s="50" t="str">
        <f aca="false">IF(IFERROR(SEARCH("-stream",Online_Backup_Table1230[[#This Row],[Extension types]],1),0)&gt;0,"-stream","-")</f>
        <v>-</v>
      </c>
      <c r="AK124" s="50" t="str">
        <f aca="false">IF(IFERROR(SEARCH("-ov",Online_Backup_Table1230[[#This Row],[Extension types]],1),0)&gt;0,"-ov","-")</f>
        <v>-</v>
      </c>
      <c r="AL124" s="50" t="str">
        <f aca="false">IF(IFERROR(SEARCH("-opc",Online_Backup_Table1230[[#This Row],[Extension types]],1),0)&gt;0,"-opc","-")</f>
        <v>-</v>
      </c>
      <c r="AM124" s="50" t="str">
        <f aca="false">IF(IFERROR(SEARCH("-mysql",Online_Backup_Table1230[[#This Row],[Extension types]],1),0)&gt;0,"-mysql","-")</f>
        <v>-</v>
      </c>
      <c r="AN124" s="50" t="str">
        <f aca="false">IF(IFERROR(SEARCH("-postgresql",Online_Backup_Table1230[[#This Row],[Extension types]],1),0)&gt;0,"-postgresql","-")</f>
        <v>-</v>
      </c>
      <c r="AO124" s="53" t="n">
        <f aca="false">IF(AND(Online_Backup_Table1230[[#This Row],[OS_type]]="WINDOWS / LINUX",COUNTIF(Online_Backup_Table1230[[#This Row],[Check -mssql and -mssql70]:[Check -opc]],"-")&lt;&gt;21),1,0)</f>
        <v>0</v>
      </c>
      <c r="AP124" s="53" t="n">
        <f aca="false">IF(AND(Online_Backup_Table1230[[#This Row],[OS_type]]="UNIX",COUNTIF(Online_Backup_Table1230[[#This Row],[Check -mssql and -mssql70]:[Check -opc]],"-")&lt;&gt;21),1,0)</f>
        <v>0</v>
      </c>
      <c r="AQ124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24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124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24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24" s="54"/>
      <c r="AV124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25" customFormat="false" ht="15" hidden="false" customHeight="false" outlineLevel="0" collapsed="false">
      <c r="B125" s="39" t="s">
        <v>115</v>
      </c>
      <c r="C125" s="39" t="s">
        <v>116</v>
      </c>
      <c r="D125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25" s="51" t="s">
        <v>117</v>
      </c>
      <c r="F125" s="52"/>
      <c r="G125" s="52"/>
      <c r="H125" s="52"/>
      <c r="I125" s="52"/>
      <c r="J125" s="52"/>
      <c r="L125" s="50" t="str">
        <f aca="false">IF(IFERROR(SEARCH("-virtual",Online_Backup_Table1230[[#This Row],[Extension types]],1),0)&gt;0,"Yes","-")</f>
        <v>-</v>
      </c>
      <c r="M125" s="39"/>
      <c r="N125" s="50" t="str">
        <f aca="false">IF(IFERROR(SEARCH("-clus",Online_Backup_Table1230[[#This Row],[Extension types]],1),0)&gt;0,"Yes","-")</f>
        <v>-</v>
      </c>
      <c r="O125" s="39"/>
      <c r="P125" s="50" t="str">
        <f aca="false">IF(IFERROR(SEARCH("-appserver",Online_Backup_Table1230[[#This Row],[Extension types]],1),0)&gt;0,"Yes","-")</f>
        <v>-</v>
      </c>
      <c r="Q125" s="39"/>
      <c r="R125" s="50" t="str">
        <f aca="false">IF(IFERROR(SEARCH("-mssql",Online_Backup_Table1230[[#This Row],[Extension types]],1),0)&gt;0,"-mssql","-")</f>
        <v>-</v>
      </c>
      <c r="S125" s="50" t="str">
        <f aca="false">IF(IFERROR(SEARCH("-oracle",Online_Backup_Table1230[[#This Row],[Extension types]],1),0)&gt;0,"-oracle","-")</f>
        <v>-</v>
      </c>
      <c r="T125" s="50" t="str">
        <f aca="false">IF(IFERROR(SEARCH("-sap",Online_Backup_Table1230[[#This Row],[Extension types]],1),0)&gt;0,"-sap","-")</f>
        <v>-</v>
      </c>
      <c r="U125" s="50" t="str">
        <f aca="false">IF(IFERROR(SEARCH("-msexchange",Online_Backup_Table1230[[#This Row],[Extension types]],1),0)&gt;0,"-msexchange","-")</f>
        <v>-</v>
      </c>
      <c r="V125" s="50" t="str">
        <f aca="false">IF(IFERROR(SEARCH("-msese",Online_Backup_Table1230[[#This Row],[Extension types]],1),0)&gt;0,"-msese","-")</f>
        <v>-</v>
      </c>
      <c r="W125" s="50" t="str">
        <f aca="false">IF(IFERROR(SEARCH("-e2010",Online_Backup_Table1230[[#This Row],[Extension types]],1),0)&gt;0,"-e2010","-")</f>
        <v>-</v>
      </c>
      <c r="X125" s="50" t="str">
        <f aca="false">IF(IFERROR(SEARCH("-msmbx",Online_Backup_Table1230[[#This Row],[Extension types]],1),0)&gt;0,"-msmbx","-")</f>
        <v>-</v>
      </c>
      <c r="Y125" s="50" t="str">
        <f aca="false">IF(IFERROR(SEARCH("-mbx",Online_Backup_Table1230[[#This Row],[Extension types]],1),0)&gt;0,"-mbx","-")</f>
        <v>-</v>
      </c>
      <c r="Z125" s="50" t="str">
        <f aca="false">IF(IFERROR(SEARCH("-informix",Online_Backup_Table1230[[#This Row],[Extension types]],1),0)&gt;0,"-informix","-")</f>
        <v>-</v>
      </c>
      <c r="AA125" s="50" t="str">
        <f aca="false">IF(IFERROR(SEARCH("-sybase",Online_Backup_Table1230[[#This Row],[Extension types]],1),0)&gt;0,"-sybase","-")</f>
        <v>-</v>
      </c>
      <c r="AB125" s="50" t="str">
        <f aca="false">IF(IFERROR(SEARCH("-lotus",Online_Backup_Table1230[[#This Row],[Extension types]],1),0)&gt;0,"-lotus","-")</f>
        <v>-</v>
      </c>
      <c r="AC125" s="50" t="str">
        <f aca="false">IF(IFERROR(SEARCH("-vss",Online_Backup_Table1230[[#This Row],[Extension types]],1),0)&gt;0,"-vss","-")</f>
        <v>-</v>
      </c>
      <c r="AD125" s="50" t="str">
        <f aca="false">IF(IFERROR(SEARCH("-db2",Online_Backup_Table1230[[#This Row],[Extension types]],1),0)&gt;0,"-db2","-")</f>
        <v>-</v>
      </c>
      <c r="AE125" s="50" t="str">
        <f aca="false">IF(IFERROR(SEARCH("-mssharepoint",Online_Backup_Table1230[[#This Row],[Extension types]],1),0)&gt;0,"-mssharepoint","-")</f>
        <v>-</v>
      </c>
      <c r="AF125" s="50" t="str">
        <f aca="false">IF(IFERROR(SEARCH("-mssps",Online_Backup_Table1230[[#This Row],[Extension types]],1),0)&gt;0,"-mssps","-")</f>
        <v>-</v>
      </c>
      <c r="AG125" s="50" t="str">
        <f aca="false">IF(IFERROR(SEARCH("-vmware",Online_Backup_Table1230[[#This Row],[Extension types]],1),0)&gt;0,"-vmware","-")</f>
        <v>-</v>
      </c>
      <c r="AH125" s="50" t="str">
        <f aca="false">IF(IFERROR(SEARCH("-vepa",Online_Backup_Table1230[[#This Row],[Extension types]],1),0)&gt;0,"-vepa","-")</f>
        <v>-</v>
      </c>
      <c r="AI125" s="50" t="str">
        <f aca="false">IF(IFERROR(SEARCH("-veagent",Online_Backup_Table1230[[#This Row],[Extension types]],1),0)&gt;0,"-veagent","-")</f>
        <v>-</v>
      </c>
      <c r="AJ125" s="50" t="str">
        <f aca="false">IF(IFERROR(SEARCH("-stream",Online_Backup_Table1230[[#This Row],[Extension types]],1),0)&gt;0,"-stream","-")</f>
        <v>-</v>
      </c>
      <c r="AK125" s="50" t="str">
        <f aca="false">IF(IFERROR(SEARCH("-ov",Online_Backup_Table1230[[#This Row],[Extension types]],1),0)&gt;0,"-ov","-")</f>
        <v>-</v>
      </c>
      <c r="AL125" s="50" t="str">
        <f aca="false">IF(IFERROR(SEARCH("-opc",Online_Backup_Table1230[[#This Row],[Extension types]],1),0)&gt;0,"-opc","-")</f>
        <v>-</v>
      </c>
      <c r="AM125" s="50" t="str">
        <f aca="false">IF(IFERROR(SEARCH("-mysql",Online_Backup_Table1230[[#This Row],[Extension types]],1),0)&gt;0,"-mysql","-")</f>
        <v>-</v>
      </c>
      <c r="AN125" s="50" t="str">
        <f aca="false">IF(IFERROR(SEARCH("-postgresql",Online_Backup_Table1230[[#This Row],[Extension types]],1),0)&gt;0,"-postgresql","-")</f>
        <v>-</v>
      </c>
      <c r="AO125" s="53" t="n">
        <f aca="false">IF(AND(Online_Backup_Table1230[[#This Row],[OS_type]]="WINDOWS / LINUX",COUNTIF(Online_Backup_Table1230[[#This Row],[Check -mssql and -mssql70]:[Check -opc]],"-")&lt;&gt;21),1,0)</f>
        <v>0</v>
      </c>
      <c r="AP125" s="53" t="n">
        <f aca="false">IF(AND(Online_Backup_Table1230[[#This Row],[OS_type]]="UNIX",COUNTIF(Online_Backup_Table1230[[#This Row],[Check -mssql and -mssql70]:[Check -opc]],"-")&lt;&gt;21),1,0)</f>
        <v>0</v>
      </c>
      <c r="AQ125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25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125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25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25" s="54"/>
      <c r="AV125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26" customFormat="false" ht="15" hidden="false" customHeight="false" outlineLevel="0" collapsed="false">
      <c r="B126" s="39" t="s">
        <v>118</v>
      </c>
      <c r="C126" s="39" t="s">
        <v>116</v>
      </c>
      <c r="D126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26" s="51" t="s">
        <v>119</v>
      </c>
      <c r="F126" s="52"/>
      <c r="G126" s="52"/>
      <c r="H126" s="52"/>
      <c r="I126" s="52"/>
      <c r="J126" s="52"/>
      <c r="L126" s="50" t="str">
        <f aca="false">IF(IFERROR(SEARCH("-virtual",Online_Backup_Table1230[[#This Row],[Extension types]],1),0)&gt;0,"Yes","-")</f>
        <v>-</v>
      </c>
      <c r="M126" s="39"/>
      <c r="N126" s="50" t="str">
        <f aca="false">IF(IFERROR(SEARCH("-clus",Online_Backup_Table1230[[#This Row],[Extension types]],1),0)&gt;0,"Yes","-")</f>
        <v>-</v>
      </c>
      <c r="O126" s="39"/>
      <c r="P126" s="50" t="str">
        <f aca="false">IF(IFERROR(SEARCH("-appserver",Online_Backup_Table1230[[#This Row],[Extension types]],1),0)&gt;0,"Yes","-")</f>
        <v>-</v>
      </c>
      <c r="Q126" s="39"/>
      <c r="R126" s="50" t="str">
        <f aca="false">IF(IFERROR(SEARCH("-mssql",Online_Backup_Table1230[[#This Row],[Extension types]],1),0)&gt;0,"-mssql","-")</f>
        <v>-</v>
      </c>
      <c r="S126" s="50" t="str">
        <f aca="false">IF(IFERROR(SEARCH("-oracle",Online_Backup_Table1230[[#This Row],[Extension types]],1),0)&gt;0,"-oracle","-")</f>
        <v>-</v>
      </c>
      <c r="T126" s="50" t="str">
        <f aca="false">IF(IFERROR(SEARCH("-sap",Online_Backup_Table1230[[#This Row],[Extension types]],1),0)&gt;0,"-sap","-")</f>
        <v>-</v>
      </c>
      <c r="U126" s="50" t="str">
        <f aca="false">IF(IFERROR(SEARCH("-msexchange",Online_Backup_Table1230[[#This Row],[Extension types]],1),0)&gt;0,"-msexchange","-")</f>
        <v>-</v>
      </c>
      <c r="V126" s="50" t="str">
        <f aca="false">IF(IFERROR(SEARCH("-msese",Online_Backup_Table1230[[#This Row],[Extension types]],1),0)&gt;0,"-msese","-")</f>
        <v>-</v>
      </c>
      <c r="W126" s="50" t="str">
        <f aca="false">IF(IFERROR(SEARCH("-e2010",Online_Backup_Table1230[[#This Row],[Extension types]],1),0)&gt;0,"-e2010","-")</f>
        <v>-</v>
      </c>
      <c r="X126" s="50" t="str">
        <f aca="false">IF(IFERROR(SEARCH("-msmbx",Online_Backup_Table1230[[#This Row],[Extension types]],1),0)&gt;0,"-msmbx","-")</f>
        <v>-</v>
      </c>
      <c r="Y126" s="50" t="str">
        <f aca="false">IF(IFERROR(SEARCH("-mbx",Online_Backup_Table1230[[#This Row],[Extension types]],1),0)&gt;0,"-mbx","-")</f>
        <v>-</v>
      </c>
      <c r="Z126" s="50" t="str">
        <f aca="false">IF(IFERROR(SEARCH("-informix",Online_Backup_Table1230[[#This Row],[Extension types]],1),0)&gt;0,"-informix","-")</f>
        <v>-</v>
      </c>
      <c r="AA126" s="50" t="str">
        <f aca="false">IF(IFERROR(SEARCH("-sybase",Online_Backup_Table1230[[#This Row],[Extension types]],1),0)&gt;0,"-sybase","-")</f>
        <v>-</v>
      </c>
      <c r="AB126" s="50" t="str">
        <f aca="false">IF(IFERROR(SEARCH("-lotus",Online_Backup_Table1230[[#This Row],[Extension types]],1),0)&gt;0,"-lotus","-")</f>
        <v>-</v>
      </c>
      <c r="AC126" s="50" t="str">
        <f aca="false">IF(IFERROR(SEARCH("-vss",Online_Backup_Table1230[[#This Row],[Extension types]],1),0)&gt;0,"-vss","-")</f>
        <v>-</v>
      </c>
      <c r="AD126" s="50" t="str">
        <f aca="false">IF(IFERROR(SEARCH("-db2",Online_Backup_Table1230[[#This Row],[Extension types]],1),0)&gt;0,"-db2","-")</f>
        <v>-</v>
      </c>
      <c r="AE126" s="50" t="str">
        <f aca="false">IF(IFERROR(SEARCH("-mssharepoint",Online_Backup_Table1230[[#This Row],[Extension types]],1),0)&gt;0,"-mssharepoint","-")</f>
        <v>-</v>
      </c>
      <c r="AF126" s="50" t="str">
        <f aca="false">IF(IFERROR(SEARCH("-mssps",Online_Backup_Table1230[[#This Row],[Extension types]],1),0)&gt;0,"-mssps","-")</f>
        <v>-</v>
      </c>
      <c r="AG126" s="50" t="str">
        <f aca="false">IF(IFERROR(SEARCH("-vmware",Online_Backup_Table1230[[#This Row],[Extension types]],1),0)&gt;0,"-vmware","-")</f>
        <v>-</v>
      </c>
      <c r="AH126" s="50" t="str">
        <f aca="false">IF(IFERROR(SEARCH("-vepa",Online_Backup_Table1230[[#This Row],[Extension types]],1),0)&gt;0,"-vepa","-")</f>
        <v>-</v>
      </c>
      <c r="AI126" s="50" t="str">
        <f aca="false">IF(IFERROR(SEARCH("-veagent",Online_Backup_Table1230[[#This Row],[Extension types]],1),0)&gt;0,"-veagent","-")</f>
        <v>-</v>
      </c>
      <c r="AJ126" s="50" t="str">
        <f aca="false">IF(IFERROR(SEARCH("-stream",Online_Backup_Table1230[[#This Row],[Extension types]],1),0)&gt;0,"-stream","-")</f>
        <v>-</v>
      </c>
      <c r="AK126" s="50" t="str">
        <f aca="false">IF(IFERROR(SEARCH("-ov",Online_Backup_Table1230[[#This Row],[Extension types]],1),0)&gt;0,"-ov","-")</f>
        <v>-</v>
      </c>
      <c r="AL126" s="50" t="str">
        <f aca="false">IF(IFERROR(SEARCH("-opc",Online_Backup_Table1230[[#This Row],[Extension types]],1),0)&gt;0,"-opc","-")</f>
        <v>-</v>
      </c>
      <c r="AM126" s="50" t="str">
        <f aca="false">IF(IFERROR(SEARCH("-mysql",Online_Backup_Table1230[[#This Row],[Extension types]],1),0)&gt;0,"-mysql","-")</f>
        <v>-</v>
      </c>
      <c r="AN126" s="50" t="str">
        <f aca="false">IF(IFERROR(SEARCH("-postgresql",Online_Backup_Table1230[[#This Row],[Extension types]],1),0)&gt;0,"-postgresql","-")</f>
        <v>-</v>
      </c>
      <c r="AO126" s="53" t="n">
        <f aca="false">IF(AND(Online_Backup_Table1230[[#This Row],[OS_type]]="WINDOWS / LINUX",COUNTIF(Online_Backup_Table1230[[#This Row],[Check -mssql and -mssql70]:[Check -opc]],"-")&lt;&gt;21),1,0)</f>
        <v>0</v>
      </c>
      <c r="AP126" s="53" t="n">
        <f aca="false">IF(AND(Online_Backup_Table1230[[#This Row],[OS_type]]="UNIX",COUNTIF(Online_Backup_Table1230[[#This Row],[Check -mssql and -mssql70]:[Check -opc]],"-")&lt;&gt;21),1,0)</f>
        <v>0</v>
      </c>
      <c r="AQ126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26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126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26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26" s="54"/>
      <c r="AV126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27" customFormat="false" ht="15" hidden="false" customHeight="false" outlineLevel="0" collapsed="false">
      <c r="B127" s="39" t="s">
        <v>120</v>
      </c>
      <c r="C127" s="39" t="s">
        <v>121</v>
      </c>
      <c r="D127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27" s="51" t="s">
        <v>122</v>
      </c>
      <c r="F127" s="52"/>
      <c r="G127" s="52"/>
      <c r="H127" s="52"/>
      <c r="I127" s="52"/>
      <c r="J127" s="52"/>
      <c r="L127" s="50" t="str">
        <f aca="false">IF(IFERROR(SEARCH("-virtual",Online_Backup_Table1230[[#This Row],[Extension types]],1),0)&gt;0,"Yes","-")</f>
        <v>-</v>
      </c>
      <c r="M127" s="39"/>
      <c r="N127" s="50" t="str">
        <f aca="false">IF(IFERROR(SEARCH("-clus",Online_Backup_Table1230[[#This Row],[Extension types]],1),0)&gt;0,"Yes","-")</f>
        <v>-</v>
      </c>
      <c r="O127" s="39"/>
      <c r="P127" s="50" t="str">
        <f aca="false">IF(IFERROR(SEARCH("-appserver",Online_Backup_Table1230[[#This Row],[Extension types]],1),0)&gt;0,"Yes","-")</f>
        <v>-</v>
      </c>
      <c r="Q127" s="39"/>
      <c r="R127" s="50" t="str">
        <f aca="false">IF(IFERROR(SEARCH("-mssql",Online_Backup_Table1230[[#This Row],[Extension types]],1),0)&gt;0,"-mssql","-")</f>
        <v>-</v>
      </c>
      <c r="S127" s="50" t="str">
        <f aca="false">IF(IFERROR(SEARCH("-oracle",Online_Backup_Table1230[[#This Row],[Extension types]],1),0)&gt;0,"-oracle","-")</f>
        <v>-oracle</v>
      </c>
      <c r="T127" s="50" t="str">
        <f aca="false">IF(IFERROR(SEARCH("-sap",Online_Backup_Table1230[[#This Row],[Extension types]],1),0)&gt;0,"-sap","-")</f>
        <v>-</v>
      </c>
      <c r="U127" s="50" t="str">
        <f aca="false">IF(IFERROR(SEARCH("-msexchange",Online_Backup_Table1230[[#This Row],[Extension types]],1),0)&gt;0,"-msexchange","-")</f>
        <v>-</v>
      </c>
      <c r="V127" s="50" t="str">
        <f aca="false">IF(IFERROR(SEARCH("-msese",Online_Backup_Table1230[[#This Row],[Extension types]],1),0)&gt;0,"-msese","-")</f>
        <v>-</v>
      </c>
      <c r="W127" s="50" t="str">
        <f aca="false">IF(IFERROR(SEARCH("-e2010",Online_Backup_Table1230[[#This Row],[Extension types]],1),0)&gt;0,"-e2010","-")</f>
        <v>-</v>
      </c>
      <c r="X127" s="50" t="str">
        <f aca="false">IF(IFERROR(SEARCH("-msmbx",Online_Backup_Table1230[[#This Row],[Extension types]],1),0)&gt;0,"-msmbx","-")</f>
        <v>-</v>
      </c>
      <c r="Y127" s="50" t="str">
        <f aca="false">IF(IFERROR(SEARCH("-mbx",Online_Backup_Table1230[[#This Row],[Extension types]],1),0)&gt;0,"-mbx","-")</f>
        <v>-</v>
      </c>
      <c r="Z127" s="50" t="str">
        <f aca="false">IF(IFERROR(SEARCH("-informix",Online_Backup_Table1230[[#This Row],[Extension types]],1),0)&gt;0,"-informix","-")</f>
        <v>-</v>
      </c>
      <c r="AA127" s="50" t="str">
        <f aca="false">IF(IFERROR(SEARCH("-sybase",Online_Backup_Table1230[[#This Row],[Extension types]],1),0)&gt;0,"-sybase","-")</f>
        <v>-</v>
      </c>
      <c r="AB127" s="50" t="str">
        <f aca="false">IF(IFERROR(SEARCH("-lotus",Online_Backup_Table1230[[#This Row],[Extension types]],1),0)&gt;0,"-lotus","-")</f>
        <v>-</v>
      </c>
      <c r="AC127" s="50" t="str">
        <f aca="false">IF(IFERROR(SEARCH("-vss",Online_Backup_Table1230[[#This Row],[Extension types]],1),0)&gt;0,"-vss","-")</f>
        <v>-</v>
      </c>
      <c r="AD127" s="50" t="str">
        <f aca="false">IF(IFERROR(SEARCH("-db2",Online_Backup_Table1230[[#This Row],[Extension types]],1),0)&gt;0,"-db2","-")</f>
        <v>-</v>
      </c>
      <c r="AE127" s="50" t="str">
        <f aca="false">IF(IFERROR(SEARCH("-mssharepoint",Online_Backup_Table1230[[#This Row],[Extension types]],1),0)&gt;0,"-mssharepoint","-")</f>
        <v>-</v>
      </c>
      <c r="AF127" s="50" t="str">
        <f aca="false">IF(IFERROR(SEARCH("-mssps",Online_Backup_Table1230[[#This Row],[Extension types]],1),0)&gt;0,"-mssps","-")</f>
        <v>-</v>
      </c>
      <c r="AG127" s="50" t="str">
        <f aca="false">IF(IFERROR(SEARCH("-vmware",Online_Backup_Table1230[[#This Row],[Extension types]],1),0)&gt;0,"-vmware","-")</f>
        <v>-</v>
      </c>
      <c r="AH127" s="50" t="str">
        <f aca="false">IF(IFERROR(SEARCH("-vepa",Online_Backup_Table1230[[#This Row],[Extension types]],1),0)&gt;0,"-vepa","-")</f>
        <v>-</v>
      </c>
      <c r="AI127" s="50" t="str">
        <f aca="false">IF(IFERROR(SEARCH("-veagent",Online_Backup_Table1230[[#This Row],[Extension types]],1),0)&gt;0,"-veagent","-")</f>
        <v>-</v>
      </c>
      <c r="AJ127" s="50" t="str">
        <f aca="false">IF(IFERROR(SEARCH("-stream",Online_Backup_Table1230[[#This Row],[Extension types]],1),0)&gt;0,"-stream","-")</f>
        <v>-</v>
      </c>
      <c r="AK127" s="50" t="str">
        <f aca="false">IF(IFERROR(SEARCH("-ov",Online_Backup_Table1230[[#This Row],[Extension types]],1),0)&gt;0,"-ov","-")</f>
        <v>-</v>
      </c>
      <c r="AL127" s="50" t="str">
        <f aca="false">IF(IFERROR(SEARCH("-opc",Online_Backup_Table1230[[#This Row],[Extension types]],1),0)&gt;0,"-opc","-")</f>
        <v>-</v>
      </c>
      <c r="AM127" s="50" t="str">
        <f aca="false">IF(IFERROR(SEARCH("-mysql",Online_Backup_Table1230[[#This Row],[Extension types]],1),0)&gt;0,"-mysql","-")</f>
        <v>-</v>
      </c>
      <c r="AN127" s="50" t="str">
        <f aca="false">IF(IFERROR(SEARCH("-postgresql",Online_Backup_Table1230[[#This Row],[Extension types]],1),0)&gt;0,"-postgresql","-")</f>
        <v>-postgresql</v>
      </c>
      <c r="AO127" s="53" t="n">
        <f aca="false">IF(AND(Online_Backup_Table1230[[#This Row],[OS_type]]="WINDOWS / LINUX",COUNTIF(Online_Backup_Table1230[[#This Row],[Check -mssql and -mssql70]:[Check -opc]],"-")&lt;&gt;21),1,0)</f>
        <v>1</v>
      </c>
      <c r="AP127" s="53" t="n">
        <f aca="false">IF(AND(Online_Backup_Table1230[[#This Row],[OS_type]]="UNIX",COUNTIF(Online_Backup_Table1230[[#This Row],[Check -mssql and -mssql70]:[Check -opc]],"-")&lt;&gt;21),1,0)</f>
        <v>0</v>
      </c>
      <c r="AQ127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27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127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27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27" s="54"/>
      <c r="AV127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128" customFormat="false" ht="15" hidden="false" customHeight="false" outlineLevel="0" collapsed="false">
      <c r="B128" s="39" t="s">
        <v>123</v>
      </c>
      <c r="C128" s="39" t="s">
        <v>124</v>
      </c>
      <c r="D128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28" s="51" t="s">
        <v>125</v>
      </c>
      <c r="F128" s="52"/>
      <c r="G128" s="52"/>
      <c r="H128" s="52"/>
      <c r="I128" s="52"/>
      <c r="J128" s="52"/>
      <c r="L128" s="50" t="str">
        <f aca="false">IF(IFERROR(SEARCH("-virtual",Online_Backup_Table1230[[#This Row],[Extension types]],1),0)&gt;0,"Yes","-")</f>
        <v>-</v>
      </c>
      <c r="M128" s="39"/>
      <c r="N128" s="50" t="str">
        <f aca="false">IF(IFERROR(SEARCH("-clus",Online_Backup_Table1230[[#This Row],[Extension types]],1),0)&gt;0,"Yes","-")</f>
        <v>-</v>
      </c>
      <c r="O128" s="39"/>
      <c r="P128" s="50" t="str">
        <f aca="false">IF(IFERROR(SEARCH("-appserver",Online_Backup_Table1230[[#This Row],[Extension types]],1),0)&gt;0,"Yes","-")</f>
        <v>-</v>
      </c>
      <c r="Q128" s="39"/>
      <c r="R128" s="50" t="str">
        <f aca="false">IF(IFERROR(SEARCH("-mssql",Online_Backup_Table1230[[#This Row],[Extension types]],1),0)&gt;0,"-mssql","-")</f>
        <v>-</v>
      </c>
      <c r="S128" s="50" t="str">
        <f aca="false">IF(IFERROR(SEARCH("-oracle",Online_Backup_Table1230[[#This Row],[Extension types]],1),0)&gt;0,"-oracle","-")</f>
        <v>-</v>
      </c>
      <c r="T128" s="50" t="str">
        <f aca="false">IF(IFERROR(SEARCH("-sap",Online_Backup_Table1230[[#This Row],[Extension types]],1),0)&gt;0,"-sap","-")</f>
        <v>-</v>
      </c>
      <c r="U128" s="50" t="str">
        <f aca="false">IF(IFERROR(SEARCH("-msexchange",Online_Backup_Table1230[[#This Row],[Extension types]],1),0)&gt;0,"-msexchange","-")</f>
        <v>-</v>
      </c>
      <c r="V128" s="50" t="str">
        <f aca="false">IF(IFERROR(SEARCH("-msese",Online_Backup_Table1230[[#This Row],[Extension types]],1),0)&gt;0,"-msese","-")</f>
        <v>-</v>
      </c>
      <c r="W128" s="50" t="str">
        <f aca="false">IF(IFERROR(SEARCH("-e2010",Online_Backup_Table1230[[#This Row],[Extension types]],1),0)&gt;0,"-e2010","-")</f>
        <v>-</v>
      </c>
      <c r="X128" s="50" t="str">
        <f aca="false">IF(IFERROR(SEARCH("-msmbx",Online_Backup_Table1230[[#This Row],[Extension types]],1),0)&gt;0,"-msmbx","-")</f>
        <v>-</v>
      </c>
      <c r="Y128" s="50" t="str">
        <f aca="false">IF(IFERROR(SEARCH("-mbx",Online_Backup_Table1230[[#This Row],[Extension types]],1),0)&gt;0,"-mbx","-")</f>
        <v>-</v>
      </c>
      <c r="Z128" s="50" t="str">
        <f aca="false">IF(IFERROR(SEARCH("-informix",Online_Backup_Table1230[[#This Row],[Extension types]],1),0)&gt;0,"-informix","-")</f>
        <v>-</v>
      </c>
      <c r="AA128" s="50" t="str">
        <f aca="false">IF(IFERROR(SEARCH("-sybase",Online_Backup_Table1230[[#This Row],[Extension types]],1),0)&gt;0,"-sybase","-")</f>
        <v>-</v>
      </c>
      <c r="AB128" s="50" t="str">
        <f aca="false">IF(IFERROR(SEARCH("-lotus",Online_Backup_Table1230[[#This Row],[Extension types]],1),0)&gt;0,"-lotus","-")</f>
        <v>-</v>
      </c>
      <c r="AC128" s="50" t="str">
        <f aca="false">IF(IFERROR(SEARCH("-vss",Online_Backup_Table1230[[#This Row],[Extension types]],1),0)&gt;0,"-vss","-")</f>
        <v>-</v>
      </c>
      <c r="AD128" s="50" t="str">
        <f aca="false">IF(IFERROR(SEARCH("-db2",Online_Backup_Table1230[[#This Row],[Extension types]],1),0)&gt;0,"-db2","-")</f>
        <v>-</v>
      </c>
      <c r="AE128" s="50" t="str">
        <f aca="false">IF(IFERROR(SEARCH("-mssharepoint",Online_Backup_Table1230[[#This Row],[Extension types]],1),0)&gt;0,"-mssharepoint","-")</f>
        <v>-</v>
      </c>
      <c r="AF128" s="50" t="str">
        <f aca="false">IF(IFERROR(SEARCH("-mssps",Online_Backup_Table1230[[#This Row],[Extension types]],1),0)&gt;0,"-mssps","-")</f>
        <v>-</v>
      </c>
      <c r="AG128" s="50" t="str">
        <f aca="false">IF(IFERROR(SEARCH("-vmware",Online_Backup_Table1230[[#This Row],[Extension types]],1),0)&gt;0,"-vmware","-")</f>
        <v>-</v>
      </c>
      <c r="AH128" s="50" t="str">
        <f aca="false">IF(IFERROR(SEARCH("-vepa",Online_Backup_Table1230[[#This Row],[Extension types]],1),0)&gt;0,"-vepa","-")</f>
        <v>-</v>
      </c>
      <c r="AI128" s="50" t="str">
        <f aca="false">IF(IFERROR(SEARCH("-veagent",Online_Backup_Table1230[[#This Row],[Extension types]],1),0)&gt;0,"-veagent","-")</f>
        <v>-</v>
      </c>
      <c r="AJ128" s="50" t="str">
        <f aca="false">IF(IFERROR(SEARCH("-stream",Online_Backup_Table1230[[#This Row],[Extension types]],1),0)&gt;0,"-stream","-")</f>
        <v>-</v>
      </c>
      <c r="AK128" s="50" t="str">
        <f aca="false">IF(IFERROR(SEARCH("-ov",Online_Backup_Table1230[[#This Row],[Extension types]],1),0)&gt;0,"-ov","-")</f>
        <v>-</v>
      </c>
      <c r="AL128" s="50" t="str">
        <f aca="false">IF(IFERROR(SEARCH("-opc",Online_Backup_Table1230[[#This Row],[Extension types]],1),0)&gt;0,"-opc","-")</f>
        <v>-</v>
      </c>
      <c r="AM128" s="50" t="str">
        <f aca="false">IF(IFERROR(SEARCH("-mysql",Online_Backup_Table1230[[#This Row],[Extension types]],1),0)&gt;0,"-mysql","-")</f>
        <v>-</v>
      </c>
      <c r="AN128" s="50" t="str">
        <f aca="false">IF(IFERROR(SEARCH("-postgresql",Online_Backup_Table1230[[#This Row],[Extension types]],1),0)&gt;0,"-postgresql","-")</f>
        <v>-</v>
      </c>
      <c r="AO128" s="53" t="n">
        <f aca="false">IF(AND(Online_Backup_Table1230[[#This Row],[OS_type]]="WINDOWS / LINUX",COUNTIF(Online_Backup_Table1230[[#This Row],[Check -mssql and -mssql70]:[Check -opc]],"-")&lt;&gt;21),1,0)</f>
        <v>0</v>
      </c>
      <c r="AP128" s="53" t="n">
        <f aca="false">IF(AND(Online_Backup_Table1230[[#This Row],[OS_type]]="UNIX",COUNTIF(Online_Backup_Table1230[[#This Row],[Check -mssql and -mssql70]:[Check -opc]],"-")&lt;&gt;21),1,0)</f>
        <v>0</v>
      </c>
      <c r="AQ128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28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128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28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28" s="54"/>
      <c r="AV128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29" customFormat="false" ht="15" hidden="false" customHeight="false" outlineLevel="0" collapsed="false">
      <c r="B129" s="39" t="s">
        <v>126</v>
      </c>
      <c r="C129" s="39" t="s">
        <v>116</v>
      </c>
      <c r="D129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29" s="51" t="s">
        <v>127</v>
      </c>
      <c r="F129" s="52"/>
      <c r="G129" s="52"/>
      <c r="H129" s="52"/>
      <c r="I129" s="52"/>
      <c r="J129" s="52"/>
      <c r="L129" s="50" t="str">
        <f aca="false">IF(IFERROR(SEARCH("-virtual",Online_Backup_Table1230[[#This Row],[Extension types]],1),0)&gt;0,"Yes","-")</f>
        <v>-</v>
      </c>
      <c r="M129" s="39"/>
      <c r="N129" s="50" t="str">
        <f aca="false">IF(IFERROR(SEARCH("-clus",Online_Backup_Table1230[[#This Row],[Extension types]],1),0)&gt;0,"Yes","-")</f>
        <v>-</v>
      </c>
      <c r="O129" s="39"/>
      <c r="P129" s="50" t="str">
        <f aca="false">IF(IFERROR(SEARCH("-appserver",Online_Backup_Table1230[[#This Row],[Extension types]],1),0)&gt;0,"Yes","-")</f>
        <v>-</v>
      </c>
      <c r="Q129" s="39"/>
      <c r="R129" s="50" t="str">
        <f aca="false">IF(IFERROR(SEARCH("-mssql",Online_Backup_Table1230[[#This Row],[Extension types]],1),0)&gt;0,"-mssql","-")</f>
        <v>-</v>
      </c>
      <c r="S129" s="50" t="str">
        <f aca="false">IF(IFERROR(SEARCH("-oracle",Online_Backup_Table1230[[#This Row],[Extension types]],1),0)&gt;0,"-oracle","-")</f>
        <v>-oracle</v>
      </c>
      <c r="T129" s="50" t="str">
        <f aca="false">IF(IFERROR(SEARCH("-sap",Online_Backup_Table1230[[#This Row],[Extension types]],1),0)&gt;0,"-sap","-")</f>
        <v>-</v>
      </c>
      <c r="U129" s="50" t="str">
        <f aca="false">IF(IFERROR(SEARCH("-msexchange",Online_Backup_Table1230[[#This Row],[Extension types]],1),0)&gt;0,"-msexchange","-")</f>
        <v>-</v>
      </c>
      <c r="V129" s="50" t="str">
        <f aca="false">IF(IFERROR(SEARCH("-msese",Online_Backup_Table1230[[#This Row],[Extension types]],1),0)&gt;0,"-msese","-")</f>
        <v>-</v>
      </c>
      <c r="W129" s="50" t="str">
        <f aca="false">IF(IFERROR(SEARCH("-e2010",Online_Backup_Table1230[[#This Row],[Extension types]],1),0)&gt;0,"-e2010","-")</f>
        <v>-</v>
      </c>
      <c r="X129" s="50" t="str">
        <f aca="false">IF(IFERROR(SEARCH("-msmbx",Online_Backup_Table1230[[#This Row],[Extension types]],1),0)&gt;0,"-msmbx","-")</f>
        <v>-</v>
      </c>
      <c r="Y129" s="50" t="str">
        <f aca="false">IF(IFERROR(SEARCH("-mbx",Online_Backup_Table1230[[#This Row],[Extension types]],1),0)&gt;0,"-mbx","-")</f>
        <v>-</v>
      </c>
      <c r="Z129" s="50" t="str">
        <f aca="false">IF(IFERROR(SEARCH("-informix",Online_Backup_Table1230[[#This Row],[Extension types]],1),0)&gt;0,"-informix","-")</f>
        <v>-</v>
      </c>
      <c r="AA129" s="50" t="str">
        <f aca="false">IF(IFERROR(SEARCH("-sybase",Online_Backup_Table1230[[#This Row],[Extension types]],1),0)&gt;0,"-sybase","-")</f>
        <v>-</v>
      </c>
      <c r="AB129" s="50" t="str">
        <f aca="false">IF(IFERROR(SEARCH("-lotus",Online_Backup_Table1230[[#This Row],[Extension types]],1),0)&gt;0,"-lotus","-")</f>
        <v>-</v>
      </c>
      <c r="AC129" s="50" t="str">
        <f aca="false">IF(IFERROR(SEARCH("-vss",Online_Backup_Table1230[[#This Row],[Extension types]],1),0)&gt;0,"-vss","-")</f>
        <v>-</v>
      </c>
      <c r="AD129" s="50" t="str">
        <f aca="false">IF(IFERROR(SEARCH("-db2",Online_Backup_Table1230[[#This Row],[Extension types]],1),0)&gt;0,"-db2","-")</f>
        <v>-</v>
      </c>
      <c r="AE129" s="50" t="str">
        <f aca="false">IF(IFERROR(SEARCH("-mssharepoint",Online_Backup_Table1230[[#This Row],[Extension types]],1),0)&gt;0,"-mssharepoint","-")</f>
        <v>-</v>
      </c>
      <c r="AF129" s="50" t="str">
        <f aca="false">IF(IFERROR(SEARCH("-mssps",Online_Backup_Table1230[[#This Row],[Extension types]],1),0)&gt;0,"-mssps","-")</f>
        <v>-</v>
      </c>
      <c r="AG129" s="50" t="str">
        <f aca="false">IF(IFERROR(SEARCH("-vmware",Online_Backup_Table1230[[#This Row],[Extension types]],1),0)&gt;0,"-vmware","-")</f>
        <v>-</v>
      </c>
      <c r="AH129" s="50" t="str">
        <f aca="false">IF(IFERROR(SEARCH("-vepa",Online_Backup_Table1230[[#This Row],[Extension types]],1),0)&gt;0,"-vepa","-")</f>
        <v>-</v>
      </c>
      <c r="AI129" s="50" t="str">
        <f aca="false">IF(IFERROR(SEARCH("-veagent",Online_Backup_Table1230[[#This Row],[Extension types]],1),0)&gt;0,"-veagent","-")</f>
        <v>-</v>
      </c>
      <c r="AJ129" s="50" t="str">
        <f aca="false">IF(IFERROR(SEARCH("-stream",Online_Backup_Table1230[[#This Row],[Extension types]],1),0)&gt;0,"-stream","-")</f>
        <v>-</v>
      </c>
      <c r="AK129" s="50" t="str">
        <f aca="false">IF(IFERROR(SEARCH("-ov",Online_Backup_Table1230[[#This Row],[Extension types]],1),0)&gt;0,"-ov","-")</f>
        <v>-</v>
      </c>
      <c r="AL129" s="50" t="str">
        <f aca="false">IF(IFERROR(SEARCH("-opc",Online_Backup_Table1230[[#This Row],[Extension types]],1),0)&gt;0,"-opc","-")</f>
        <v>-</v>
      </c>
      <c r="AM129" s="50" t="str">
        <f aca="false">IF(IFERROR(SEARCH("-mysql",Online_Backup_Table1230[[#This Row],[Extension types]],1),0)&gt;0,"-mysql","-")</f>
        <v>-</v>
      </c>
      <c r="AN129" s="50" t="str">
        <f aca="false">IF(IFERROR(SEARCH("-postgresql",Online_Backup_Table1230[[#This Row],[Extension types]],1),0)&gt;0,"-postgresql","-")</f>
        <v>-</v>
      </c>
      <c r="AO129" s="53" t="n">
        <f aca="false">IF(AND(Online_Backup_Table1230[[#This Row],[OS_type]]="WINDOWS / LINUX",COUNTIF(Online_Backup_Table1230[[#This Row],[Check -mssql and -mssql70]:[Check -opc]],"-")&lt;&gt;21),1,0)</f>
        <v>1</v>
      </c>
      <c r="AP129" s="53" t="n">
        <f aca="false">IF(AND(Online_Backup_Table1230[[#This Row],[OS_type]]="UNIX",COUNTIF(Online_Backup_Table1230[[#This Row],[Check -mssql and -mssql70]:[Check -opc]],"-")&lt;&gt;21),1,0)</f>
        <v>0</v>
      </c>
      <c r="AQ129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29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129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29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29" s="54"/>
      <c r="AV129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130" customFormat="false" ht="15" hidden="false" customHeight="false" outlineLevel="0" collapsed="false">
      <c r="B130" s="39" t="s">
        <v>128</v>
      </c>
      <c r="C130" s="39" t="s">
        <v>129</v>
      </c>
      <c r="D130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30" s="51" t="s">
        <v>125</v>
      </c>
      <c r="F130" s="52"/>
      <c r="G130" s="52"/>
      <c r="H130" s="52"/>
      <c r="I130" s="52"/>
      <c r="J130" s="52"/>
      <c r="L130" s="50" t="str">
        <f aca="false">IF(IFERROR(SEARCH("-virtual",Online_Backup_Table1230[[#This Row],[Extension types]],1),0)&gt;0,"Yes","-")</f>
        <v>-</v>
      </c>
      <c r="M130" s="39"/>
      <c r="N130" s="50" t="str">
        <f aca="false">IF(IFERROR(SEARCH("-clus",Online_Backup_Table1230[[#This Row],[Extension types]],1),0)&gt;0,"Yes","-")</f>
        <v>-</v>
      </c>
      <c r="O130" s="39"/>
      <c r="P130" s="50" t="str">
        <f aca="false">IF(IFERROR(SEARCH("-appserver",Online_Backup_Table1230[[#This Row],[Extension types]],1),0)&gt;0,"Yes","-")</f>
        <v>-</v>
      </c>
      <c r="Q130" s="39"/>
      <c r="R130" s="50" t="str">
        <f aca="false">IF(IFERROR(SEARCH("-mssql",Online_Backup_Table1230[[#This Row],[Extension types]],1),0)&gt;0,"-mssql","-")</f>
        <v>-</v>
      </c>
      <c r="S130" s="50" t="str">
        <f aca="false">IF(IFERROR(SEARCH("-oracle",Online_Backup_Table1230[[#This Row],[Extension types]],1),0)&gt;0,"-oracle","-")</f>
        <v>-</v>
      </c>
      <c r="T130" s="50" t="str">
        <f aca="false">IF(IFERROR(SEARCH("-sap",Online_Backup_Table1230[[#This Row],[Extension types]],1),0)&gt;0,"-sap","-")</f>
        <v>-</v>
      </c>
      <c r="U130" s="50" t="str">
        <f aca="false">IF(IFERROR(SEARCH("-msexchange",Online_Backup_Table1230[[#This Row],[Extension types]],1),0)&gt;0,"-msexchange","-")</f>
        <v>-</v>
      </c>
      <c r="V130" s="50" t="str">
        <f aca="false">IF(IFERROR(SEARCH("-msese",Online_Backup_Table1230[[#This Row],[Extension types]],1),0)&gt;0,"-msese","-")</f>
        <v>-</v>
      </c>
      <c r="W130" s="50" t="str">
        <f aca="false">IF(IFERROR(SEARCH("-e2010",Online_Backup_Table1230[[#This Row],[Extension types]],1),0)&gt;0,"-e2010","-")</f>
        <v>-</v>
      </c>
      <c r="X130" s="50" t="str">
        <f aca="false">IF(IFERROR(SEARCH("-msmbx",Online_Backup_Table1230[[#This Row],[Extension types]],1),0)&gt;0,"-msmbx","-")</f>
        <v>-</v>
      </c>
      <c r="Y130" s="50" t="str">
        <f aca="false">IF(IFERROR(SEARCH("-mbx",Online_Backup_Table1230[[#This Row],[Extension types]],1),0)&gt;0,"-mbx","-")</f>
        <v>-</v>
      </c>
      <c r="Z130" s="50" t="str">
        <f aca="false">IF(IFERROR(SEARCH("-informix",Online_Backup_Table1230[[#This Row],[Extension types]],1),0)&gt;0,"-informix","-")</f>
        <v>-</v>
      </c>
      <c r="AA130" s="50" t="str">
        <f aca="false">IF(IFERROR(SEARCH("-sybase",Online_Backup_Table1230[[#This Row],[Extension types]],1),0)&gt;0,"-sybase","-")</f>
        <v>-</v>
      </c>
      <c r="AB130" s="50" t="str">
        <f aca="false">IF(IFERROR(SEARCH("-lotus",Online_Backup_Table1230[[#This Row],[Extension types]],1),0)&gt;0,"-lotus","-")</f>
        <v>-</v>
      </c>
      <c r="AC130" s="50" t="str">
        <f aca="false">IF(IFERROR(SEARCH("-vss",Online_Backup_Table1230[[#This Row],[Extension types]],1),0)&gt;0,"-vss","-")</f>
        <v>-</v>
      </c>
      <c r="AD130" s="50" t="str">
        <f aca="false">IF(IFERROR(SEARCH("-db2",Online_Backup_Table1230[[#This Row],[Extension types]],1),0)&gt;0,"-db2","-")</f>
        <v>-</v>
      </c>
      <c r="AE130" s="50" t="str">
        <f aca="false">IF(IFERROR(SEARCH("-mssharepoint",Online_Backup_Table1230[[#This Row],[Extension types]],1),0)&gt;0,"-mssharepoint","-")</f>
        <v>-</v>
      </c>
      <c r="AF130" s="50" t="str">
        <f aca="false">IF(IFERROR(SEARCH("-mssps",Online_Backup_Table1230[[#This Row],[Extension types]],1),0)&gt;0,"-mssps","-")</f>
        <v>-</v>
      </c>
      <c r="AG130" s="50" t="str">
        <f aca="false">IF(IFERROR(SEARCH("-vmware",Online_Backup_Table1230[[#This Row],[Extension types]],1),0)&gt;0,"-vmware","-")</f>
        <v>-</v>
      </c>
      <c r="AH130" s="50" t="str">
        <f aca="false">IF(IFERROR(SEARCH("-vepa",Online_Backup_Table1230[[#This Row],[Extension types]],1),0)&gt;0,"-vepa","-")</f>
        <v>-</v>
      </c>
      <c r="AI130" s="50" t="str">
        <f aca="false">IF(IFERROR(SEARCH("-veagent",Online_Backup_Table1230[[#This Row],[Extension types]],1),0)&gt;0,"-veagent","-")</f>
        <v>-</v>
      </c>
      <c r="AJ130" s="50" t="str">
        <f aca="false">IF(IFERROR(SEARCH("-stream",Online_Backup_Table1230[[#This Row],[Extension types]],1),0)&gt;0,"-stream","-")</f>
        <v>-</v>
      </c>
      <c r="AK130" s="50" t="str">
        <f aca="false">IF(IFERROR(SEARCH("-ov",Online_Backup_Table1230[[#This Row],[Extension types]],1),0)&gt;0,"-ov","-")</f>
        <v>-</v>
      </c>
      <c r="AL130" s="50" t="str">
        <f aca="false">IF(IFERROR(SEARCH("-opc",Online_Backup_Table1230[[#This Row],[Extension types]],1),0)&gt;0,"-opc","-")</f>
        <v>-</v>
      </c>
      <c r="AM130" s="50" t="str">
        <f aca="false">IF(IFERROR(SEARCH("-mysql",Online_Backup_Table1230[[#This Row],[Extension types]],1),0)&gt;0,"-mysql","-")</f>
        <v>-</v>
      </c>
      <c r="AN130" s="50" t="str">
        <f aca="false">IF(IFERROR(SEARCH("-postgresql",Online_Backup_Table1230[[#This Row],[Extension types]],1),0)&gt;0,"-postgresql","-")</f>
        <v>-</v>
      </c>
      <c r="AO130" s="53" t="n">
        <f aca="false">IF(AND(Online_Backup_Table1230[[#This Row],[OS_type]]="WINDOWS / LINUX",COUNTIF(Online_Backup_Table1230[[#This Row],[Check -mssql and -mssql70]:[Check -opc]],"-")&lt;&gt;21),1,0)</f>
        <v>0</v>
      </c>
      <c r="AP130" s="53" t="n">
        <f aca="false">IF(AND(Online_Backup_Table1230[[#This Row],[OS_type]]="UNIX",COUNTIF(Online_Backup_Table1230[[#This Row],[Check -mssql and -mssql70]:[Check -opc]],"-")&lt;&gt;21),1,0)</f>
        <v>0</v>
      </c>
      <c r="AQ130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30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130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30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30" s="54"/>
      <c r="AV130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31" customFormat="false" ht="15" hidden="false" customHeight="false" outlineLevel="0" collapsed="false">
      <c r="B131" s="39" t="s">
        <v>130</v>
      </c>
      <c r="C131" s="39" t="s">
        <v>129</v>
      </c>
      <c r="D131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31" s="51" t="s">
        <v>125</v>
      </c>
      <c r="F131" s="52"/>
      <c r="G131" s="52"/>
      <c r="H131" s="52"/>
      <c r="I131" s="52"/>
      <c r="J131" s="52"/>
      <c r="L131" s="50" t="str">
        <f aca="false">IF(IFERROR(SEARCH("-virtual",Online_Backup_Table1230[[#This Row],[Extension types]],1),0)&gt;0,"Yes","-")</f>
        <v>-</v>
      </c>
      <c r="M131" s="39"/>
      <c r="N131" s="50" t="str">
        <f aca="false">IF(IFERROR(SEARCH("-clus",Online_Backup_Table1230[[#This Row],[Extension types]],1),0)&gt;0,"Yes","-")</f>
        <v>-</v>
      </c>
      <c r="O131" s="39"/>
      <c r="P131" s="50" t="str">
        <f aca="false">IF(IFERROR(SEARCH("-appserver",Online_Backup_Table1230[[#This Row],[Extension types]],1),0)&gt;0,"Yes","-")</f>
        <v>-</v>
      </c>
      <c r="Q131" s="39"/>
      <c r="R131" s="50" t="str">
        <f aca="false">IF(IFERROR(SEARCH("-mssql",Online_Backup_Table1230[[#This Row],[Extension types]],1),0)&gt;0,"-mssql","-")</f>
        <v>-</v>
      </c>
      <c r="S131" s="50" t="str">
        <f aca="false">IF(IFERROR(SEARCH("-oracle",Online_Backup_Table1230[[#This Row],[Extension types]],1),0)&gt;0,"-oracle","-")</f>
        <v>-</v>
      </c>
      <c r="T131" s="50" t="str">
        <f aca="false">IF(IFERROR(SEARCH("-sap",Online_Backup_Table1230[[#This Row],[Extension types]],1),0)&gt;0,"-sap","-")</f>
        <v>-</v>
      </c>
      <c r="U131" s="50" t="str">
        <f aca="false">IF(IFERROR(SEARCH("-msexchange",Online_Backup_Table1230[[#This Row],[Extension types]],1),0)&gt;0,"-msexchange","-")</f>
        <v>-</v>
      </c>
      <c r="V131" s="50" t="str">
        <f aca="false">IF(IFERROR(SEARCH("-msese",Online_Backup_Table1230[[#This Row],[Extension types]],1),0)&gt;0,"-msese","-")</f>
        <v>-</v>
      </c>
      <c r="W131" s="50" t="str">
        <f aca="false">IF(IFERROR(SEARCH("-e2010",Online_Backup_Table1230[[#This Row],[Extension types]],1),0)&gt;0,"-e2010","-")</f>
        <v>-</v>
      </c>
      <c r="X131" s="50" t="str">
        <f aca="false">IF(IFERROR(SEARCH("-msmbx",Online_Backup_Table1230[[#This Row],[Extension types]],1),0)&gt;0,"-msmbx","-")</f>
        <v>-</v>
      </c>
      <c r="Y131" s="50" t="str">
        <f aca="false">IF(IFERROR(SEARCH("-mbx",Online_Backup_Table1230[[#This Row],[Extension types]],1),0)&gt;0,"-mbx","-")</f>
        <v>-</v>
      </c>
      <c r="Z131" s="50" t="str">
        <f aca="false">IF(IFERROR(SEARCH("-informix",Online_Backup_Table1230[[#This Row],[Extension types]],1),0)&gt;0,"-informix","-")</f>
        <v>-</v>
      </c>
      <c r="AA131" s="50" t="str">
        <f aca="false">IF(IFERROR(SEARCH("-sybase",Online_Backup_Table1230[[#This Row],[Extension types]],1),0)&gt;0,"-sybase","-")</f>
        <v>-</v>
      </c>
      <c r="AB131" s="50" t="str">
        <f aca="false">IF(IFERROR(SEARCH("-lotus",Online_Backup_Table1230[[#This Row],[Extension types]],1),0)&gt;0,"-lotus","-")</f>
        <v>-</v>
      </c>
      <c r="AC131" s="50" t="str">
        <f aca="false">IF(IFERROR(SEARCH("-vss",Online_Backup_Table1230[[#This Row],[Extension types]],1),0)&gt;0,"-vss","-")</f>
        <v>-</v>
      </c>
      <c r="AD131" s="50" t="str">
        <f aca="false">IF(IFERROR(SEARCH("-db2",Online_Backup_Table1230[[#This Row],[Extension types]],1),0)&gt;0,"-db2","-")</f>
        <v>-</v>
      </c>
      <c r="AE131" s="50" t="str">
        <f aca="false">IF(IFERROR(SEARCH("-mssharepoint",Online_Backup_Table1230[[#This Row],[Extension types]],1),0)&gt;0,"-mssharepoint","-")</f>
        <v>-</v>
      </c>
      <c r="AF131" s="50" t="str">
        <f aca="false">IF(IFERROR(SEARCH("-mssps",Online_Backup_Table1230[[#This Row],[Extension types]],1),0)&gt;0,"-mssps","-")</f>
        <v>-</v>
      </c>
      <c r="AG131" s="50" t="str">
        <f aca="false">IF(IFERROR(SEARCH("-vmware",Online_Backup_Table1230[[#This Row],[Extension types]],1),0)&gt;0,"-vmware","-")</f>
        <v>-</v>
      </c>
      <c r="AH131" s="50" t="str">
        <f aca="false">IF(IFERROR(SEARCH("-vepa",Online_Backup_Table1230[[#This Row],[Extension types]],1),0)&gt;0,"-vepa","-")</f>
        <v>-</v>
      </c>
      <c r="AI131" s="50" t="str">
        <f aca="false">IF(IFERROR(SEARCH("-veagent",Online_Backup_Table1230[[#This Row],[Extension types]],1),0)&gt;0,"-veagent","-")</f>
        <v>-</v>
      </c>
      <c r="AJ131" s="50" t="str">
        <f aca="false">IF(IFERROR(SEARCH("-stream",Online_Backup_Table1230[[#This Row],[Extension types]],1),0)&gt;0,"-stream","-")</f>
        <v>-</v>
      </c>
      <c r="AK131" s="50" t="str">
        <f aca="false">IF(IFERROR(SEARCH("-ov",Online_Backup_Table1230[[#This Row],[Extension types]],1),0)&gt;0,"-ov","-")</f>
        <v>-</v>
      </c>
      <c r="AL131" s="50" t="str">
        <f aca="false">IF(IFERROR(SEARCH("-opc",Online_Backup_Table1230[[#This Row],[Extension types]],1),0)&gt;0,"-opc","-")</f>
        <v>-</v>
      </c>
      <c r="AM131" s="50" t="str">
        <f aca="false">IF(IFERROR(SEARCH("-mysql",Online_Backup_Table1230[[#This Row],[Extension types]],1),0)&gt;0,"-mysql","-")</f>
        <v>-</v>
      </c>
      <c r="AN131" s="50" t="str">
        <f aca="false">IF(IFERROR(SEARCH("-postgresql",Online_Backup_Table1230[[#This Row],[Extension types]],1),0)&gt;0,"-postgresql","-")</f>
        <v>-</v>
      </c>
      <c r="AO131" s="53" t="n">
        <f aca="false">IF(AND(Online_Backup_Table1230[[#This Row],[OS_type]]="WINDOWS / LINUX",COUNTIF(Online_Backup_Table1230[[#This Row],[Check -mssql and -mssql70]:[Check -opc]],"-")&lt;&gt;21),1,0)</f>
        <v>0</v>
      </c>
      <c r="AP131" s="53" t="n">
        <f aca="false">IF(AND(Online_Backup_Table1230[[#This Row],[OS_type]]="UNIX",COUNTIF(Online_Backup_Table1230[[#This Row],[Check -mssql and -mssql70]:[Check -opc]],"-")&lt;&gt;21),1,0)</f>
        <v>0</v>
      </c>
      <c r="AQ131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31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131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31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31" s="54"/>
      <c r="AV131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32" customFormat="false" ht="15" hidden="false" customHeight="false" outlineLevel="0" collapsed="false">
      <c r="B132" s="39" t="s">
        <v>131</v>
      </c>
      <c r="C132" s="39" t="s">
        <v>129</v>
      </c>
      <c r="D132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32" s="51" t="s">
        <v>125</v>
      </c>
      <c r="F132" s="52"/>
      <c r="G132" s="52"/>
      <c r="H132" s="52"/>
      <c r="I132" s="52"/>
      <c r="J132" s="52"/>
      <c r="L132" s="50" t="str">
        <f aca="false">IF(IFERROR(SEARCH("-virtual",Online_Backup_Table1230[[#This Row],[Extension types]],1),0)&gt;0,"Yes","-")</f>
        <v>-</v>
      </c>
      <c r="M132" s="39"/>
      <c r="N132" s="50" t="str">
        <f aca="false">IF(IFERROR(SEARCH("-clus",Online_Backup_Table1230[[#This Row],[Extension types]],1),0)&gt;0,"Yes","-")</f>
        <v>-</v>
      </c>
      <c r="O132" s="39"/>
      <c r="P132" s="50" t="str">
        <f aca="false">IF(IFERROR(SEARCH("-appserver",Online_Backup_Table1230[[#This Row],[Extension types]],1),0)&gt;0,"Yes","-")</f>
        <v>-</v>
      </c>
      <c r="Q132" s="39"/>
      <c r="R132" s="50" t="str">
        <f aca="false">IF(IFERROR(SEARCH("-mssql",Online_Backup_Table1230[[#This Row],[Extension types]],1),0)&gt;0,"-mssql","-")</f>
        <v>-</v>
      </c>
      <c r="S132" s="50" t="str">
        <f aca="false">IF(IFERROR(SEARCH("-oracle",Online_Backup_Table1230[[#This Row],[Extension types]],1),0)&gt;0,"-oracle","-")</f>
        <v>-</v>
      </c>
      <c r="T132" s="50" t="str">
        <f aca="false">IF(IFERROR(SEARCH("-sap",Online_Backup_Table1230[[#This Row],[Extension types]],1),0)&gt;0,"-sap","-")</f>
        <v>-</v>
      </c>
      <c r="U132" s="50" t="str">
        <f aca="false">IF(IFERROR(SEARCH("-msexchange",Online_Backup_Table1230[[#This Row],[Extension types]],1),0)&gt;0,"-msexchange","-")</f>
        <v>-</v>
      </c>
      <c r="V132" s="50" t="str">
        <f aca="false">IF(IFERROR(SEARCH("-msese",Online_Backup_Table1230[[#This Row],[Extension types]],1),0)&gt;0,"-msese","-")</f>
        <v>-</v>
      </c>
      <c r="W132" s="50" t="str">
        <f aca="false">IF(IFERROR(SEARCH("-e2010",Online_Backup_Table1230[[#This Row],[Extension types]],1),0)&gt;0,"-e2010","-")</f>
        <v>-</v>
      </c>
      <c r="X132" s="50" t="str">
        <f aca="false">IF(IFERROR(SEARCH("-msmbx",Online_Backup_Table1230[[#This Row],[Extension types]],1),0)&gt;0,"-msmbx","-")</f>
        <v>-</v>
      </c>
      <c r="Y132" s="50" t="str">
        <f aca="false">IF(IFERROR(SEARCH("-mbx",Online_Backup_Table1230[[#This Row],[Extension types]],1),0)&gt;0,"-mbx","-")</f>
        <v>-</v>
      </c>
      <c r="Z132" s="50" t="str">
        <f aca="false">IF(IFERROR(SEARCH("-informix",Online_Backup_Table1230[[#This Row],[Extension types]],1),0)&gt;0,"-informix","-")</f>
        <v>-</v>
      </c>
      <c r="AA132" s="50" t="str">
        <f aca="false">IF(IFERROR(SEARCH("-sybase",Online_Backup_Table1230[[#This Row],[Extension types]],1),0)&gt;0,"-sybase","-")</f>
        <v>-</v>
      </c>
      <c r="AB132" s="50" t="str">
        <f aca="false">IF(IFERROR(SEARCH("-lotus",Online_Backup_Table1230[[#This Row],[Extension types]],1),0)&gt;0,"-lotus","-")</f>
        <v>-</v>
      </c>
      <c r="AC132" s="50" t="str">
        <f aca="false">IF(IFERROR(SEARCH("-vss",Online_Backup_Table1230[[#This Row],[Extension types]],1),0)&gt;0,"-vss","-")</f>
        <v>-</v>
      </c>
      <c r="AD132" s="50" t="str">
        <f aca="false">IF(IFERROR(SEARCH("-db2",Online_Backup_Table1230[[#This Row],[Extension types]],1),0)&gt;0,"-db2","-")</f>
        <v>-</v>
      </c>
      <c r="AE132" s="50" t="str">
        <f aca="false">IF(IFERROR(SEARCH("-mssharepoint",Online_Backup_Table1230[[#This Row],[Extension types]],1),0)&gt;0,"-mssharepoint","-")</f>
        <v>-</v>
      </c>
      <c r="AF132" s="50" t="str">
        <f aca="false">IF(IFERROR(SEARCH("-mssps",Online_Backup_Table1230[[#This Row],[Extension types]],1),0)&gt;0,"-mssps","-")</f>
        <v>-</v>
      </c>
      <c r="AG132" s="50" t="str">
        <f aca="false">IF(IFERROR(SEARCH("-vmware",Online_Backup_Table1230[[#This Row],[Extension types]],1),0)&gt;0,"-vmware","-")</f>
        <v>-</v>
      </c>
      <c r="AH132" s="50" t="str">
        <f aca="false">IF(IFERROR(SEARCH("-vepa",Online_Backup_Table1230[[#This Row],[Extension types]],1),0)&gt;0,"-vepa","-")</f>
        <v>-</v>
      </c>
      <c r="AI132" s="50" t="str">
        <f aca="false">IF(IFERROR(SEARCH("-veagent",Online_Backup_Table1230[[#This Row],[Extension types]],1),0)&gt;0,"-veagent","-")</f>
        <v>-</v>
      </c>
      <c r="AJ132" s="50" t="str">
        <f aca="false">IF(IFERROR(SEARCH("-stream",Online_Backup_Table1230[[#This Row],[Extension types]],1),0)&gt;0,"-stream","-")</f>
        <v>-</v>
      </c>
      <c r="AK132" s="50" t="str">
        <f aca="false">IF(IFERROR(SEARCH("-ov",Online_Backup_Table1230[[#This Row],[Extension types]],1),0)&gt;0,"-ov","-")</f>
        <v>-</v>
      </c>
      <c r="AL132" s="50" t="str">
        <f aca="false">IF(IFERROR(SEARCH("-opc",Online_Backup_Table1230[[#This Row],[Extension types]],1),0)&gt;0,"-opc","-")</f>
        <v>-</v>
      </c>
      <c r="AM132" s="50" t="str">
        <f aca="false">IF(IFERROR(SEARCH("-mysql",Online_Backup_Table1230[[#This Row],[Extension types]],1),0)&gt;0,"-mysql","-")</f>
        <v>-</v>
      </c>
      <c r="AN132" s="50" t="str">
        <f aca="false">IF(IFERROR(SEARCH("-postgresql",Online_Backup_Table1230[[#This Row],[Extension types]],1),0)&gt;0,"-postgresql","-")</f>
        <v>-</v>
      </c>
      <c r="AO132" s="53" t="n">
        <f aca="false">IF(AND(Online_Backup_Table1230[[#This Row],[OS_type]]="WINDOWS / LINUX",COUNTIF(Online_Backup_Table1230[[#This Row],[Check -mssql and -mssql70]:[Check -opc]],"-")&lt;&gt;21),1,0)</f>
        <v>0</v>
      </c>
      <c r="AP132" s="53" t="n">
        <f aca="false">IF(AND(Online_Backup_Table1230[[#This Row],[OS_type]]="UNIX",COUNTIF(Online_Backup_Table1230[[#This Row],[Check -mssql and -mssql70]:[Check -opc]],"-")&lt;&gt;21),1,0)</f>
        <v>0</v>
      </c>
      <c r="AQ132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32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132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32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32" s="54"/>
      <c r="AV132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33" customFormat="false" ht="15" hidden="false" customHeight="false" outlineLevel="0" collapsed="false">
      <c r="B133" s="39" t="s">
        <v>132</v>
      </c>
      <c r="C133" s="39" t="s">
        <v>133</v>
      </c>
      <c r="D133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33" s="51" t="s">
        <v>125</v>
      </c>
      <c r="F133" s="52"/>
      <c r="G133" s="52"/>
      <c r="H133" s="52"/>
      <c r="I133" s="52"/>
      <c r="J133" s="52"/>
      <c r="L133" s="50" t="str">
        <f aca="false">IF(IFERROR(SEARCH("-virtual",Online_Backup_Table1230[[#This Row],[Extension types]],1),0)&gt;0,"Yes","-")</f>
        <v>-</v>
      </c>
      <c r="M133" s="39"/>
      <c r="N133" s="50" t="str">
        <f aca="false">IF(IFERROR(SEARCH("-clus",Online_Backup_Table1230[[#This Row],[Extension types]],1),0)&gt;0,"Yes","-")</f>
        <v>-</v>
      </c>
      <c r="O133" s="39"/>
      <c r="P133" s="50" t="str">
        <f aca="false">IF(IFERROR(SEARCH("-appserver",Online_Backup_Table1230[[#This Row],[Extension types]],1),0)&gt;0,"Yes","-")</f>
        <v>-</v>
      </c>
      <c r="Q133" s="39"/>
      <c r="R133" s="50" t="str">
        <f aca="false">IF(IFERROR(SEARCH("-mssql",Online_Backup_Table1230[[#This Row],[Extension types]],1),0)&gt;0,"-mssql","-")</f>
        <v>-</v>
      </c>
      <c r="S133" s="50" t="str">
        <f aca="false">IF(IFERROR(SEARCH("-oracle",Online_Backup_Table1230[[#This Row],[Extension types]],1),0)&gt;0,"-oracle","-")</f>
        <v>-</v>
      </c>
      <c r="T133" s="50" t="str">
        <f aca="false">IF(IFERROR(SEARCH("-sap",Online_Backup_Table1230[[#This Row],[Extension types]],1),0)&gt;0,"-sap","-")</f>
        <v>-</v>
      </c>
      <c r="U133" s="50" t="str">
        <f aca="false">IF(IFERROR(SEARCH("-msexchange",Online_Backup_Table1230[[#This Row],[Extension types]],1),0)&gt;0,"-msexchange","-")</f>
        <v>-</v>
      </c>
      <c r="V133" s="50" t="str">
        <f aca="false">IF(IFERROR(SEARCH("-msese",Online_Backup_Table1230[[#This Row],[Extension types]],1),0)&gt;0,"-msese","-")</f>
        <v>-</v>
      </c>
      <c r="W133" s="50" t="str">
        <f aca="false">IF(IFERROR(SEARCH("-e2010",Online_Backup_Table1230[[#This Row],[Extension types]],1),0)&gt;0,"-e2010","-")</f>
        <v>-</v>
      </c>
      <c r="X133" s="50" t="str">
        <f aca="false">IF(IFERROR(SEARCH("-msmbx",Online_Backup_Table1230[[#This Row],[Extension types]],1),0)&gt;0,"-msmbx","-")</f>
        <v>-</v>
      </c>
      <c r="Y133" s="50" t="str">
        <f aca="false">IF(IFERROR(SEARCH("-mbx",Online_Backup_Table1230[[#This Row],[Extension types]],1),0)&gt;0,"-mbx","-")</f>
        <v>-</v>
      </c>
      <c r="Z133" s="50" t="str">
        <f aca="false">IF(IFERROR(SEARCH("-informix",Online_Backup_Table1230[[#This Row],[Extension types]],1),0)&gt;0,"-informix","-")</f>
        <v>-</v>
      </c>
      <c r="AA133" s="50" t="str">
        <f aca="false">IF(IFERROR(SEARCH("-sybase",Online_Backup_Table1230[[#This Row],[Extension types]],1),0)&gt;0,"-sybase","-")</f>
        <v>-</v>
      </c>
      <c r="AB133" s="50" t="str">
        <f aca="false">IF(IFERROR(SEARCH("-lotus",Online_Backup_Table1230[[#This Row],[Extension types]],1),0)&gt;0,"-lotus","-")</f>
        <v>-</v>
      </c>
      <c r="AC133" s="50" t="str">
        <f aca="false">IF(IFERROR(SEARCH("-vss",Online_Backup_Table1230[[#This Row],[Extension types]],1),0)&gt;0,"-vss","-")</f>
        <v>-</v>
      </c>
      <c r="AD133" s="50" t="str">
        <f aca="false">IF(IFERROR(SEARCH("-db2",Online_Backup_Table1230[[#This Row],[Extension types]],1),0)&gt;0,"-db2","-")</f>
        <v>-</v>
      </c>
      <c r="AE133" s="50" t="str">
        <f aca="false">IF(IFERROR(SEARCH("-mssharepoint",Online_Backup_Table1230[[#This Row],[Extension types]],1),0)&gt;0,"-mssharepoint","-")</f>
        <v>-</v>
      </c>
      <c r="AF133" s="50" t="str">
        <f aca="false">IF(IFERROR(SEARCH("-mssps",Online_Backup_Table1230[[#This Row],[Extension types]],1),0)&gt;0,"-mssps","-")</f>
        <v>-</v>
      </c>
      <c r="AG133" s="50" t="str">
        <f aca="false">IF(IFERROR(SEARCH("-vmware",Online_Backup_Table1230[[#This Row],[Extension types]],1),0)&gt;0,"-vmware","-")</f>
        <v>-</v>
      </c>
      <c r="AH133" s="50" t="str">
        <f aca="false">IF(IFERROR(SEARCH("-vepa",Online_Backup_Table1230[[#This Row],[Extension types]],1),0)&gt;0,"-vepa","-")</f>
        <v>-</v>
      </c>
      <c r="AI133" s="50" t="str">
        <f aca="false">IF(IFERROR(SEARCH("-veagent",Online_Backup_Table1230[[#This Row],[Extension types]],1),0)&gt;0,"-veagent","-")</f>
        <v>-</v>
      </c>
      <c r="AJ133" s="50" t="str">
        <f aca="false">IF(IFERROR(SEARCH("-stream",Online_Backup_Table1230[[#This Row],[Extension types]],1),0)&gt;0,"-stream","-")</f>
        <v>-</v>
      </c>
      <c r="AK133" s="50" t="str">
        <f aca="false">IF(IFERROR(SEARCH("-ov",Online_Backup_Table1230[[#This Row],[Extension types]],1),0)&gt;0,"-ov","-")</f>
        <v>-</v>
      </c>
      <c r="AL133" s="50" t="str">
        <f aca="false">IF(IFERROR(SEARCH("-opc",Online_Backup_Table1230[[#This Row],[Extension types]],1),0)&gt;0,"-opc","-")</f>
        <v>-</v>
      </c>
      <c r="AM133" s="50" t="str">
        <f aca="false">IF(IFERROR(SEARCH("-mysql",Online_Backup_Table1230[[#This Row],[Extension types]],1),0)&gt;0,"-mysql","-")</f>
        <v>-</v>
      </c>
      <c r="AN133" s="50" t="str">
        <f aca="false">IF(IFERROR(SEARCH("-postgresql",Online_Backup_Table1230[[#This Row],[Extension types]],1),0)&gt;0,"-postgresql","-")</f>
        <v>-</v>
      </c>
      <c r="AO133" s="53" t="n">
        <f aca="false">IF(AND(Online_Backup_Table1230[[#This Row],[OS_type]]="WINDOWS / LINUX",COUNTIF(Online_Backup_Table1230[[#This Row],[Check -mssql and -mssql70]:[Check -opc]],"-")&lt;&gt;21),1,0)</f>
        <v>0</v>
      </c>
      <c r="AP133" s="53" t="n">
        <f aca="false">IF(AND(Online_Backup_Table1230[[#This Row],[OS_type]]="UNIX",COUNTIF(Online_Backup_Table1230[[#This Row],[Check -mssql and -mssql70]:[Check -opc]],"-")&lt;&gt;21),1,0)</f>
        <v>0</v>
      </c>
      <c r="AQ133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33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133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33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33" s="54"/>
      <c r="AV133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34" customFormat="false" ht="15" hidden="false" customHeight="false" outlineLevel="0" collapsed="false">
      <c r="B134" s="39" t="s">
        <v>134</v>
      </c>
      <c r="C134" s="39" t="s">
        <v>133</v>
      </c>
      <c r="D134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34" s="51" t="s">
        <v>125</v>
      </c>
      <c r="F134" s="52"/>
      <c r="G134" s="52"/>
      <c r="H134" s="52"/>
      <c r="I134" s="52"/>
      <c r="J134" s="52"/>
      <c r="L134" s="50" t="str">
        <f aca="false">IF(IFERROR(SEARCH("-virtual",Online_Backup_Table1230[[#This Row],[Extension types]],1),0)&gt;0,"Yes","-")</f>
        <v>-</v>
      </c>
      <c r="M134" s="39"/>
      <c r="N134" s="50" t="str">
        <f aca="false">IF(IFERROR(SEARCH("-clus",Online_Backup_Table1230[[#This Row],[Extension types]],1),0)&gt;0,"Yes","-")</f>
        <v>-</v>
      </c>
      <c r="O134" s="39"/>
      <c r="P134" s="50" t="str">
        <f aca="false">IF(IFERROR(SEARCH("-appserver",Online_Backup_Table1230[[#This Row],[Extension types]],1),0)&gt;0,"Yes","-")</f>
        <v>-</v>
      </c>
      <c r="Q134" s="39"/>
      <c r="R134" s="50" t="str">
        <f aca="false">IF(IFERROR(SEARCH("-mssql",Online_Backup_Table1230[[#This Row],[Extension types]],1),0)&gt;0,"-mssql","-")</f>
        <v>-</v>
      </c>
      <c r="S134" s="50" t="str">
        <f aca="false">IF(IFERROR(SEARCH("-oracle",Online_Backup_Table1230[[#This Row],[Extension types]],1),0)&gt;0,"-oracle","-")</f>
        <v>-</v>
      </c>
      <c r="T134" s="50" t="str">
        <f aca="false">IF(IFERROR(SEARCH("-sap",Online_Backup_Table1230[[#This Row],[Extension types]],1),0)&gt;0,"-sap","-")</f>
        <v>-</v>
      </c>
      <c r="U134" s="50" t="str">
        <f aca="false">IF(IFERROR(SEARCH("-msexchange",Online_Backup_Table1230[[#This Row],[Extension types]],1),0)&gt;0,"-msexchange","-")</f>
        <v>-</v>
      </c>
      <c r="V134" s="50" t="str">
        <f aca="false">IF(IFERROR(SEARCH("-msese",Online_Backup_Table1230[[#This Row],[Extension types]],1),0)&gt;0,"-msese","-")</f>
        <v>-</v>
      </c>
      <c r="W134" s="50" t="str">
        <f aca="false">IF(IFERROR(SEARCH("-e2010",Online_Backup_Table1230[[#This Row],[Extension types]],1),0)&gt;0,"-e2010","-")</f>
        <v>-</v>
      </c>
      <c r="X134" s="50" t="str">
        <f aca="false">IF(IFERROR(SEARCH("-msmbx",Online_Backup_Table1230[[#This Row],[Extension types]],1),0)&gt;0,"-msmbx","-")</f>
        <v>-</v>
      </c>
      <c r="Y134" s="50" t="str">
        <f aca="false">IF(IFERROR(SEARCH("-mbx",Online_Backup_Table1230[[#This Row],[Extension types]],1),0)&gt;0,"-mbx","-")</f>
        <v>-</v>
      </c>
      <c r="Z134" s="50" t="str">
        <f aca="false">IF(IFERROR(SEARCH("-informix",Online_Backup_Table1230[[#This Row],[Extension types]],1),0)&gt;0,"-informix","-")</f>
        <v>-</v>
      </c>
      <c r="AA134" s="50" t="str">
        <f aca="false">IF(IFERROR(SEARCH("-sybase",Online_Backup_Table1230[[#This Row],[Extension types]],1),0)&gt;0,"-sybase","-")</f>
        <v>-</v>
      </c>
      <c r="AB134" s="50" t="str">
        <f aca="false">IF(IFERROR(SEARCH("-lotus",Online_Backup_Table1230[[#This Row],[Extension types]],1),0)&gt;0,"-lotus","-")</f>
        <v>-</v>
      </c>
      <c r="AC134" s="50" t="str">
        <f aca="false">IF(IFERROR(SEARCH("-vss",Online_Backup_Table1230[[#This Row],[Extension types]],1),0)&gt;0,"-vss","-")</f>
        <v>-</v>
      </c>
      <c r="AD134" s="50" t="str">
        <f aca="false">IF(IFERROR(SEARCH("-db2",Online_Backup_Table1230[[#This Row],[Extension types]],1),0)&gt;0,"-db2","-")</f>
        <v>-</v>
      </c>
      <c r="AE134" s="50" t="str">
        <f aca="false">IF(IFERROR(SEARCH("-mssharepoint",Online_Backup_Table1230[[#This Row],[Extension types]],1),0)&gt;0,"-mssharepoint","-")</f>
        <v>-</v>
      </c>
      <c r="AF134" s="50" t="str">
        <f aca="false">IF(IFERROR(SEARCH("-mssps",Online_Backup_Table1230[[#This Row],[Extension types]],1),0)&gt;0,"-mssps","-")</f>
        <v>-</v>
      </c>
      <c r="AG134" s="50" t="str">
        <f aca="false">IF(IFERROR(SEARCH("-vmware",Online_Backup_Table1230[[#This Row],[Extension types]],1),0)&gt;0,"-vmware","-")</f>
        <v>-</v>
      </c>
      <c r="AH134" s="50" t="str">
        <f aca="false">IF(IFERROR(SEARCH("-vepa",Online_Backup_Table1230[[#This Row],[Extension types]],1),0)&gt;0,"-vepa","-")</f>
        <v>-</v>
      </c>
      <c r="AI134" s="50" t="str">
        <f aca="false">IF(IFERROR(SEARCH("-veagent",Online_Backup_Table1230[[#This Row],[Extension types]],1),0)&gt;0,"-veagent","-")</f>
        <v>-</v>
      </c>
      <c r="AJ134" s="50" t="str">
        <f aca="false">IF(IFERROR(SEARCH("-stream",Online_Backup_Table1230[[#This Row],[Extension types]],1),0)&gt;0,"-stream","-")</f>
        <v>-</v>
      </c>
      <c r="AK134" s="50" t="str">
        <f aca="false">IF(IFERROR(SEARCH("-ov",Online_Backup_Table1230[[#This Row],[Extension types]],1),0)&gt;0,"-ov","-")</f>
        <v>-</v>
      </c>
      <c r="AL134" s="50" t="str">
        <f aca="false">IF(IFERROR(SEARCH("-opc",Online_Backup_Table1230[[#This Row],[Extension types]],1),0)&gt;0,"-opc","-")</f>
        <v>-</v>
      </c>
      <c r="AM134" s="50" t="str">
        <f aca="false">IF(IFERROR(SEARCH("-mysql",Online_Backup_Table1230[[#This Row],[Extension types]],1),0)&gt;0,"-mysql","-")</f>
        <v>-</v>
      </c>
      <c r="AN134" s="50" t="str">
        <f aca="false">IF(IFERROR(SEARCH("-postgresql",Online_Backup_Table1230[[#This Row],[Extension types]],1),0)&gt;0,"-postgresql","-")</f>
        <v>-</v>
      </c>
      <c r="AO134" s="53" t="n">
        <f aca="false">IF(AND(Online_Backup_Table1230[[#This Row],[OS_type]]="WINDOWS / LINUX",COUNTIF(Online_Backup_Table1230[[#This Row],[Check -mssql and -mssql70]:[Check -opc]],"-")&lt;&gt;21),1,0)</f>
        <v>0</v>
      </c>
      <c r="AP134" s="53" t="n">
        <f aca="false">IF(AND(Online_Backup_Table1230[[#This Row],[OS_type]]="UNIX",COUNTIF(Online_Backup_Table1230[[#This Row],[Check -mssql and -mssql70]:[Check -opc]],"-")&lt;&gt;21),1,0)</f>
        <v>0</v>
      </c>
      <c r="AQ134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34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134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34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34" s="54"/>
      <c r="AV134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35" customFormat="false" ht="15" hidden="false" customHeight="false" outlineLevel="0" collapsed="false">
      <c r="B135" s="39" t="s">
        <v>135</v>
      </c>
      <c r="C135" s="39" t="s">
        <v>133</v>
      </c>
      <c r="D135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35" s="51" t="s">
        <v>125</v>
      </c>
      <c r="F135" s="52"/>
      <c r="G135" s="52"/>
      <c r="H135" s="52"/>
      <c r="I135" s="52"/>
      <c r="J135" s="52"/>
      <c r="L135" s="50" t="str">
        <f aca="false">IF(IFERROR(SEARCH("-virtual",Online_Backup_Table1230[[#This Row],[Extension types]],1),0)&gt;0,"Yes","-")</f>
        <v>-</v>
      </c>
      <c r="M135" s="39"/>
      <c r="N135" s="50" t="str">
        <f aca="false">IF(IFERROR(SEARCH("-clus",Online_Backup_Table1230[[#This Row],[Extension types]],1),0)&gt;0,"Yes","-")</f>
        <v>-</v>
      </c>
      <c r="O135" s="39"/>
      <c r="P135" s="50" t="str">
        <f aca="false">IF(IFERROR(SEARCH("-appserver",Online_Backup_Table1230[[#This Row],[Extension types]],1),0)&gt;0,"Yes","-")</f>
        <v>-</v>
      </c>
      <c r="Q135" s="39"/>
      <c r="R135" s="50" t="str">
        <f aca="false">IF(IFERROR(SEARCH("-mssql",Online_Backup_Table1230[[#This Row],[Extension types]],1),0)&gt;0,"-mssql","-")</f>
        <v>-</v>
      </c>
      <c r="S135" s="50" t="str">
        <f aca="false">IF(IFERROR(SEARCH("-oracle",Online_Backup_Table1230[[#This Row],[Extension types]],1),0)&gt;0,"-oracle","-")</f>
        <v>-</v>
      </c>
      <c r="T135" s="50" t="str">
        <f aca="false">IF(IFERROR(SEARCH("-sap",Online_Backup_Table1230[[#This Row],[Extension types]],1),0)&gt;0,"-sap","-")</f>
        <v>-</v>
      </c>
      <c r="U135" s="50" t="str">
        <f aca="false">IF(IFERROR(SEARCH("-msexchange",Online_Backup_Table1230[[#This Row],[Extension types]],1),0)&gt;0,"-msexchange","-")</f>
        <v>-</v>
      </c>
      <c r="V135" s="50" t="str">
        <f aca="false">IF(IFERROR(SEARCH("-msese",Online_Backup_Table1230[[#This Row],[Extension types]],1),0)&gt;0,"-msese","-")</f>
        <v>-</v>
      </c>
      <c r="W135" s="50" t="str">
        <f aca="false">IF(IFERROR(SEARCH("-e2010",Online_Backup_Table1230[[#This Row],[Extension types]],1),0)&gt;0,"-e2010","-")</f>
        <v>-</v>
      </c>
      <c r="X135" s="50" t="str">
        <f aca="false">IF(IFERROR(SEARCH("-msmbx",Online_Backup_Table1230[[#This Row],[Extension types]],1),0)&gt;0,"-msmbx","-")</f>
        <v>-</v>
      </c>
      <c r="Y135" s="50" t="str">
        <f aca="false">IF(IFERROR(SEARCH("-mbx",Online_Backup_Table1230[[#This Row],[Extension types]],1),0)&gt;0,"-mbx","-")</f>
        <v>-</v>
      </c>
      <c r="Z135" s="50" t="str">
        <f aca="false">IF(IFERROR(SEARCH("-informix",Online_Backup_Table1230[[#This Row],[Extension types]],1),0)&gt;0,"-informix","-")</f>
        <v>-</v>
      </c>
      <c r="AA135" s="50" t="str">
        <f aca="false">IF(IFERROR(SEARCH("-sybase",Online_Backup_Table1230[[#This Row],[Extension types]],1),0)&gt;0,"-sybase","-")</f>
        <v>-</v>
      </c>
      <c r="AB135" s="50" t="str">
        <f aca="false">IF(IFERROR(SEARCH("-lotus",Online_Backup_Table1230[[#This Row],[Extension types]],1),0)&gt;0,"-lotus","-")</f>
        <v>-</v>
      </c>
      <c r="AC135" s="50" t="str">
        <f aca="false">IF(IFERROR(SEARCH("-vss",Online_Backup_Table1230[[#This Row],[Extension types]],1),0)&gt;0,"-vss","-")</f>
        <v>-</v>
      </c>
      <c r="AD135" s="50" t="str">
        <f aca="false">IF(IFERROR(SEARCH("-db2",Online_Backup_Table1230[[#This Row],[Extension types]],1),0)&gt;0,"-db2","-")</f>
        <v>-</v>
      </c>
      <c r="AE135" s="50" t="str">
        <f aca="false">IF(IFERROR(SEARCH("-mssharepoint",Online_Backup_Table1230[[#This Row],[Extension types]],1),0)&gt;0,"-mssharepoint","-")</f>
        <v>-</v>
      </c>
      <c r="AF135" s="50" t="str">
        <f aca="false">IF(IFERROR(SEARCH("-mssps",Online_Backup_Table1230[[#This Row],[Extension types]],1),0)&gt;0,"-mssps","-")</f>
        <v>-</v>
      </c>
      <c r="AG135" s="50" t="str">
        <f aca="false">IF(IFERROR(SEARCH("-vmware",Online_Backup_Table1230[[#This Row],[Extension types]],1),0)&gt;0,"-vmware","-")</f>
        <v>-</v>
      </c>
      <c r="AH135" s="50" t="str">
        <f aca="false">IF(IFERROR(SEARCH("-vepa",Online_Backup_Table1230[[#This Row],[Extension types]],1),0)&gt;0,"-vepa","-")</f>
        <v>-</v>
      </c>
      <c r="AI135" s="50" t="str">
        <f aca="false">IF(IFERROR(SEARCH("-veagent",Online_Backup_Table1230[[#This Row],[Extension types]],1),0)&gt;0,"-veagent","-")</f>
        <v>-</v>
      </c>
      <c r="AJ135" s="50" t="str">
        <f aca="false">IF(IFERROR(SEARCH("-stream",Online_Backup_Table1230[[#This Row],[Extension types]],1),0)&gt;0,"-stream","-")</f>
        <v>-</v>
      </c>
      <c r="AK135" s="50" t="str">
        <f aca="false">IF(IFERROR(SEARCH("-ov",Online_Backup_Table1230[[#This Row],[Extension types]],1),0)&gt;0,"-ov","-")</f>
        <v>-</v>
      </c>
      <c r="AL135" s="50" t="str">
        <f aca="false">IF(IFERROR(SEARCH("-opc",Online_Backup_Table1230[[#This Row],[Extension types]],1),0)&gt;0,"-opc","-")</f>
        <v>-</v>
      </c>
      <c r="AM135" s="50" t="str">
        <f aca="false">IF(IFERROR(SEARCH("-mysql",Online_Backup_Table1230[[#This Row],[Extension types]],1),0)&gt;0,"-mysql","-")</f>
        <v>-</v>
      </c>
      <c r="AN135" s="50" t="str">
        <f aca="false">IF(IFERROR(SEARCH("-postgresql",Online_Backup_Table1230[[#This Row],[Extension types]],1),0)&gt;0,"-postgresql","-")</f>
        <v>-</v>
      </c>
      <c r="AO135" s="53" t="n">
        <f aca="false">IF(AND(Online_Backup_Table1230[[#This Row],[OS_type]]="WINDOWS / LINUX",COUNTIF(Online_Backup_Table1230[[#This Row],[Check -mssql and -mssql70]:[Check -opc]],"-")&lt;&gt;21),1,0)</f>
        <v>0</v>
      </c>
      <c r="AP135" s="53" t="n">
        <f aca="false">IF(AND(Online_Backup_Table1230[[#This Row],[OS_type]]="UNIX",COUNTIF(Online_Backup_Table1230[[#This Row],[Check -mssql and -mssql70]:[Check -opc]],"-")&lt;&gt;21),1,0)</f>
        <v>0</v>
      </c>
      <c r="AQ135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35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135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35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35" s="54"/>
      <c r="AV135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36" customFormat="false" ht="15" hidden="false" customHeight="false" outlineLevel="0" collapsed="false">
      <c r="B136" s="39" t="s">
        <v>136</v>
      </c>
      <c r="C136" s="39" t="s">
        <v>133</v>
      </c>
      <c r="D136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36" s="51" t="s">
        <v>125</v>
      </c>
      <c r="F136" s="52"/>
      <c r="G136" s="52"/>
      <c r="H136" s="52"/>
      <c r="I136" s="52"/>
      <c r="J136" s="52"/>
      <c r="L136" s="50" t="str">
        <f aca="false">IF(IFERROR(SEARCH("-virtual",Online_Backup_Table1230[[#This Row],[Extension types]],1),0)&gt;0,"Yes","-")</f>
        <v>-</v>
      </c>
      <c r="M136" s="39"/>
      <c r="N136" s="50" t="str">
        <f aca="false">IF(IFERROR(SEARCH("-clus",Online_Backup_Table1230[[#This Row],[Extension types]],1),0)&gt;0,"Yes","-")</f>
        <v>-</v>
      </c>
      <c r="O136" s="39"/>
      <c r="P136" s="50" t="str">
        <f aca="false">IF(IFERROR(SEARCH("-appserver",Online_Backup_Table1230[[#This Row],[Extension types]],1),0)&gt;0,"Yes","-")</f>
        <v>-</v>
      </c>
      <c r="Q136" s="39"/>
      <c r="R136" s="50" t="str">
        <f aca="false">IF(IFERROR(SEARCH("-mssql",Online_Backup_Table1230[[#This Row],[Extension types]],1),0)&gt;0,"-mssql","-")</f>
        <v>-</v>
      </c>
      <c r="S136" s="50" t="str">
        <f aca="false">IF(IFERROR(SEARCH("-oracle",Online_Backup_Table1230[[#This Row],[Extension types]],1),0)&gt;0,"-oracle","-")</f>
        <v>-</v>
      </c>
      <c r="T136" s="50" t="str">
        <f aca="false">IF(IFERROR(SEARCH("-sap",Online_Backup_Table1230[[#This Row],[Extension types]],1),0)&gt;0,"-sap","-")</f>
        <v>-</v>
      </c>
      <c r="U136" s="50" t="str">
        <f aca="false">IF(IFERROR(SEARCH("-msexchange",Online_Backup_Table1230[[#This Row],[Extension types]],1),0)&gt;0,"-msexchange","-")</f>
        <v>-</v>
      </c>
      <c r="V136" s="50" t="str">
        <f aca="false">IF(IFERROR(SEARCH("-msese",Online_Backup_Table1230[[#This Row],[Extension types]],1),0)&gt;0,"-msese","-")</f>
        <v>-</v>
      </c>
      <c r="W136" s="50" t="str">
        <f aca="false">IF(IFERROR(SEARCH("-e2010",Online_Backup_Table1230[[#This Row],[Extension types]],1),0)&gt;0,"-e2010","-")</f>
        <v>-</v>
      </c>
      <c r="X136" s="50" t="str">
        <f aca="false">IF(IFERROR(SEARCH("-msmbx",Online_Backup_Table1230[[#This Row],[Extension types]],1),0)&gt;0,"-msmbx","-")</f>
        <v>-</v>
      </c>
      <c r="Y136" s="50" t="str">
        <f aca="false">IF(IFERROR(SEARCH("-mbx",Online_Backup_Table1230[[#This Row],[Extension types]],1),0)&gt;0,"-mbx","-")</f>
        <v>-</v>
      </c>
      <c r="Z136" s="50" t="str">
        <f aca="false">IF(IFERROR(SEARCH("-informix",Online_Backup_Table1230[[#This Row],[Extension types]],1),0)&gt;0,"-informix","-")</f>
        <v>-</v>
      </c>
      <c r="AA136" s="50" t="str">
        <f aca="false">IF(IFERROR(SEARCH("-sybase",Online_Backup_Table1230[[#This Row],[Extension types]],1),0)&gt;0,"-sybase","-")</f>
        <v>-</v>
      </c>
      <c r="AB136" s="50" t="str">
        <f aca="false">IF(IFERROR(SEARCH("-lotus",Online_Backup_Table1230[[#This Row],[Extension types]],1),0)&gt;0,"-lotus","-")</f>
        <v>-</v>
      </c>
      <c r="AC136" s="50" t="str">
        <f aca="false">IF(IFERROR(SEARCH("-vss",Online_Backup_Table1230[[#This Row],[Extension types]],1),0)&gt;0,"-vss","-")</f>
        <v>-</v>
      </c>
      <c r="AD136" s="50" t="str">
        <f aca="false">IF(IFERROR(SEARCH("-db2",Online_Backup_Table1230[[#This Row],[Extension types]],1),0)&gt;0,"-db2","-")</f>
        <v>-</v>
      </c>
      <c r="AE136" s="50" t="str">
        <f aca="false">IF(IFERROR(SEARCH("-mssharepoint",Online_Backup_Table1230[[#This Row],[Extension types]],1),0)&gt;0,"-mssharepoint","-")</f>
        <v>-</v>
      </c>
      <c r="AF136" s="50" t="str">
        <f aca="false">IF(IFERROR(SEARCH("-mssps",Online_Backup_Table1230[[#This Row],[Extension types]],1),0)&gt;0,"-mssps","-")</f>
        <v>-</v>
      </c>
      <c r="AG136" s="50" t="str">
        <f aca="false">IF(IFERROR(SEARCH("-vmware",Online_Backup_Table1230[[#This Row],[Extension types]],1),0)&gt;0,"-vmware","-")</f>
        <v>-</v>
      </c>
      <c r="AH136" s="50" t="str">
        <f aca="false">IF(IFERROR(SEARCH("-vepa",Online_Backup_Table1230[[#This Row],[Extension types]],1),0)&gt;0,"-vepa","-")</f>
        <v>-</v>
      </c>
      <c r="AI136" s="50" t="str">
        <f aca="false">IF(IFERROR(SEARCH("-veagent",Online_Backup_Table1230[[#This Row],[Extension types]],1),0)&gt;0,"-veagent","-")</f>
        <v>-</v>
      </c>
      <c r="AJ136" s="50" t="str">
        <f aca="false">IF(IFERROR(SEARCH("-stream",Online_Backup_Table1230[[#This Row],[Extension types]],1),0)&gt;0,"-stream","-")</f>
        <v>-</v>
      </c>
      <c r="AK136" s="50" t="str">
        <f aca="false">IF(IFERROR(SEARCH("-ov",Online_Backup_Table1230[[#This Row],[Extension types]],1),0)&gt;0,"-ov","-")</f>
        <v>-</v>
      </c>
      <c r="AL136" s="50" t="str">
        <f aca="false">IF(IFERROR(SEARCH("-opc",Online_Backup_Table1230[[#This Row],[Extension types]],1),0)&gt;0,"-opc","-")</f>
        <v>-</v>
      </c>
      <c r="AM136" s="50" t="str">
        <f aca="false">IF(IFERROR(SEARCH("-mysql",Online_Backup_Table1230[[#This Row],[Extension types]],1),0)&gt;0,"-mysql","-")</f>
        <v>-</v>
      </c>
      <c r="AN136" s="50" t="str">
        <f aca="false">IF(IFERROR(SEARCH("-postgresql",Online_Backup_Table1230[[#This Row],[Extension types]],1),0)&gt;0,"-postgresql","-")</f>
        <v>-</v>
      </c>
      <c r="AO136" s="53" t="n">
        <f aca="false">IF(AND(Online_Backup_Table1230[[#This Row],[OS_type]]="WINDOWS / LINUX",COUNTIF(Online_Backup_Table1230[[#This Row],[Check -mssql and -mssql70]:[Check -opc]],"-")&lt;&gt;21),1,0)</f>
        <v>0</v>
      </c>
      <c r="AP136" s="53" t="n">
        <f aca="false">IF(AND(Online_Backup_Table1230[[#This Row],[OS_type]]="UNIX",COUNTIF(Online_Backup_Table1230[[#This Row],[Check -mssql and -mssql70]:[Check -opc]],"-")&lt;&gt;21),1,0)</f>
        <v>0</v>
      </c>
      <c r="AQ136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36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136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36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36" s="54"/>
      <c r="AV136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37" customFormat="false" ht="15" hidden="false" customHeight="false" outlineLevel="0" collapsed="false">
      <c r="B137" s="39" t="s">
        <v>137</v>
      </c>
      <c r="C137" s="39" t="s">
        <v>133</v>
      </c>
      <c r="D137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37" s="51" t="s">
        <v>125</v>
      </c>
      <c r="F137" s="52"/>
      <c r="G137" s="52"/>
      <c r="H137" s="52"/>
      <c r="I137" s="52"/>
      <c r="J137" s="52"/>
      <c r="L137" s="50" t="str">
        <f aca="false">IF(IFERROR(SEARCH("-virtual",Online_Backup_Table1230[[#This Row],[Extension types]],1),0)&gt;0,"Yes","-")</f>
        <v>-</v>
      </c>
      <c r="M137" s="39"/>
      <c r="N137" s="50" t="str">
        <f aca="false">IF(IFERROR(SEARCH("-clus",Online_Backup_Table1230[[#This Row],[Extension types]],1),0)&gt;0,"Yes","-")</f>
        <v>-</v>
      </c>
      <c r="O137" s="39"/>
      <c r="P137" s="50" t="str">
        <f aca="false">IF(IFERROR(SEARCH("-appserver",Online_Backup_Table1230[[#This Row],[Extension types]],1),0)&gt;0,"Yes","-")</f>
        <v>-</v>
      </c>
      <c r="Q137" s="39"/>
      <c r="R137" s="50" t="str">
        <f aca="false">IF(IFERROR(SEARCH("-mssql",Online_Backup_Table1230[[#This Row],[Extension types]],1),0)&gt;0,"-mssql","-")</f>
        <v>-</v>
      </c>
      <c r="S137" s="50" t="str">
        <f aca="false">IF(IFERROR(SEARCH("-oracle",Online_Backup_Table1230[[#This Row],[Extension types]],1),0)&gt;0,"-oracle","-")</f>
        <v>-</v>
      </c>
      <c r="T137" s="50" t="str">
        <f aca="false">IF(IFERROR(SEARCH("-sap",Online_Backup_Table1230[[#This Row],[Extension types]],1),0)&gt;0,"-sap","-")</f>
        <v>-</v>
      </c>
      <c r="U137" s="50" t="str">
        <f aca="false">IF(IFERROR(SEARCH("-msexchange",Online_Backup_Table1230[[#This Row],[Extension types]],1),0)&gt;0,"-msexchange","-")</f>
        <v>-</v>
      </c>
      <c r="V137" s="50" t="str">
        <f aca="false">IF(IFERROR(SEARCH("-msese",Online_Backup_Table1230[[#This Row],[Extension types]],1),0)&gt;0,"-msese","-")</f>
        <v>-</v>
      </c>
      <c r="W137" s="50" t="str">
        <f aca="false">IF(IFERROR(SEARCH("-e2010",Online_Backup_Table1230[[#This Row],[Extension types]],1),0)&gt;0,"-e2010","-")</f>
        <v>-</v>
      </c>
      <c r="X137" s="50" t="str">
        <f aca="false">IF(IFERROR(SEARCH("-msmbx",Online_Backup_Table1230[[#This Row],[Extension types]],1),0)&gt;0,"-msmbx","-")</f>
        <v>-</v>
      </c>
      <c r="Y137" s="50" t="str">
        <f aca="false">IF(IFERROR(SEARCH("-mbx",Online_Backup_Table1230[[#This Row],[Extension types]],1),0)&gt;0,"-mbx","-")</f>
        <v>-</v>
      </c>
      <c r="Z137" s="50" t="str">
        <f aca="false">IF(IFERROR(SEARCH("-informix",Online_Backup_Table1230[[#This Row],[Extension types]],1),0)&gt;0,"-informix","-")</f>
        <v>-</v>
      </c>
      <c r="AA137" s="50" t="str">
        <f aca="false">IF(IFERROR(SEARCH("-sybase",Online_Backup_Table1230[[#This Row],[Extension types]],1),0)&gt;0,"-sybase","-")</f>
        <v>-</v>
      </c>
      <c r="AB137" s="50" t="str">
        <f aca="false">IF(IFERROR(SEARCH("-lotus",Online_Backup_Table1230[[#This Row],[Extension types]],1),0)&gt;0,"-lotus","-")</f>
        <v>-</v>
      </c>
      <c r="AC137" s="50" t="str">
        <f aca="false">IF(IFERROR(SEARCH("-vss",Online_Backup_Table1230[[#This Row],[Extension types]],1),0)&gt;0,"-vss","-")</f>
        <v>-</v>
      </c>
      <c r="AD137" s="50" t="str">
        <f aca="false">IF(IFERROR(SEARCH("-db2",Online_Backup_Table1230[[#This Row],[Extension types]],1),0)&gt;0,"-db2","-")</f>
        <v>-</v>
      </c>
      <c r="AE137" s="50" t="str">
        <f aca="false">IF(IFERROR(SEARCH("-mssharepoint",Online_Backup_Table1230[[#This Row],[Extension types]],1),0)&gt;0,"-mssharepoint","-")</f>
        <v>-</v>
      </c>
      <c r="AF137" s="50" t="str">
        <f aca="false">IF(IFERROR(SEARCH("-mssps",Online_Backup_Table1230[[#This Row],[Extension types]],1),0)&gt;0,"-mssps","-")</f>
        <v>-</v>
      </c>
      <c r="AG137" s="50" t="str">
        <f aca="false">IF(IFERROR(SEARCH("-vmware",Online_Backup_Table1230[[#This Row],[Extension types]],1),0)&gt;0,"-vmware","-")</f>
        <v>-</v>
      </c>
      <c r="AH137" s="50" t="str">
        <f aca="false">IF(IFERROR(SEARCH("-vepa",Online_Backup_Table1230[[#This Row],[Extension types]],1),0)&gt;0,"-vepa","-")</f>
        <v>-</v>
      </c>
      <c r="AI137" s="50" t="str">
        <f aca="false">IF(IFERROR(SEARCH("-veagent",Online_Backup_Table1230[[#This Row],[Extension types]],1),0)&gt;0,"-veagent","-")</f>
        <v>-</v>
      </c>
      <c r="AJ137" s="50" t="str">
        <f aca="false">IF(IFERROR(SEARCH("-stream",Online_Backup_Table1230[[#This Row],[Extension types]],1),0)&gt;0,"-stream","-")</f>
        <v>-</v>
      </c>
      <c r="AK137" s="50" t="str">
        <f aca="false">IF(IFERROR(SEARCH("-ov",Online_Backup_Table1230[[#This Row],[Extension types]],1),0)&gt;0,"-ov","-")</f>
        <v>-</v>
      </c>
      <c r="AL137" s="50" t="str">
        <f aca="false">IF(IFERROR(SEARCH("-opc",Online_Backup_Table1230[[#This Row],[Extension types]],1),0)&gt;0,"-opc","-")</f>
        <v>-</v>
      </c>
      <c r="AM137" s="50" t="str">
        <f aca="false">IF(IFERROR(SEARCH("-mysql",Online_Backup_Table1230[[#This Row],[Extension types]],1),0)&gt;0,"-mysql","-")</f>
        <v>-</v>
      </c>
      <c r="AN137" s="50" t="str">
        <f aca="false">IF(IFERROR(SEARCH("-postgresql",Online_Backup_Table1230[[#This Row],[Extension types]],1),0)&gt;0,"-postgresql","-")</f>
        <v>-</v>
      </c>
      <c r="AO137" s="53" t="n">
        <f aca="false">IF(AND(Online_Backup_Table1230[[#This Row],[OS_type]]="WINDOWS / LINUX",COUNTIF(Online_Backup_Table1230[[#This Row],[Check -mssql and -mssql70]:[Check -opc]],"-")&lt;&gt;21),1,0)</f>
        <v>0</v>
      </c>
      <c r="AP137" s="53" t="n">
        <f aca="false">IF(AND(Online_Backup_Table1230[[#This Row],[OS_type]]="UNIX",COUNTIF(Online_Backup_Table1230[[#This Row],[Check -mssql and -mssql70]:[Check -opc]],"-")&lt;&gt;21),1,0)</f>
        <v>0</v>
      </c>
      <c r="AQ137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37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137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37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37" s="54"/>
      <c r="AV137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38" customFormat="false" ht="15" hidden="false" customHeight="false" outlineLevel="0" collapsed="false">
      <c r="B138" s="39" t="s">
        <v>138</v>
      </c>
      <c r="C138" s="39" t="s">
        <v>139</v>
      </c>
      <c r="D138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38" s="51" t="s">
        <v>125</v>
      </c>
      <c r="F138" s="52"/>
      <c r="G138" s="52"/>
      <c r="H138" s="52"/>
      <c r="I138" s="52"/>
      <c r="J138" s="52"/>
      <c r="L138" s="50" t="str">
        <f aca="false">IF(IFERROR(SEARCH("-virtual",Online_Backup_Table1230[[#This Row],[Extension types]],1),0)&gt;0,"Yes","-")</f>
        <v>-</v>
      </c>
      <c r="M138" s="39"/>
      <c r="N138" s="50" t="str">
        <f aca="false">IF(IFERROR(SEARCH("-clus",Online_Backup_Table1230[[#This Row],[Extension types]],1),0)&gt;0,"Yes","-")</f>
        <v>-</v>
      </c>
      <c r="O138" s="39"/>
      <c r="P138" s="50" t="str">
        <f aca="false">IF(IFERROR(SEARCH("-appserver",Online_Backup_Table1230[[#This Row],[Extension types]],1),0)&gt;0,"Yes","-")</f>
        <v>-</v>
      </c>
      <c r="Q138" s="39"/>
      <c r="R138" s="50" t="str">
        <f aca="false">IF(IFERROR(SEARCH("-mssql",Online_Backup_Table1230[[#This Row],[Extension types]],1),0)&gt;0,"-mssql","-")</f>
        <v>-</v>
      </c>
      <c r="S138" s="50" t="str">
        <f aca="false">IF(IFERROR(SEARCH("-oracle",Online_Backup_Table1230[[#This Row],[Extension types]],1),0)&gt;0,"-oracle","-")</f>
        <v>-</v>
      </c>
      <c r="T138" s="50" t="str">
        <f aca="false">IF(IFERROR(SEARCH("-sap",Online_Backup_Table1230[[#This Row],[Extension types]],1),0)&gt;0,"-sap","-")</f>
        <v>-</v>
      </c>
      <c r="U138" s="50" t="str">
        <f aca="false">IF(IFERROR(SEARCH("-msexchange",Online_Backup_Table1230[[#This Row],[Extension types]],1),0)&gt;0,"-msexchange","-")</f>
        <v>-</v>
      </c>
      <c r="V138" s="50" t="str">
        <f aca="false">IF(IFERROR(SEARCH("-msese",Online_Backup_Table1230[[#This Row],[Extension types]],1),0)&gt;0,"-msese","-")</f>
        <v>-</v>
      </c>
      <c r="W138" s="50" t="str">
        <f aca="false">IF(IFERROR(SEARCH("-e2010",Online_Backup_Table1230[[#This Row],[Extension types]],1),0)&gt;0,"-e2010","-")</f>
        <v>-</v>
      </c>
      <c r="X138" s="50" t="str">
        <f aca="false">IF(IFERROR(SEARCH("-msmbx",Online_Backup_Table1230[[#This Row],[Extension types]],1),0)&gt;0,"-msmbx","-")</f>
        <v>-</v>
      </c>
      <c r="Y138" s="50" t="str">
        <f aca="false">IF(IFERROR(SEARCH("-mbx",Online_Backup_Table1230[[#This Row],[Extension types]],1),0)&gt;0,"-mbx","-")</f>
        <v>-</v>
      </c>
      <c r="Z138" s="50" t="str">
        <f aca="false">IF(IFERROR(SEARCH("-informix",Online_Backup_Table1230[[#This Row],[Extension types]],1),0)&gt;0,"-informix","-")</f>
        <v>-</v>
      </c>
      <c r="AA138" s="50" t="str">
        <f aca="false">IF(IFERROR(SEARCH("-sybase",Online_Backup_Table1230[[#This Row],[Extension types]],1),0)&gt;0,"-sybase","-")</f>
        <v>-</v>
      </c>
      <c r="AB138" s="50" t="str">
        <f aca="false">IF(IFERROR(SEARCH("-lotus",Online_Backup_Table1230[[#This Row],[Extension types]],1),0)&gt;0,"-lotus","-")</f>
        <v>-</v>
      </c>
      <c r="AC138" s="50" t="str">
        <f aca="false">IF(IFERROR(SEARCH("-vss",Online_Backup_Table1230[[#This Row],[Extension types]],1),0)&gt;0,"-vss","-")</f>
        <v>-</v>
      </c>
      <c r="AD138" s="50" t="str">
        <f aca="false">IF(IFERROR(SEARCH("-db2",Online_Backup_Table1230[[#This Row],[Extension types]],1),0)&gt;0,"-db2","-")</f>
        <v>-</v>
      </c>
      <c r="AE138" s="50" t="str">
        <f aca="false">IF(IFERROR(SEARCH("-mssharepoint",Online_Backup_Table1230[[#This Row],[Extension types]],1),0)&gt;0,"-mssharepoint","-")</f>
        <v>-</v>
      </c>
      <c r="AF138" s="50" t="str">
        <f aca="false">IF(IFERROR(SEARCH("-mssps",Online_Backup_Table1230[[#This Row],[Extension types]],1),0)&gt;0,"-mssps","-")</f>
        <v>-</v>
      </c>
      <c r="AG138" s="50" t="str">
        <f aca="false">IF(IFERROR(SEARCH("-vmware",Online_Backup_Table1230[[#This Row],[Extension types]],1),0)&gt;0,"-vmware","-")</f>
        <v>-</v>
      </c>
      <c r="AH138" s="50" t="str">
        <f aca="false">IF(IFERROR(SEARCH("-vepa",Online_Backup_Table1230[[#This Row],[Extension types]],1),0)&gt;0,"-vepa","-")</f>
        <v>-</v>
      </c>
      <c r="AI138" s="50" t="str">
        <f aca="false">IF(IFERROR(SEARCH("-veagent",Online_Backup_Table1230[[#This Row],[Extension types]],1),0)&gt;0,"-veagent","-")</f>
        <v>-</v>
      </c>
      <c r="AJ138" s="50" t="str">
        <f aca="false">IF(IFERROR(SEARCH("-stream",Online_Backup_Table1230[[#This Row],[Extension types]],1),0)&gt;0,"-stream","-")</f>
        <v>-</v>
      </c>
      <c r="AK138" s="50" t="str">
        <f aca="false">IF(IFERROR(SEARCH("-ov",Online_Backup_Table1230[[#This Row],[Extension types]],1),0)&gt;0,"-ov","-")</f>
        <v>-</v>
      </c>
      <c r="AL138" s="50" t="str">
        <f aca="false">IF(IFERROR(SEARCH("-opc",Online_Backup_Table1230[[#This Row],[Extension types]],1),0)&gt;0,"-opc","-")</f>
        <v>-</v>
      </c>
      <c r="AM138" s="50" t="str">
        <f aca="false">IF(IFERROR(SEARCH("-mysql",Online_Backup_Table1230[[#This Row],[Extension types]],1),0)&gt;0,"-mysql","-")</f>
        <v>-</v>
      </c>
      <c r="AN138" s="50" t="str">
        <f aca="false">IF(IFERROR(SEARCH("-postgresql",Online_Backup_Table1230[[#This Row],[Extension types]],1),0)&gt;0,"-postgresql","-")</f>
        <v>-</v>
      </c>
      <c r="AO138" s="53" t="n">
        <f aca="false">IF(AND(Online_Backup_Table1230[[#This Row],[OS_type]]="WINDOWS / LINUX",COUNTIF(Online_Backup_Table1230[[#This Row],[Check -mssql and -mssql70]:[Check -opc]],"-")&lt;&gt;21),1,0)</f>
        <v>0</v>
      </c>
      <c r="AP138" s="53" t="n">
        <f aca="false">IF(AND(Online_Backup_Table1230[[#This Row],[OS_type]]="UNIX",COUNTIF(Online_Backup_Table1230[[#This Row],[Check -mssql and -mssql70]:[Check -opc]],"-")&lt;&gt;21),1,0)</f>
        <v>0</v>
      </c>
      <c r="AQ138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38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138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38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38" s="54"/>
      <c r="AV138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39" customFormat="false" ht="15" hidden="false" customHeight="false" outlineLevel="0" collapsed="false">
      <c r="B139" s="39" t="s">
        <v>140</v>
      </c>
      <c r="C139" s="39" t="s">
        <v>139</v>
      </c>
      <c r="D139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39" s="51" t="s">
        <v>125</v>
      </c>
      <c r="F139" s="52"/>
      <c r="G139" s="52"/>
      <c r="H139" s="52"/>
      <c r="I139" s="52"/>
      <c r="J139" s="52"/>
      <c r="L139" s="50" t="str">
        <f aca="false">IF(IFERROR(SEARCH("-virtual",Online_Backup_Table1230[[#This Row],[Extension types]],1),0)&gt;0,"Yes","-")</f>
        <v>-</v>
      </c>
      <c r="M139" s="39"/>
      <c r="N139" s="50" t="str">
        <f aca="false">IF(IFERROR(SEARCH("-clus",Online_Backup_Table1230[[#This Row],[Extension types]],1),0)&gt;0,"Yes","-")</f>
        <v>-</v>
      </c>
      <c r="O139" s="39"/>
      <c r="P139" s="50" t="str">
        <f aca="false">IF(IFERROR(SEARCH("-appserver",Online_Backup_Table1230[[#This Row],[Extension types]],1),0)&gt;0,"Yes","-")</f>
        <v>-</v>
      </c>
      <c r="Q139" s="39"/>
      <c r="R139" s="50" t="str">
        <f aca="false">IF(IFERROR(SEARCH("-mssql",Online_Backup_Table1230[[#This Row],[Extension types]],1),0)&gt;0,"-mssql","-")</f>
        <v>-</v>
      </c>
      <c r="S139" s="50" t="str">
        <f aca="false">IF(IFERROR(SEARCH("-oracle",Online_Backup_Table1230[[#This Row],[Extension types]],1),0)&gt;0,"-oracle","-")</f>
        <v>-</v>
      </c>
      <c r="T139" s="50" t="str">
        <f aca="false">IF(IFERROR(SEARCH("-sap",Online_Backup_Table1230[[#This Row],[Extension types]],1),0)&gt;0,"-sap","-")</f>
        <v>-</v>
      </c>
      <c r="U139" s="50" t="str">
        <f aca="false">IF(IFERROR(SEARCH("-msexchange",Online_Backup_Table1230[[#This Row],[Extension types]],1),0)&gt;0,"-msexchange","-")</f>
        <v>-</v>
      </c>
      <c r="V139" s="50" t="str">
        <f aca="false">IF(IFERROR(SEARCH("-msese",Online_Backup_Table1230[[#This Row],[Extension types]],1),0)&gt;0,"-msese","-")</f>
        <v>-</v>
      </c>
      <c r="W139" s="50" t="str">
        <f aca="false">IF(IFERROR(SEARCH("-e2010",Online_Backup_Table1230[[#This Row],[Extension types]],1),0)&gt;0,"-e2010","-")</f>
        <v>-</v>
      </c>
      <c r="X139" s="50" t="str">
        <f aca="false">IF(IFERROR(SEARCH("-msmbx",Online_Backup_Table1230[[#This Row],[Extension types]],1),0)&gt;0,"-msmbx","-")</f>
        <v>-</v>
      </c>
      <c r="Y139" s="50" t="str">
        <f aca="false">IF(IFERROR(SEARCH("-mbx",Online_Backup_Table1230[[#This Row],[Extension types]],1),0)&gt;0,"-mbx","-")</f>
        <v>-</v>
      </c>
      <c r="Z139" s="50" t="str">
        <f aca="false">IF(IFERROR(SEARCH("-informix",Online_Backup_Table1230[[#This Row],[Extension types]],1),0)&gt;0,"-informix","-")</f>
        <v>-</v>
      </c>
      <c r="AA139" s="50" t="str">
        <f aca="false">IF(IFERROR(SEARCH("-sybase",Online_Backup_Table1230[[#This Row],[Extension types]],1),0)&gt;0,"-sybase","-")</f>
        <v>-</v>
      </c>
      <c r="AB139" s="50" t="str">
        <f aca="false">IF(IFERROR(SEARCH("-lotus",Online_Backup_Table1230[[#This Row],[Extension types]],1),0)&gt;0,"-lotus","-")</f>
        <v>-</v>
      </c>
      <c r="AC139" s="50" t="str">
        <f aca="false">IF(IFERROR(SEARCH("-vss",Online_Backup_Table1230[[#This Row],[Extension types]],1),0)&gt;0,"-vss","-")</f>
        <v>-</v>
      </c>
      <c r="AD139" s="50" t="str">
        <f aca="false">IF(IFERROR(SEARCH("-db2",Online_Backup_Table1230[[#This Row],[Extension types]],1),0)&gt;0,"-db2","-")</f>
        <v>-</v>
      </c>
      <c r="AE139" s="50" t="str">
        <f aca="false">IF(IFERROR(SEARCH("-mssharepoint",Online_Backup_Table1230[[#This Row],[Extension types]],1),0)&gt;0,"-mssharepoint","-")</f>
        <v>-</v>
      </c>
      <c r="AF139" s="50" t="str">
        <f aca="false">IF(IFERROR(SEARCH("-mssps",Online_Backup_Table1230[[#This Row],[Extension types]],1),0)&gt;0,"-mssps","-")</f>
        <v>-</v>
      </c>
      <c r="AG139" s="50" t="str">
        <f aca="false">IF(IFERROR(SEARCH("-vmware",Online_Backup_Table1230[[#This Row],[Extension types]],1),0)&gt;0,"-vmware","-")</f>
        <v>-</v>
      </c>
      <c r="AH139" s="50" t="str">
        <f aca="false">IF(IFERROR(SEARCH("-vepa",Online_Backup_Table1230[[#This Row],[Extension types]],1),0)&gt;0,"-vepa","-")</f>
        <v>-</v>
      </c>
      <c r="AI139" s="50" t="str">
        <f aca="false">IF(IFERROR(SEARCH("-veagent",Online_Backup_Table1230[[#This Row],[Extension types]],1),0)&gt;0,"-veagent","-")</f>
        <v>-</v>
      </c>
      <c r="AJ139" s="50" t="str">
        <f aca="false">IF(IFERROR(SEARCH("-stream",Online_Backup_Table1230[[#This Row],[Extension types]],1),0)&gt;0,"-stream","-")</f>
        <v>-</v>
      </c>
      <c r="AK139" s="50" t="str">
        <f aca="false">IF(IFERROR(SEARCH("-ov",Online_Backup_Table1230[[#This Row],[Extension types]],1),0)&gt;0,"-ov","-")</f>
        <v>-</v>
      </c>
      <c r="AL139" s="50" t="str">
        <f aca="false">IF(IFERROR(SEARCH("-opc",Online_Backup_Table1230[[#This Row],[Extension types]],1),0)&gt;0,"-opc","-")</f>
        <v>-</v>
      </c>
      <c r="AM139" s="50" t="str">
        <f aca="false">IF(IFERROR(SEARCH("-mysql",Online_Backup_Table1230[[#This Row],[Extension types]],1),0)&gt;0,"-mysql","-")</f>
        <v>-</v>
      </c>
      <c r="AN139" s="50" t="str">
        <f aca="false">IF(IFERROR(SEARCH("-postgresql",Online_Backup_Table1230[[#This Row],[Extension types]],1),0)&gt;0,"-postgresql","-")</f>
        <v>-</v>
      </c>
      <c r="AO139" s="53" t="n">
        <f aca="false">IF(AND(Online_Backup_Table1230[[#This Row],[OS_type]]="WINDOWS / LINUX",COUNTIF(Online_Backup_Table1230[[#This Row],[Check -mssql and -mssql70]:[Check -opc]],"-")&lt;&gt;21),1,0)</f>
        <v>0</v>
      </c>
      <c r="AP139" s="53" t="n">
        <f aca="false">IF(AND(Online_Backup_Table1230[[#This Row],[OS_type]]="UNIX",COUNTIF(Online_Backup_Table1230[[#This Row],[Check -mssql and -mssql70]:[Check -opc]],"-")&lt;&gt;21),1,0)</f>
        <v>0</v>
      </c>
      <c r="AQ139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39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139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39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39" s="54"/>
      <c r="AV139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40" customFormat="false" ht="15" hidden="false" customHeight="false" outlineLevel="0" collapsed="false">
      <c r="B140" s="39" t="s">
        <v>141</v>
      </c>
      <c r="C140" s="39" t="s">
        <v>139</v>
      </c>
      <c r="D140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40" s="51" t="s">
        <v>142</v>
      </c>
      <c r="F140" s="52"/>
      <c r="G140" s="52"/>
      <c r="H140" s="52"/>
      <c r="I140" s="52"/>
      <c r="J140" s="52"/>
      <c r="L140" s="50" t="str">
        <f aca="false">IF(IFERROR(SEARCH("-virtual",Online_Backup_Table1230[[#This Row],[Extension types]],1),0)&gt;0,"Yes","-")</f>
        <v>-</v>
      </c>
      <c r="M140" s="39"/>
      <c r="N140" s="50" t="str">
        <f aca="false">IF(IFERROR(SEARCH("-clus",Online_Backup_Table1230[[#This Row],[Extension types]],1),0)&gt;0,"Yes","-")</f>
        <v>-</v>
      </c>
      <c r="O140" s="39"/>
      <c r="P140" s="50" t="str">
        <f aca="false">IF(IFERROR(SEARCH("-appserver",Online_Backup_Table1230[[#This Row],[Extension types]],1),0)&gt;0,"Yes","-")</f>
        <v>-</v>
      </c>
      <c r="Q140" s="39"/>
      <c r="R140" s="50" t="str">
        <f aca="false">IF(IFERROR(SEARCH("-mssql",Online_Backup_Table1230[[#This Row],[Extension types]],1),0)&gt;0,"-mssql","-")</f>
        <v>-</v>
      </c>
      <c r="S140" s="50" t="str">
        <f aca="false">IF(IFERROR(SEARCH("-oracle",Online_Backup_Table1230[[#This Row],[Extension types]],1),0)&gt;0,"-oracle","-")</f>
        <v>-oracle</v>
      </c>
      <c r="T140" s="50" t="str">
        <f aca="false">IF(IFERROR(SEARCH("-sap",Online_Backup_Table1230[[#This Row],[Extension types]],1),0)&gt;0,"-sap","-")</f>
        <v>-</v>
      </c>
      <c r="U140" s="50" t="str">
        <f aca="false">IF(IFERROR(SEARCH("-msexchange",Online_Backup_Table1230[[#This Row],[Extension types]],1),0)&gt;0,"-msexchange","-")</f>
        <v>-</v>
      </c>
      <c r="V140" s="50" t="str">
        <f aca="false">IF(IFERROR(SEARCH("-msese",Online_Backup_Table1230[[#This Row],[Extension types]],1),0)&gt;0,"-msese","-")</f>
        <v>-</v>
      </c>
      <c r="W140" s="50" t="str">
        <f aca="false">IF(IFERROR(SEARCH("-e2010",Online_Backup_Table1230[[#This Row],[Extension types]],1),0)&gt;0,"-e2010","-")</f>
        <v>-</v>
      </c>
      <c r="X140" s="50" t="str">
        <f aca="false">IF(IFERROR(SEARCH("-msmbx",Online_Backup_Table1230[[#This Row],[Extension types]],1),0)&gt;0,"-msmbx","-")</f>
        <v>-</v>
      </c>
      <c r="Y140" s="50" t="str">
        <f aca="false">IF(IFERROR(SEARCH("-mbx",Online_Backup_Table1230[[#This Row],[Extension types]],1),0)&gt;0,"-mbx","-")</f>
        <v>-</v>
      </c>
      <c r="Z140" s="50" t="str">
        <f aca="false">IF(IFERROR(SEARCH("-informix",Online_Backup_Table1230[[#This Row],[Extension types]],1),0)&gt;0,"-informix","-")</f>
        <v>-</v>
      </c>
      <c r="AA140" s="50" t="str">
        <f aca="false">IF(IFERROR(SEARCH("-sybase",Online_Backup_Table1230[[#This Row],[Extension types]],1),0)&gt;0,"-sybase","-")</f>
        <v>-</v>
      </c>
      <c r="AB140" s="50" t="str">
        <f aca="false">IF(IFERROR(SEARCH("-lotus",Online_Backup_Table1230[[#This Row],[Extension types]],1),0)&gt;0,"-lotus","-")</f>
        <v>-</v>
      </c>
      <c r="AC140" s="50" t="str">
        <f aca="false">IF(IFERROR(SEARCH("-vss",Online_Backup_Table1230[[#This Row],[Extension types]],1),0)&gt;0,"-vss","-")</f>
        <v>-</v>
      </c>
      <c r="AD140" s="50" t="str">
        <f aca="false">IF(IFERROR(SEARCH("-db2",Online_Backup_Table1230[[#This Row],[Extension types]],1),0)&gt;0,"-db2","-")</f>
        <v>-</v>
      </c>
      <c r="AE140" s="50" t="str">
        <f aca="false">IF(IFERROR(SEARCH("-mssharepoint",Online_Backup_Table1230[[#This Row],[Extension types]],1),0)&gt;0,"-mssharepoint","-")</f>
        <v>-</v>
      </c>
      <c r="AF140" s="50" t="str">
        <f aca="false">IF(IFERROR(SEARCH("-mssps",Online_Backup_Table1230[[#This Row],[Extension types]],1),0)&gt;0,"-mssps","-")</f>
        <v>-</v>
      </c>
      <c r="AG140" s="50" t="str">
        <f aca="false">IF(IFERROR(SEARCH("-vmware",Online_Backup_Table1230[[#This Row],[Extension types]],1),0)&gt;0,"-vmware","-")</f>
        <v>-</v>
      </c>
      <c r="AH140" s="50" t="str">
        <f aca="false">IF(IFERROR(SEARCH("-vepa",Online_Backup_Table1230[[#This Row],[Extension types]],1),0)&gt;0,"-vepa","-")</f>
        <v>-</v>
      </c>
      <c r="AI140" s="50" t="str">
        <f aca="false">IF(IFERROR(SEARCH("-veagent",Online_Backup_Table1230[[#This Row],[Extension types]],1),0)&gt;0,"-veagent","-")</f>
        <v>-</v>
      </c>
      <c r="AJ140" s="50" t="str">
        <f aca="false">IF(IFERROR(SEARCH("-stream",Online_Backup_Table1230[[#This Row],[Extension types]],1),0)&gt;0,"-stream","-")</f>
        <v>-</v>
      </c>
      <c r="AK140" s="50" t="str">
        <f aca="false">IF(IFERROR(SEARCH("-ov",Online_Backup_Table1230[[#This Row],[Extension types]],1),0)&gt;0,"-ov","-")</f>
        <v>-</v>
      </c>
      <c r="AL140" s="50" t="str">
        <f aca="false">IF(IFERROR(SEARCH("-opc",Online_Backup_Table1230[[#This Row],[Extension types]],1),0)&gt;0,"-opc","-")</f>
        <v>-</v>
      </c>
      <c r="AM140" s="50" t="str">
        <f aca="false">IF(IFERROR(SEARCH("-mysql",Online_Backup_Table1230[[#This Row],[Extension types]],1),0)&gt;0,"-mysql","-")</f>
        <v>-</v>
      </c>
      <c r="AN140" s="50" t="str">
        <f aca="false">IF(IFERROR(SEARCH("-postgresql",Online_Backup_Table1230[[#This Row],[Extension types]],1),0)&gt;0,"-postgresql","-")</f>
        <v>-</v>
      </c>
      <c r="AO140" s="53" t="n">
        <f aca="false">IF(AND(Online_Backup_Table1230[[#This Row],[OS_type]]="WINDOWS / LINUX",COUNTIF(Online_Backup_Table1230[[#This Row],[Check -mssql and -mssql70]:[Check -opc]],"-")&lt;&gt;21),1,0)</f>
        <v>1</v>
      </c>
      <c r="AP140" s="53" t="n">
        <f aca="false">IF(AND(Online_Backup_Table1230[[#This Row],[OS_type]]="UNIX",COUNTIF(Online_Backup_Table1230[[#This Row],[Check -mssql and -mssql70]:[Check -opc]],"-")&lt;&gt;21),1,0)</f>
        <v>0</v>
      </c>
      <c r="AQ140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40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140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40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40" s="54"/>
      <c r="AV140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141" customFormat="false" ht="15" hidden="false" customHeight="false" outlineLevel="0" collapsed="false">
      <c r="B141" s="39" t="s">
        <v>143</v>
      </c>
      <c r="C141" s="39" t="s">
        <v>139</v>
      </c>
      <c r="D141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41" s="51" t="s">
        <v>125</v>
      </c>
      <c r="F141" s="52"/>
      <c r="G141" s="52"/>
      <c r="H141" s="52"/>
      <c r="I141" s="52"/>
      <c r="J141" s="52"/>
      <c r="L141" s="50" t="str">
        <f aca="false">IF(IFERROR(SEARCH("-virtual",Online_Backup_Table1230[[#This Row],[Extension types]],1),0)&gt;0,"Yes","-")</f>
        <v>-</v>
      </c>
      <c r="M141" s="39"/>
      <c r="N141" s="50" t="str">
        <f aca="false">IF(IFERROR(SEARCH("-clus",Online_Backup_Table1230[[#This Row],[Extension types]],1),0)&gt;0,"Yes","-")</f>
        <v>-</v>
      </c>
      <c r="O141" s="39"/>
      <c r="P141" s="50" t="str">
        <f aca="false">IF(IFERROR(SEARCH("-appserver",Online_Backup_Table1230[[#This Row],[Extension types]],1),0)&gt;0,"Yes","-")</f>
        <v>-</v>
      </c>
      <c r="Q141" s="39"/>
      <c r="R141" s="50" t="str">
        <f aca="false">IF(IFERROR(SEARCH("-mssql",Online_Backup_Table1230[[#This Row],[Extension types]],1),0)&gt;0,"-mssql","-")</f>
        <v>-</v>
      </c>
      <c r="S141" s="50" t="str">
        <f aca="false">IF(IFERROR(SEARCH("-oracle",Online_Backup_Table1230[[#This Row],[Extension types]],1),0)&gt;0,"-oracle","-")</f>
        <v>-</v>
      </c>
      <c r="T141" s="50" t="str">
        <f aca="false">IF(IFERROR(SEARCH("-sap",Online_Backup_Table1230[[#This Row],[Extension types]],1),0)&gt;0,"-sap","-")</f>
        <v>-</v>
      </c>
      <c r="U141" s="50" t="str">
        <f aca="false">IF(IFERROR(SEARCH("-msexchange",Online_Backup_Table1230[[#This Row],[Extension types]],1),0)&gt;0,"-msexchange","-")</f>
        <v>-</v>
      </c>
      <c r="V141" s="50" t="str">
        <f aca="false">IF(IFERROR(SEARCH("-msese",Online_Backup_Table1230[[#This Row],[Extension types]],1),0)&gt;0,"-msese","-")</f>
        <v>-</v>
      </c>
      <c r="W141" s="50" t="str">
        <f aca="false">IF(IFERROR(SEARCH("-e2010",Online_Backup_Table1230[[#This Row],[Extension types]],1),0)&gt;0,"-e2010","-")</f>
        <v>-</v>
      </c>
      <c r="X141" s="50" t="str">
        <f aca="false">IF(IFERROR(SEARCH("-msmbx",Online_Backup_Table1230[[#This Row],[Extension types]],1),0)&gt;0,"-msmbx","-")</f>
        <v>-</v>
      </c>
      <c r="Y141" s="50" t="str">
        <f aca="false">IF(IFERROR(SEARCH("-mbx",Online_Backup_Table1230[[#This Row],[Extension types]],1),0)&gt;0,"-mbx","-")</f>
        <v>-</v>
      </c>
      <c r="Z141" s="50" t="str">
        <f aca="false">IF(IFERROR(SEARCH("-informix",Online_Backup_Table1230[[#This Row],[Extension types]],1),0)&gt;0,"-informix","-")</f>
        <v>-</v>
      </c>
      <c r="AA141" s="50" t="str">
        <f aca="false">IF(IFERROR(SEARCH("-sybase",Online_Backup_Table1230[[#This Row],[Extension types]],1),0)&gt;0,"-sybase","-")</f>
        <v>-</v>
      </c>
      <c r="AB141" s="50" t="str">
        <f aca="false">IF(IFERROR(SEARCH("-lotus",Online_Backup_Table1230[[#This Row],[Extension types]],1),0)&gt;0,"-lotus","-")</f>
        <v>-</v>
      </c>
      <c r="AC141" s="50" t="str">
        <f aca="false">IF(IFERROR(SEARCH("-vss",Online_Backup_Table1230[[#This Row],[Extension types]],1),0)&gt;0,"-vss","-")</f>
        <v>-</v>
      </c>
      <c r="AD141" s="50" t="str">
        <f aca="false">IF(IFERROR(SEARCH("-db2",Online_Backup_Table1230[[#This Row],[Extension types]],1),0)&gt;0,"-db2","-")</f>
        <v>-</v>
      </c>
      <c r="AE141" s="50" t="str">
        <f aca="false">IF(IFERROR(SEARCH("-mssharepoint",Online_Backup_Table1230[[#This Row],[Extension types]],1),0)&gt;0,"-mssharepoint","-")</f>
        <v>-</v>
      </c>
      <c r="AF141" s="50" t="str">
        <f aca="false">IF(IFERROR(SEARCH("-mssps",Online_Backup_Table1230[[#This Row],[Extension types]],1),0)&gt;0,"-mssps","-")</f>
        <v>-</v>
      </c>
      <c r="AG141" s="50" t="str">
        <f aca="false">IF(IFERROR(SEARCH("-vmware",Online_Backup_Table1230[[#This Row],[Extension types]],1),0)&gt;0,"-vmware","-")</f>
        <v>-</v>
      </c>
      <c r="AH141" s="50" t="str">
        <f aca="false">IF(IFERROR(SEARCH("-vepa",Online_Backup_Table1230[[#This Row],[Extension types]],1),0)&gt;0,"-vepa","-")</f>
        <v>-</v>
      </c>
      <c r="AI141" s="50" t="str">
        <f aca="false">IF(IFERROR(SEARCH("-veagent",Online_Backup_Table1230[[#This Row],[Extension types]],1),0)&gt;0,"-veagent","-")</f>
        <v>-</v>
      </c>
      <c r="AJ141" s="50" t="str">
        <f aca="false">IF(IFERROR(SEARCH("-stream",Online_Backup_Table1230[[#This Row],[Extension types]],1),0)&gt;0,"-stream","-")</f>
        <v>-</v>
      </c>
      <c r="AK141" s="50" t="str">
        <f aca="false">IF(IFERROR(SEARCH("-ov",Online_Backup_Table1230[[#This Row],[Extension types]],1),0)&gt;0,"-ov","-")</f>
        <v>-</v>
      </c>
      <c r="AL141" s="50" t="str">
        <f aca="false">IF(IFERROR(SEARCH("-opc",Online_Backup_Table1230[[#This Row],[Extension types]],1),0)&gt;0,"-opc","-")</f>
        <v>-</v>
      </c>
      <c r="AM141" s="50" t="str">
        <f aca="false">IF(IFERROR(SEARCH("-mysql",Online_Backup_Table1230[[#This Row],[Extension types]],1),0)&gt;0,"-mysql","-")</f>
        <v>-</v>
      </c>
      <c r="AN141" s="50" t="str">
        <f aca="false">IF(IFERROR(SEARCH("-postgresql",Online_Backup_Table1230[[#This Row],[Extension types]],1),0)&gt;0,"-postgresql","-")</f>
        <v>-</v>
      </c>
      <c r="AO141" s="53" t="n">
        <f aca="false">IF(AND(Online_Backup_Table1230[[#This Row],[OS_type]]="WINDOWS / LINUX",COUNTIF(Online_Backup_Table1230[[#This Row],[Check -mssql and -mssql70]:[Check -opc]],"-")&lt;&gt;21),1,0)</f>
        <v>0</v>
      </c>
      <c r="AP141" s="53" t="n">
        <f aca="false">IF(AND(Online_Backup_Table1230[[#This Row],[OS_type]]="UNIX",COUNTIF(Online_Backup_Table1230[[#This Row],[Check -mssql and -mssql70]:[Check -opc]],"-")&lt;&gt;21),1,0)</f>
        <v>0</v>
      </c>
      <c r="AQ141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41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141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41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41" s="54"/>
      <c r="AV141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42" customFormat="false" ht="15" hidden="false" customHeight="false" outlineLevel="0" collapsed="false">
      <c r="B142" s="39" t="s">
        <v>144</v>
      </c>
      <c r="C142" s="39" t="s">
        <v>139</v>
      </c>
      <c r="D142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42" s="51" t="s">
        <v>125</v>
      </c>
      <c r="F142" s="52"/>
      <c r="G142" s="52"/>
      <c r="H142" s="52"/>
      <c r="I142" s="52"/>
      <c r="J142" s="52"/>
      <c r="L142" s="50" t="str">
        <f aca="false">IF(IFERROR(SEARCH("-virtual",Online_Backup_Table1230[[#This Row],[Extension types]],1),0)&gt;0,"Yes","-")</f>
        <v>-</v>
      </c>
      <c r="M142" s="39"/>
      <c r="N142" s="50" t="str">
        <f aca="false">IF(IFERROR(SEARCH("-clus",Online_Backup_Table1230[[#This Row],[Extension types]],1),0)&gt;0,"Yes","-")</f>
        <v>-</v>
      </c>
      <c r="O142" s="39"/>
      <c r="P142" s="50" t="str">
        <f aca="false">IF(IFERROR(SEARCH("-appserver",Online_Backup_Table1230[[#This Row],[Extension types]],1),0)&gt;0,"Yes","-")</f>
        <v>-</v>
      </c>
      <c r="Q142" s="39"/>
      <c r="R142" s="50" t="str">
        <f aca="false">IF(IFERROR(SEARCH("-mssql",Online_Backup_Table1230[[#This Row],[Extension types]],1),0)&gt;0,"-mssql","-")</f>
        <v>-</v>
      </c>
      <c r="S142" s="50" t="str">
        <f aca="false">IF(IFERROR(SEARCH("-oracle",Online_Backup_Table1230[[#This Row],[Extension types]],1),0)&gt;0,"-oracle","-")</f>
        <v>-</v>
      </c>
      <c r="T142" s="50" t="str">
        <f aca="false">IF(IFERROR(SEARCH("-sap",Online_Backup_Table1230[[#This Row],[Extension types]],1),0)&gt;0,"-sap","-")</f>
        <v>-</v>
      </c>
      <c r="U142" s="50" t="str">
        <f aca="false">IF(IFERROR(SEARCH("-msexchange",Online_Backup_Table1230[[#This Row],[Extension types]],1),0)&gt;0,"-msexchange","-")</f>
        <v>-</v>
      </c>
      <c r="V142" s="50" t="str">
        <f aca="false">IF(IFERROR(SEARCH("-msese",Online_Backup_Table1230[[#This Row],[Extension types]],1),0)&gt;0,"-msese","-")</f>
        <v>-</v>
      </c>
      <c r="W142" s="50" t="str">
        <f aca="false">IF(IFERROR(SEARCH("-e2010",Online_Backup_Table1230[[#This Row],[Extension types]],1),0)&gt;0,"-e2010","-")</f>
        <v>-</v>
      </c>
      <c r="X142" s="50" t="str">
        <f aca="false">IF(IFERROR(SEARCH("-msmbx",Online_Backup_Table1230[[#This Row],[Extension types]],1),0)&gt;0,"-msmbx","-")</f>
        <v>-</v>
      </c>
      <c r="Y142" s="50" t="str">
        <f aca="false">IF(IFERROR(SEARCH("-mbx",Online_Backup_Table1230[[#This Row],[Extension types]],1),0)&gt;0,"-mbx","-")</f>
        <v>-</v>
      </c>
      <c r="Z142" s="50" t="str">
        <f aca="false">IF(IFERROR(SEARCH("-informix",Online_Backup_Table1230[[#This Row],[Extension types]],1),0)&gt;0,"-informix","-")</f>
        <v>-</v>
      </c>
      <c r="AA142" s="50" t="str">
        <f aca="false">IF(IFERROR(SEARCH("-sybase",Online_Backup_Table1230[[#This Row],[Extension types]],1),0)&gt;0,"-sybase","-")</f>
        <v>-</v>
      </c>
      <c r="AB142" s="50" t="str">
        <f aca="false">IF(IFERROR(SEARCH("-lotus",Online_Backup_Table1230[[#This Row],[Extension types]],1),0)&gt;0,"-lotus","-")</f>
        <v>-</v>
      </c>
      <c r="AC142" s="50" t="str">
        <f aca="false">IF(IFERROR(SEARCH("-vss",Online_Backup_Table1230[[#This Row],[Extension types]],1),0)&gt;0,"-vss","-")</f>
        <v>-</v>
      </c>
      <c r="AD142" s="50" t="str">
        <f aca="false">IF(IFERROR(SEARCH("-db2",Online_Backup_Table1230[[#This Row],[Extension types]],1),0)&gt;0,"-db2","-")</f>
        <v>-</v>
      </c>
      <c r="AE142" s="50" t="str">
        <f aca="false">IF(IFERROR(SEARCH("-mssharepoint",Online_Backup_Table1230[[#This Row],[Extension types]],1),0)&gt;0,"-mssharepoint","-")</f>
        <v>-</v>
      </c>
      <c r="AF142" s="50" t="str">
        <f aca="false">IF(IFERROR(SEARCH("-mssps",Online_Backup_Table1230[[#This Row],[Extension types]],1),0)&gt;0,"-mssps","-")</f>
        <v>-</v>
      </c>
      <c r="AG142" s="50" t="str">
        <f aca="false">IF(IFERROR(SEARCH("-vmware",Online_Backup_Table1230[[#This Row],[Extension types]],1),0)&gt;0,"-vmware","-")</f>
        <v>-</v>
      </c>
      <c r="AH142" s="50" t="str">
        <f aca="false">IF(IFERROR(SEARCH("-vepa",Online_Backup_Table1230[[#This Row],[Extension types]],1),0)&gt;0,"-vepa","-")</f>
        <v>-</v>
      </c>
      <c r="AI142" s="50" t="str">
        <f aca="false">IF(IFERROR(SEARCH("-veagent",Online_Backup_Table1230[[#This Row],[Extension types]],1),0)&gt;0,"-veagent","-")</f>
        <v>-</v>
      </c>
      <c r="AJ142" s="50" t="str">
        <f aca="false">IF(IFERROR(SEARCH("-stream",Online_Backup_Table1230[[#This Row],[Extension types]],1),0)&gt;0,"-stream","-")</f>
        <v>-</v>
      </c>
      <c r="AK142" s="50" t="str">
        <f aca="false">IF(IFERROR(SEARCH("-ov",Online_Backup_Table1230[[#This Row],[Extension types]],1),0)&gt;0,"-ov","-")</f>
        <v>-</v>
      </c>
      <c r="AL142" s="50" t="str">
        <f aca="false">IF(IFERROR(SEARCH("-opc",Online_Backup_Table1230[[#This Row],[Extension types]],1),0)&gt;0,"-opc","-")</f>
        <v>-</v>
      </c>
      <c r="AM142" s="50" t="str">
        <f aca="false">IF(IFERROR(SEARCH("-mysql",Online_Backup_Table1230[[#This Row],[Extension types]],1),0)&gt;0,"-mysql","-")</f>
        <v>-</v>
      </c>
      <c r="AN142" s="50" t="str">
        <f aca="false">IF(IFERROR(SEARCH("-postgresql",Online_Backup_Table1230[[#This Row],[Extension types]],1),0)&gt;0,"-postgresql","-")</f>
        <v>-</v>
      </c>
      <c r="AO142" s="53" t="n">
        <f aca="false">IF(AND(Online_Backup_Table1230[[#This Row],[OS_type]]="WINDOWS / LINUX",COUNTIF(Online_Backup_Table1230[[#This Row],[Check -mssql and -mssql70]:[Check -opc]],"-")&lt;&gt;21),1,0)</f>
        <v>0</v>
      </c>
      <c r="AP142" s="53" t="n">
        <f aca="false">IF(AND(Online_Backup_Table1230[[#This Row],[OS_type]]="UNIX",COUNTIF(Online_Backup_Table1230[[#This Row],[Check -mssql and -mssql70]:[Check -opc]],"-")&lt;&gt;21),1,0)</f>
        <v>0</v>
      </c>
      <c r="AQ142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42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142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42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42" s="54"/>
      <c r="AV142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43" customFormat="false" ht="15" hidden="false" customHeight="false" outlineLevel="0" collapsed="false">
      <c r="B143" s="39" t="s">
        <v>145</v>
      </c>
      <c r="C143" s="39" t="s">
        <v>139</v>
      </c>
      <c r="D143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43" s="51" t="s">
        <v>125</v>
      </c>
      <c r="F143" s="52"/>
      <c r="G143" s="52"/>
      <c r="H143" s="52"/>
      <c r="I143" s="52"/>
      <c r="J143" s="52"/>
      <c r="L143" s="50" t="str">
        <f aca="false">IF(IFERROR(SEARCH("-virtual",Online_Backup_Table1230[[#This Row],[Extension types]],1),0)&gt;0,"Yes","-")</f>
        <v>-</v>
      </c>
      <c r="M143" s="39"/>
      <c r="N143" s="50" t="str">
        <f aca="false">IF(IFERROR(SEARCH("-clus",Online_Backup_Table1230[[#This Row],[Extension types]],1),0)&gt;0,"Yes","-")</f>
        <v>-</v>
      </c>
      <c r="O143" s="39"/>
      <c r="P143" s="50" t="str">
        <f aca="false">IF(IFERROR(SEARCH("-appserver",Online_Backup_Table1230[[#This Row],[Extension types]],1),0)&gt;0,"Yes","-")</f>
        <v>-</v>
      </c>
      <c r="Q143" s="39"/>
      <c r="R143" s="50" t="str">
        <f aca="false">IF(IFERROR(SEARCH("-mssql",Online_Backup_Table1230[[#This Row],[Extension types]],1),0)&gt;0,"-mssql","-")</f>
        <v>-</v>
      </c>
      <c r="S143" s="50" t="str">
        <f aca="false">IF(IFERROR(SEARCH("-oracle",Online_Backup_Table1230[[#This Row],[Extension types]],1),0)&gt;0,"-oracle","-")</f>
        <v>-</v>
      </c>
      <c r="T143" s="50" t="str">
        <f aca="false">IF(IFERROR(SEARCH("-sap",Online_Backup_Table1230[[#This Row],[Extension types]],1),0)&gt;0,"-sap","-")</f>
        <v>-</v>
      </c>
      <c r="U143" s="50" t="str">
        <f aca="false">IF(IFERROR(SEARCH("-msexchange",Online_Backup_Table1230[[#This Row],[Extension types]],1),0)&gt;0,"-msexchange","-")</f>
        <v>-</v>
      </c>
      <c r="V143" s="50" t="str">
        <f aca="false">IF(IFERROR(SEARCH("-msese",Online_Backup_Table1230[[#This Row],[Extension types]],1),0)&gt;0,"-msese","-")</f>
        <v>-</v>
      </c>
      <c r="W143" s="50" t="str">
        <f aca="false">IF(IFERROR(SEARCH("-e2010",Online_Backup_Table1230[[#This Row],[Extension types]],1),0)&gt;0,"-e2010","-")</f>
        <v>-</v>
      </c>
      <c r="X143" s="50" t="str">
        <f aca="false">IF(IFERROR(SEARCH("-msmbx",Online_Backup_Table1230[[#This Row],[Extension types]],1),0)&gt;0,"-msmbx","-")</f>
        <v>-</v>
      </c>
      <c r="Y143" s="50" t="str">
        <f aca="false">IF(IFERROR(SEARCH("-mbx",Online_Backup_Table1230[[#This Row],[Extension types]],1),0)&gt;0,"-mbx","-")</f>
        <v>-</v>
      </c>
      <c r="Z143" s="50" t="str">
        <f aca="false">IF(IFERROR(SEARCH("-informix",Online_Backup_Table1230[[#This Row],[Extension types]],1),0)&gt;0,"-informix","-")</f>
        <v>-</v>
      </c>
      <c r="AA143" s="50" t="str">
        <f aca="false">IF(IFERROR(SEARCH("-sybase",Online_Backup_Table1230[[#This Row],[Extension types]],1),0)&gt;0,"-sybase","-")</f>
        <v>-</v>
      </c>
      <c r="AB143" s="50" t="str">
        <f aca="false">IF(IFERROR(SEARCH("-lotus",Online_Backup_Table1230[[#This Row],[Extension types]],1),0)&gt;0,"-lotus","-")</f>
        <v>-</v>
      </c>
      <c r="AC143" s="50" t="str">
        <f aca="false">IF(IFERROR(SEARCH("-vss",Online_Backup_Table1230[[#This Row],[Extension types]],1),0)&gt;0,"-vss","-")</f>
        <v>-</v>
      </c>
      <c r="AD143" s="50" t="str">
        <f aca="false">IF(IFERROR(SEARCH("-db2",Online_Backup_Table1230[[#This Row],[Extension types]],1),0)&gt;0,"-db2","-")</f>
        <v>-</v>
      </c>
      <c r="AE143" s="50" t="str">
        <f aca="false">IF(IFERROR(SEARCH("-mssharepoint",Online_Backup_Table1230[[#This Row],[Extension types]],1),0)&gt;0,"-mssharepoint","-")</f>
        <v>-</v>
      </c>
      <c r="AF143" s="50" t="str">
        <f aca="false">IF(IFERROR(SEARCH("-mssps",Online_Backup_Table1230[[#This Row],[Extension types]],1),0)&gt;0,"-mssps","-")</f>
        <v>-</v>
      </c>
      <c r="AG143" s="50" t="str">
        <f aca="false">IF(IFERROR(SEARCH("-vmware",Online_Backup_Table1230[[#This Row],[Extension types]],1),0)&gt;0,"-vmware","-")</f>
        <v>-</v>
      </c>
      <c r="AH143" s="50" t="str">
        <f aca="false">IF(IFERROR(SEARCH("-vepa",Online_Backup_Table1230[[#This Row],[Extension types]],1),0)&gt;0,"-vepa","-")</f>
        <v>-</v>
      </c>
      <c r="AI143" s="50" t="str">
        <f aca="false">IF(IFERROR(SEARCH("-veagent",Online_Backup_Table1230[[#This Row],[Extension types]],1),0)&gt;0,"-veagent","-")</f>
        <v>-</v>
      </c>
      <c r="AJ143" s="50" t="str">
        <f aca="false">IF(IFERROR(SEARCH("-stream",Online_Backup_Table1230[[#This Row],[Extension types]],1),0)&gt;0,"-stream","-")</f>
        <v>-</v>
      </c>
      <c r="AK143" s="50" t="str">
        <f aca="false">IF(IFERROR(SEARCH("-ov",Online_Backup_Table1230[[#This Row],[Extension types]],1),0)&gt;0,"-ov","-")</f>
        <v>-</v>
      </c>
      <c r="AL143" s="50" t="str">
        <f aca="false">IF(IFERROR(SEARCH("-opc",Online_Backup_Table1230[[#This Row],[Extension types]],1),0)&gt;0,"-opc","-")</f>
        <v>-</v>
      </c>
      <c r="AM143" s="50" t="str">
        <f aca="false">IF(IFERROR(SEARCH("-mysql",Online_Backup_Table1230[[#This Row],[Extension types]],1),0)&gt;0,"-mysql","-")</f>
        <v>-</v>
      </c>
      <c r="AN143" s="50" t="str">
        <f aca="false">IF(IFERROR(SEARCH("-postgresql",Online_Backup_Table1230[[#This Row],[Extension types]],1),0)&gt;0,"-postgresql","-")</f>
        <v>-</v>
      </c>
      <c r="AO143" s="53" t="n">
        <f aca="false">IF(AND(Online_Backup_Table1230[[#This Row],[OS_type]]="WINDOWS / LINUX",COUNTIF(Online_Backup_Table1230[[#This Row],[Check -mssql and -mssql70]:[Check -opc]],"-")&lt;&gt;21),1,0)</f>
        <v>0</v>
      </c>
      <c r="AP143" s="53" t="n">
        <f aca="false">IF(AND(Online_Backup_Table1230[[#This Row],[OS_type]]="UNIX",COUNTIF(Online_Backup_Table1230[[#This Row],[Check -mssql and -mssql70]:[Check -opc]],"-")&lt;&gt;21),1,0)</f>
        <v>0</v>
      </c>
      <c r="AQ143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43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143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43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43" s="54"/>
      <c r="AV143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44" customFormat="false" ht="15" hidden="false" customHeight="false" outlineLevel="0" collapsed="false">
      <c r="B144" s="39" t="s">
        <v>146</v>
      </c>
      <c r="C144" s="39" t="s">
        <v>139</v>
      </c>
      <c r="D144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44" s="51" t="s">
        <v>127</v>
      </c>
      <c r="F144" s="52"/>
      <c r="G144" s="52"/>
      <c r="H144" s="52"/>
      <c r="I144" s="52"/>
      <c r="J144" s="52"/>
      <c r="L144" s="50" t="str">
        <f aca="false">IF(IFERROR(SEARCH("-virtual",Online_Backup_Table1230[[#This Row],[Extension types]],1),0)&gt;0,"Yes","-")</f>
        <v>-</v>
      </c>
      <c r="M144" s="39"/>
      <c r="N144" s="50" t="str">
        <f aca="false">IF(IFERROR(SEARCH("-clus",Online_Backup_Table1230[[#This Row],[Extension types]],1),0)&gt;0,"Yes","-")</f>
        <v>-</v>
      </c>
      <c r="O144" s="39"/>
      <c r="P144" s="50" t="str">
        <f aca="false">IF(IFERROR(SEARCH("-appserver",Online_Backup_Table1230[[#This Row],[Extension types]],1),0)&gt;0,"Yes","-")</f>
        <v>-</v>
      </c>
      <c r="Q144" s="39"/>
      <c r="R144" s="50" t="str">
        <f aca="false">IF(IFERROR(SEARCH("-mssql",Online_Backup_Table1230[[#This Row],[Extension types]],1),0)&gt;0,"-mssql","-")</f>
        <v>-</v>
      </c>
      <c r="S144" s="50" t="str">
        <f aca="false">IF(IFERROR(SEARCH("-oracle",Online_Backup_Table1230[[#This Row],[Extension types]],1),0)&gt;0,"-oracle","-")</f>
        <v>-oracle</v>
      </c>
      <c r="T144" s="50" t="str">
        <f aca="false">IF(IFERROR(SEARCH("-sap",Online_Backup_Table1230[[#This Row],[Extension types]],1),0)&gt;0,"-sap","-")</f>
        <v>-</v>
      </c>
      <c r="U144" s="50" t="str">
        <f aca="false">IF(IFERROR(SEARCH("-msexchange",Online_Backup_Table1230[[#This Row],[Extension types]],1),0)&gt;0,"-msexchange","-")</f>
        <v>-</v>
      </c>
      <c r="V144" s="50" t="str">
        <f aca="false">IF(IFERROR(SEARCH("-msese",Online_Backup_Table1230[[#This Row],[Extension types]],1),0)&gt;0,"-msese","-")</f>
        <v>-</v>
      </c>
      <c r="W144" s="50" t="str">
        <f aca="false">IF(IFERROR(SEARCH("-e2010",Online_Backup_Table1230[[#This Row],[Extension types]],1),0)&gt;0,"-e2010","-")</f>
        <v>-</v>
      </c>
      <c r="X144" s="50" t="str">
        <f aca="false">IF(IFERROR(SEARCH("-msmbx",Online_Backup_Table1230[[#This Row],[Extension types]],1),0)&gt;0,"-msmbx","-")</f>
        <v>-</v>
      </c>
      <c r="Y144" s="50" t="str">
        <f aca="false">IF(IFERROR(SEARCH("-mbx",Online_Backup_Table1230[[#This Row],[Extension types]],1),0)&gt;0,"-mbx","-")</f>
        <v>-</v>
      </c>
      <c r="Z144" s="50" t="str">
        <f aca="false">IF(IFERROR(SEARCH("-informix",Online_Backup_Table1230[[#This Row],[Extension types]],1),0)&gt;0,"-informix","-")</f>
        <v>-</v>
      </c>
      <c r="AA144" s="50" t="str">
        <f aca="false">IF(IFERROR(SEARCH("-sybase",Online_Backup_Table1230[[#This Row],[Extension types]],1),0)&gt;0,"-sybase","-")</f>
        <v>-</v>
      </c>
      <c r="AB144" s="50" t="str">
        <f aca="false">IF(IFERROR(SEARCH("-lotus",Online_Backup_Table1230[[#This Row],[Extension types]],1),0)&gt;0,"-lotus","-")</f>
        <v>-</v>
      </c>
      <c r="AC144" s="50" t="str">
        <f aca="false">IF(IFERROR(SEARCH("-vss",Online_Backup_Table1230[[#This Row],[Extension types]],1),0)&gt;0,"-vss","-")</f>
        <v>-</v>
      </c>
      <c r="AD144" s="50" t="str">
        <f aca="false">IF(IFERROR(SEARCH("-db2",Online_Backup_Table1230[[#This Row],[Extension types]],1),0)&gt;0,"-db2","-")</f>
        <v>-</v>
      </c>
      <c r="AE144" s="50" t="str">
        <f aca="false">IF(IFERROR(SEARCH("-mssharepoint",Online_Backup_Table1230[[#This Row],[Extension types]],1),0)&gt;0,"-mssharepoint","-")</f>
        <v>-</v>
      </c>
      <c r="AF144" s="50" t="str">
        <f aca="false">IF(IFERROR(SEARCH("-mssps",Online_Backup_Table1230[[#This Row],[Extension types]],1),0)&gt;0,"-mssps","-")</f>
        <v>-</v>
      </c>
      <c r="AG144" s="50" t="str">
        <f aca="false">IF(IFERROR(SEARCH("-vmware",Online_Backup_Table1230[[#This Row],[Extension types]],1),0)&gt;0,"-vmware","-")</f>
        <v>-</v>
      </c>
      <c r="AH144" s="50" t="str">
        <f aca="false">IF(IFERROR(SEARCH("-vepa",Online_Backup_Table1230[[#This Row],[Extension types]],1),0)&gt;0,"-vepa","-")</f>
        <v>-</v>
      </c>
      <c r="AI144" s="50" t="str">
        <f aca="false">IF(IFERROR(SEARCH("-veagent",Online_Backup_Table1230[[#This Row],[Extension types]],1),0)&gt;0,"-veagent","-")</f>
        <v>-</v>
      </c>
      <c r="AJ144" s="50" t="str">
        <f aca="false">IF(IFERROR(SEARCH("-stream",Online_Backup_Table1230[[#This Row],[Extension types]],1),0)&gt;0,"-stream","-")</f>
        <v>-</v>
      </c>
      <c r="AK144" s="50" t="str">
        <f aca="false">IF(IFERROR(SEARCH("-ov",Online_Backup_Table1230[[#This Row],[Extension types]],1),0)&gt;0,"-ov","-")</f>
        <v>-</v>
      </c>
      <c r="AL144" s="50" t="str">
        <f aca="false">IF(IFERROR(SEARCH("-opc",Online_Backup_Table1230[[#This Row],[Extension types]],1),0)&gt;0,"-opc","-")</f>
        <v>-</v>
      </c>
      <c r="AM144" s="50" t="str">
        <f aca="false">IF(IFERROR(SEARCH("-mysql",Online_Backup_Table1230[[#This Row],[Extension types]],1),0)&gt;0,"-mysql","-")</f>
        <v>-</v>
      </c>
      <c r="AN144" s="50" t="str">
        <f aca="false">IF(IFERROR(SEARCH("-postgresql",Online_Backup_Table1230[[#This Row],[Extension types]],1),0)&gt;0,"-postgresql","-")</f>
        <v>-</v>
      </c>
      <c r="AO144" s="53" t="n">
        <f aca="false">IF(AND(Online_Backup_Table1230[[#This Row],[OS_type]]="WINDOWS / LINUX",COUNTIF(Online_Backup_Table1230[[#This Row],[Check -mssql and -mssql70]:[Check -opc]],"-")&lt;&gt;21),1,0)</f>
        <v>1</v>
      </c>
      <c r="AP144" s="53" t="n">
        <f aca="false">IF(AND(Online_Backup_Table1230[[#This Row],[OS_type]]="UNIX",COUNTIF(Online_Backup_Table1230[[#This Row],[Check -mssql and -mssql70]:[Check -opc]],"-")&lt;&gt;21),1,0)</f>
        <v>0</v>
      </c>
      <c r="AQ144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144" s="53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144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44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44" s="54" t="n">
        <v>43873.1474537037</v>
      </c>
      <c r="AV144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45" customFormat="false" ht="15" hidden="false" customHeight="false" outlineLevel="0" collapsed="false">
      <c r="B145" s="39" t="s">
        <v>147</v>
      </c>
      <c r="C145" s="39" t="s">
        <v>139</v>
      </c>
      <c r="D145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45" s="51" t="s">
        <v>127</v>
      </c>
      <c r="F145" s="52"/>
      <c r="G145" s="52"/>
      <c r="H145" s="52"/>
      <c r="I145" s="52"/>
      <c r="J145" s="52"/>
      <c r="L145" s="50" t="str">
        <f aca="false">IF(IFERROR(SEARCH("-virtual",Online_Backup_Table1230[[#This Row],[Extension types]],1),0)&gt;0,"Yes","-")</f>
        <v>-</v>
      </c>
      <c r="M145" s="39"/>
      <c r="N145" s="50" t="str">
        <f aca="false">IF(IFERROR(SEARCH("-clus",Online_Backup_Table1230[[#This Row],[Extension types]],1),0)&gt;0,"Yes","-")</f>
        <v>-</v>
      </c>
      <c r="O145" s="39"/>
      <c r="P145" s="50" t="str">
        <f aca="false">IF(IFERROR(SEARCH("-appserver",Online_Backup_Table1230[[#This Row],[Extension types]],1),0)&gt;0,"Yes","-")</f>
        <v>-</v>
      </c>
      <c r="Q145" s="39"/>
      <c r="R145" s="50" t="str">
        <f aca="false">IF(IFERROR(SEARCH("-mssql",Online_Backup_Table1230[[#This Row],[Extension types]],1),0)&gt;0,"-mssql","-")</f>
        <v>-</v>
      </c>
      <c r="S145" s="50" t="str">
        <f aca="false">IF(IFERROR(SEARCH("-oracle",Online_Backup_Table1230[[#This Row],[Extension types]],1),0)&gt;0,"-oracle","-")</f>
        <v>-oracle</v>
      </c>
      <c r="T145" s="50" t="str">
        <f aca="false">IF(IFERROR(SEARCH("-sap",Online_Backup_Table1230[[#This Row],[Extension types]],1),0)&gt;0,"-sap","-")</f>
        <v>-</v>
      </c>
      <c r="U145" s="50" t="str">
        <f aca="false">IF(IFERROR(SEARCH("-msexchange",Online_Backup_Table1230[[#This Row],[Extension types]],1),0)&gt;0,"-msexchange","-")</f>
        <v>-</v>
      </c>
      <c r="V145" s="50" t="str">
        <f aca="false">IF(IFERROR(SEARCH("-msese",Online_Backup_Table1230[[#This Row],[Extension types]],1),0)&gt;0,"-msese","-")</f>
        <v>-</v>
      </c>
      <c r="W145" s="50" t="str">
        <f aca="false">IF(IFERROR(SEARCH("-e2010",Online_Backup_Table1230[[#This Row],[Extension types]],1),0)&gt;0,"-e2010","-")</f>
        <v>-</v>
      </c>
      <c r="X145" s="50" t="str">
        <f aca="false">IF(IFERROR(SEARCH("-msmbx",Online_Backup_Table1230[[#This Row],[Extension types]],1),0)&gt;0,"-msmbx","-")</f>
        <v>-</v>
      </c>
      <c r="Y145" s="50" t="str">
        <f aca="false">IF(IFERROR(SEARCH("-mbx",Online_Backup_Table1230[[#This Row],[Extension types]],1),0)&gt;0,"-mbx","-")</f>
        <v>-</v>
      </c>
      <c r="Z145" s="50" t="str">
        <f aca="false">IF(IFERROR(SEARCH("-informix",Online_Backup_Table1230[[#This Row],[Extension types]],1),0)&gt;0,"-informix","-")</f>
        <v>-</v>
      </c>
      <c r="AA145" s="50" t="str">
        <f aca="false">IF(IFERROR(SEARCH("-sybase",Online_Backup_Table1230[[#This Row],[Extension types]],1),0)&gt;0,"-sybase","-")</f>
        <v>-</v>
      </c>
      <c r="AB145" s="50" t="str">
        <f aca="false">IF(IFERROR(SEARCH("-lotus",Online_Backup_Table1230[[#This Row],[Extension types]],1),0)&gt;0,"-lotus","-")</f>
        <v>-</v>
      </c>
      <c r="AC145" s="50" t="str">
        <f aca="false">IF(IFERROR(SEARCH("-vss",Online_Backup_Table1230[[#This Row],[Extension types]],1),0)&gt;0,"-vss","-")</f>
        <v>-</v>
      </c>
      <c r="AD145" s="50" t="str">
        <f aca="false">IF(IFERROR(SEARCH("-db2",Online_Backup_Table1230[[#This Row],[Extension types]],1),0)&gt;0,"-db2","-")</f>
        <v>-</v>
      </c>
      <c r="AE145" s="50" t="str">
        <f aca="false">IF(IFERROR(SEARCH("-mssharepoint",Online_Backup_Table1230[[#This Row],[Extension types]],1),0)&gt;0,"-mssharepoint","-")</f>
        <v>-</v>
      </c>
      <c r="AF145" s="50" t="str">
        <f aca="false">IF(IFERROR(SEARCH("-mssps",Online_Backup_Table1230[[#This Row],[Extension types]],1),0)&gt;0,"-mssps","-")</f>
        <v>-</v>
      </c>
      <c r="AG145" s="50" t="str">
        <f aca="false">IF(IFERROR(SEARCH("-vmware",Online_Backup_Table1230[[#This Row],[Extension types]],1),0)&gt;0,"-vmware","-")</f>
        <v>-</v>
      </c>
      <c r="AH145" s="50" t="str">
        <f aca="false">IF(IFERROR(SEARCH("-vepa",Online_Backup_Table1230[[#This Row],[Extension types]],1),0)&gt;0,"-vepa","-")</f>
        <v>-</v>
      </c>
      <c r="AI145" s="50" t="str">
        <f aca="false">IF(IFERROR(SEARCH("-veagent",Online_Backup_Table1230[[#This Row],[Extension types]],1),0)&gt;0,"-veagent","-")</f>
        <v>-</v>
      </c>
      <c r="AJ145" s="50" t="str">
        <f aca="false">IF(IFERROR(SEARCH("-stream",Online_Backup_Table1230[[#This Row],[Extension types]],1),0)&gt;0,"-stream","-")</f>
        <v>-</v>
      </c>
      <c r="AK145" s="50" t="str">
        <f aca="false">IF(IFERROR(SEARCH("-ov",Online_Backup_Table1230[[#This Row],[Extension types]],1),0)&gt;0,"-ov","-")</f>
        <v>-</v>
      </c>
      <c r="AL145" s="50" t="str">
        <f aca="false">IF(IFERROR(SEARCH("-opc",Online_Backup_Table1230[[#This Row],[Extension types]],1),0)&gt;0,"-opc","-")</f>
        <v>-</v>
      </c>
      <c r="AM145" s="50" t="str">
        <f aca="false">IF(IFERROR(SEARCH("-mysql",Online_Backup_Table1230[[#This Row],[Extension types]],1),0)&gt;0,"-mysql","-")</f>
        <v>-</v>
      </c>
      <c r="AN145" s="50" t="str">
        <f aca="false">IF(IFERROR(SEARCH("-postgresql",Online_Backup_Table1230[[#This Row],[Extension types]],1),0)&gt;0,"-postgresql","-")</f>
        <v>-</v>
      </c>
      <c r="AO145" s="53" t="n">
        <f aca="false">IF(AND(Online_Backup_Table1230[[#This Row],[OS_type]]="WINDOWS / LINUX",COUNTIF(Online_Backup_Table1230[[#This Row],[Check -mssql and -mssql70]:[Check -opc]],"-")&lt;&gt;21),1,0)</f>
        <v>1</v>
      </c>
      <c r="AP145" s="53" t="n">
        <f aca="false">IF(AND(Online_Backup_Table1230[[#This Row],[OS_type]]="UNIX",COUNTIF(Online_Backup_Table1230[[#This Row],[Check -mssql and -mssql70]:[Check -opc]],"-")&lt;&gt;21),1,0)</f>
        <v>0</v>
      </c>
      <c r="AQ145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145" s="53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145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45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45" s="54" t="n">
        <v>43873.1824768519</v>
      </c>
      <c r="AV145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46" customFormat="false" ht="15" hidden="false" customHeight="false" outlineLevel="0" collapsed="false">
      <c r="B146" s="39" t="s">
        <v>148</v>
      </c>
      <c r="C146" s="39" t="s">
        <v>149</v>
      </c>
      <c r="D146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Unix</v>
      </c>
      <c r="E146" s="51" t="s">
        <v>125</v>
      </c>
      <c r="F146" s="52"/>
      <c r="G146" s="52"/>
      <c r="H146" s="52"/>
      <c r="I146" s="52"/>
      <c r="J146" s="52"/>
      <c r="L146" s="50" t="str">
        <f aca="false">IF(IFERROR(SEARCH("-virtual",Online_Backup_Table1230[[#This Row],[Extension types]],1),0)&gt;0,"Yes","-")</f>
        <v>-</v>
      </c>
      <c r="M146" s="39"/>
      <c r="N146" s="50" t="str">
        <f aca="false">IF(IFERROR(SEARCH("-clus",Online_Backup_Table1230[[#This Row],[Extension types]],1),0)&gt;0,"Yes","-")</f>
        <v>-</v>
      </c>
      <c r="O146" s="39"/>
      <c r="P146" s="50" t="str">
        <f aca="false">IF(IFERROR(SEARCH("-appserver",Online_Backup_Table1230[[#This Row],[Extension types]],1),0)&gt;0,"Yes","-")</f>
        <v>-</v>
      </c>
      <c r="Q146" s="39"/>
      <c r="R146" s="50" t="str">
        <f aca="false">IF(IFERROR(SEARCH("-mssql",Online_Backup_Table1230[[#This Row],[Extension types]],1),0)&gt;0,"-mssql","-")</f>
        <v>-</v>
      </c>
      <c r="S146" s="50" t="str">
        <f aca="false">IF(IFERROR(SEARCH("-oracle",Online_Backup_Table1230[[#This Row],[Extension types]],1),0)&gt;0,"-oracle","-")</f>
        <v>-</v>
      </c>
      <c r="T146" s="50" t="str">
        <f aca="false">IF(IFERROR(SEARCH("-sap",Online_Backup_Table1230[[#This Row],[Extension types]],1),0)&gt;0,"-sap","-")</f>
        <v>-</v>
      </c>
      <c r="U146" s="50" t="str">
        <f aca="false">IF(IFERROR(SEARCH("-msexchange",Online_Backup_Table1230[[#This Row],[Extension types]],1),0)&gt;0,"-msexchange","-")</f>
        <v>-</v>
      </c>
      <c r="V146" s="50" t="str">
        <f aca="false">IF(IFERROR(SEARCH("-msese",Online_Backup_Table1230[[#This Row],[Extension types]],1),0)&gt;0,"-msese","-")</f>
        <v>-</v>
      </c>
      <c r="W146" s="50" t="str">
        <f aca="false">IF(IFERROR(SEARCH("-e2010",Online_Backup_Table1230[[#This Row],[Extension types]],1),0)&gt;0,"-e2010","-")</f>
        <v>-</v>
      </c>
      <c r="X146" s="50" t="str">
        <f aca="false">IF(IFERROR(SEARCH("-msmbx",Online_Backup_Table1230[[#This Row],[Extension types]],1),0)&gt;0,"-msmbx","-")</f>
        <v>-</v>
      </c>
      <c r="Y146" s="50" t="str">
        <f aca="false">IF(IFERROR(SEARCH("-mbx",Online_Backup_Table1230[[#This Row],[Extension types]],1),0)&gt;0,"-mbx","-")</f>
        <v>-</v>
      </c>
      <c r="Z146" s="50" t="str">
        <f aca="false">IF(IFERROR(SEARCH("-informix",Online_Backup_Table1230[[#This Row],[Extension types]],1),0)&gt;0,"-informix","-")</f>
        <v>-</v>
      </c>
      <c r="AA146" s="50" t="str">
        <f aca="false">IF(IFERROR(SEARCH("-sybase",Online_Backup_Table1230[[#This Row],[Extension types]],1),0)&gt;0,"-sybase","-")</f>
        <v>-</v>
      </c>
      <c r="AB146" s="50" t="str">
        <f aca="false">IF(IFERROR(SEARCH("-lotus",Online_Backup_Table1230[[#This Row],[Extension types]],1),0)&gt;0,"-lotus","-")</f>
        <v>-</v>
      </c>
      <c r="AC146" s="50" t="str">
        <f aca="false">IF(IFERROR(SEARCH("-vss",Online_Backup_Table1230[[#This Row],[Extension types]],1),0)&gt;0,"-vss","-")</f>
        <v>-</v>
      </c>
      <c r="AD146" s="50" t="str">
        <f aca="false">IF(IFERROR(SEARCH("-db2",Online_Backup_Table1230[[#This Row],[Extension types]],1),0)&gt;0,"-db2","-")</f>
        <v>-</v>
      </c>
      <c r="AE146" s="50" t="str">
        <f aca="false">IF(IFERROR(SEARCH("-mssharepoint",Online_Backup_Table1230[[#This Row],[Extension types]],1),0)&gt;0,"-mssharepoint","-")</f>
        <v>-</v>
      </c>
      <c r="AF146" s="50" t="str">
        <f aca="false">IF(IFERROR(SEARCH("-mssps",Online_Backup_Table1230[[#This Row],[Extension types]],1),0)&gt;0,"-mssps","-")</f>
        <v>-</v>
      </c>
      <c r="AG146" s="50" t="str">
        <f aca="false">IF(IFERROR(SEARCH("-vmware",Online_Backup_Table1230[[#This Row],[Extension types]],1),0)&gt;0,"-vmware","-")</f>
        <v>-</v>
      </c>
      <c r="AH146" s="50" t="str">
        <f aca="false">IF(IFERROR(SEARCH("-vepa",Online_Backup_Table1230[[#This Row],[Extension types]],1),0)&gt;0,"-vepa","-")</f>
        <v>-</v>
      </c>
      <c r="AI146" s="50" t="str">
        <f aca="false">IF(IFERROR(SEARCH("-veagent",Online_Backup_Table1230[[#This Row],[Extension types]],1),0)&gt;0,"-veagent","-")</f>
        <v>-</v>
      </c>
      <c r="AJ146" s="50" t="str">
        <f aca="false">IF(IFERROR(SEARCH("-stream",Online_Backup_Table1230[[#This Row],[Extension types]],1),0)&gt;0,"-stream","-")</f>
        <v>-</v>
      </c>
      <c r="AK146" s="50" t="str">
        <f aca="false">IF(IFERROR(SEARCH("-ov",Online_Backup_Table1230[[#This Row],[Extension types]],1),0)&gt;0,"-ov","-")</f>
        <v>-</v>
      </c>
      <c r="AL146" s="50" t="str">
        <f aca="false">IF(IFERROR(SEARCH("-opc",Online_Backup_Table1230[[#This Row],[Extension types]],1),0)&gt;0,"-opc","-")</f>
        <v>-</v>
      </c>
      <c r="AM146" s="50" t="str">
        <f aca="false">IF(IFERROR(SEARCH("-mysql",Online_Backup_Table1230[[#This Row],[Extension types]],1),0)&gt;0,"-mysql","-")</f>
        <v>-</v>
      </c>
      <c r="AN146" s="50" t="str">
        <f aca="false">IF(IFERROR(SEARCH("-postgresql",Online_Backup_Table1230[[#This Row],[Extension types]],1),0)&gt;0,"-postgresql","-")</f>
        <v>-</v>
      </c>
      <c r="AO146" s="53" t="n">
        <f aca="false">IF(AND(Online_Backup_Table1230[[#This Row],[OS_type]]="WINDOWS / LINUX",COUNTIF(Online_Backup_Table1230[[#This Row],[Check -mssql and -mssql70]:[Check -opc]],"-")&lt;&gt;21),1,0)</f>
        <v>0</v>
      </c>
      <c r="AP146" s="53" t="n">
        <f aca="false">IF(AND(Online_Backup_Table1230[[#This Row],[OS_type]]="UNIX",COUNTIF(Online_Backup_Table1230[[#This Row],[Check -mssql and -mssql70]:[Check -opc]],"-")&lt;&gt;21),1,0)</f>
        <v>0</v>
      </c>
      <c r="AQ146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46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146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46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46" s="54"/>
      <c r="AV146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47" customFormat="false" ht="15" hidden="false" customHeight="false" outlineLevel="0" collapsed="false">
      <c r="B147" s="39" t="s">
        <v>150</v>
      </c>
      <c r="C147" s="39" t="s">
        <v>149</v>
      </c>
      <c r="D147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Unix</v>
      </c>
      <c r="E147" s="51" t="s">
        <v>125</v>
      </c>
      <c r="F147" s="52"/>
      <c r="G147" s="52"/>
      <c r="H147" s="52"/>
      <c r="I147" s="52"/>
      <c r="J147" s="52"/>
      <c r="L147" s="50" t="str">
        <f aca="false">IF(IFERROR(SEARCH("-virtual",Online_Backup_Table1230[[#This Row],[Extension types]],1),0)&gt;0,"Yes","-")</f>
        <v>-</v>
      </c>
      <c r="M147" s="39"/>
      <c r="N147" s="50" t="str">
        <f aca="false">IF(IFERROR(SEARCH("-clus",Online_Backup_Table1230[[#This Row],[Extension types]],1),0)&gt;0,"Yes","-")</f>
        <v>-</v>
      </c>
      <c r="O147" s="39"/>
      <c r="P147" s="50" t="str">
        <f aca="false">IF(IFERROR(SEARCH("-appserver",Online_Backup_Table1230[[#This Row],[Extension types]],1),0)&gt;0,"Yes","-")</f>
        <v>-</v>
      </c>
      <c r="Q147" s="39"/>
      <c r="R147" s="50" t="str">
        <f aca="false">IF(IFERROR(SEARCH("-mssql",Online_Backup_Table1230[[#This Row],[Extension types]],1),0)&gt;0,"-mssql","-")</f>
        <v>-</v>
      </c>
      <c r="S147" s="50" t="str">
        <f aca="false">IF(IFERROR(SEARCH("-oracle",Online_Backup_Table1230[[#This Row],[Extension types]],1),0)&gt;0,"-oracle","-")</f>
        <v>-</v>
      </c>
      <c r="T147" s="50" t="str">
        <f aca="false">IF(IFERROR(SEARCH("-sap",Online_Backup_Table1230[[#This Row],[Extension types]],1),0)&gt;0,"-sap","-")</f>
        <v>-</v>
      </c>
      <c r="U147" s="50" t="str">
        <f aca="false">IF(IFERROR(SEARCH("-msexchange",Online_Backup_Table1230[[#This Row],[Extension types]],1),0)&gt;0,"-msexchange","-")</f>
        <v>-</v>
      </c>
      <c r="V147" s="50" t="str">
        <f aca="false">IF(IFERROR(SEARCH("-msese",Online_Backup_Table1230[[#This Row],[Extension types]],1),0)&gt;0,"-msese","-")</f>
        <v>-</v>
      </c>
      <c r="W147" s="50" t="str">
        <f aca="false">IF(IFERROR(SEARCH("-e2010",Online_Backup_Table1230[[#This Row],[Extension types]],1),0)&gt;0,"-e2010","-")</f>
        <v>-</v>
      </c>
      <c r="X147" s="50" t="str">
        <f aca="false">IF(IFERROR(SEARCH("-msmbx",Online_Backup_Table1230[[#This Row],[Extension types]],1),0)&gt;0,"-msmbx","-")</f>
        <v>-</v>
      </c>
      <c r="Y147" s="50" t="str">
        <f aca="false">IF(IFERROR(SEARCH("-mbx",Online_Backup_Table1230[[#This Row],[Extension types]],1),0)&gt;0,"-mbx","-")</f>
        <v>-</v>
      </c>
      <c r="Z147" s="50" t="str">
        <f aca="false">IF(IFERROR(SEARCH("-informix",Online_Backup_Table1230[[#This Row],[Extension types]],1),0)&gt;0,"-informix","-")</f>
        <v>-</v>
      </c>
      <c r="AA147" s="50" t="str">
        <f aca="false">IF(IFERROR(SEARCH("-sybase",Online_Backup_Table1230[[#This Row],[Extension types]],1),0)&gt;0,"-sybase","-")</f>
        <v>-</v>
      </c>
      <c r="AB147" s="50" t="str">
        <f aca="false">IF(IFERROR(SEARCH("-lotus",Online_Backup_Table1230[[#This Row],[Extension types]],1),0)&gt;0,"-lotus","-")</f>
        <v>-</v>
      </c>
      <c r="AC147" s="50" t="str">
        <f aca="false">IF(IFERROR(SEARCH("-vss",Online_Backup_Table1230[[#This Row],[Extension types]],1),0)&gt;0,"-vss","-")</f>
        <v>-</v>
      </c>
      <c r="AD147" s="50" t="str">
        <f aca="false">IF(IFERROR(SEARCH("-db2",Online_Backup_Table1230[[#This Row],[Extension types]],1),0)&gt;0,"-db2","-")</f>
        <v>-</v>
      </c>
      <c r="AE147" s="50" t="str">
        <f aca="false">IF(IFERROR(SEARCH("-mssharepoint",Online_Backup_Table1230[[#This Row],[Extension types]],1),0)&gt;0,"-mssharepoint","-")</f>
        <v>-</v>
      </c>
      <c r="AF147" s="50" t="str">
        <f aca="false">IF(IFERROR(SEARCH("-mssps",Online_Backup_Table1230[[#This Row],[Extension types]],1),0)&gt;0,"-mssps","-")</f>
        <v>-</v>
      </c>
      <c r="AG147" s="50" t="str">
        <f aca="false">IF(IFERROR(SEARCH("-vmware",Online_Backup_Table1230[[#This Row],[Extension types]],1),0)&gt;0,"-vmware","-")</f>
        <v>-</v>
      </c>
      <c r="AH147" s="50" t="str">
        <f aca="false">IF(IFERROR(SEARCH("-vepa",Online_Backup_Table1230[[#This Row],[Extension types]],1),0)&gt;0,"-vepa","-")</f>
        <v>-</v>
      </c>
      <c r="AI147" s="50" t="str">
        <f aca="false">IF(IFERROR(SEARCH("-veagent",Online_Backup_Table1230[[#This Row],[Extension types]],1),0)&gt;0,"-veagent","-")</f>
        <v>-</v>
      </c>
      <c r="AJ147" s="50" t="str">
        <f aca="false">IF(IFERROR(SEARCH("-stream",Online_Backup_Table1230[[#This Row],[Extension types]],1),0)&gt;0,"-stream","-")</f>
        <v>-</v>
      </c>
      <c r="AK147" s="50" t="str">
        <f aca="false">IF(IFERROR(SEARCH("-ov",Online_Backup_Table1230[[#This Row],[Extension types]],1),0)&gt;0,"-ov","-")</f>
        <v>-</v>
      </c>
      <c r="AL147" s="50" t="str">
        <f aca="false">IF(IFERROR(SEARCH("-opc",Online_Backup_Table1230[[#This Row],[Extension types]],1),0)&gt;0,"-opc","-")</f>
        <v>-</v>
      </c>
      <c r="AM147" s="50" t="str">
        <f aca="false">IF(IFERROR(SEARCH("-mysql",Online_Backup_Table1230[[#This Row],[Extension types]],1),0)&gt;0,"-mysql","-")</f>
        <v>-</v>
      </c>
      <c r="AN147" s="50" t="str">
        <f aca="false">IF(IFERROR(SEARCH("-postgresql",Online_Backup_Table1230[[#This Row],[Extension types]],1),0)&gt;0,"-postgresql","-")</f>
        <v>-</v>
      </c>
      <c r="AO147" s="53" t="n">
        <f aca="false">IF(AND(Online_Backup_Table1230[[#This Row],[OS_type]]="WINDOWS / LINUX",COUNTIF(Online_Backup_Table1230[[#This Row],[Check -mssql and -mssql70]:[Check -opc]],"-")&lt;&gt;21),1,0)</f>
        <v>0</v>
      </c>
      <c r="AP147" s="53" t="n">
        <f aca="false">IF(AND(Online_Backup_Table1230[[#This Row],[OS_type]]="UNIX",COUNTIF(Online_Backup_Table1230[[#This Row],[Check -mssql and -mssql70]:[Check -opc]],"-")&lt;&gt;21),1,0)</f>
        <v>0</v>
      </c>
      <c r="AQ147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47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147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47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47" s="54"/>
      <c r="AV147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48" customFormat="false" ht="15" hidden="false" customHeight="false" outlineLevel="0" collapsed="false">
      <c r="B148" s="39" t="s">
        <v>151</v>
      </c>
      <c r="C148" s="39" t="s">
        <v>149</v>
      </c>
      <c r="D148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Unix</v>
      </c>
      <c r="E148" s="51" t="s">
        <v>125</v>
      </c>
      <c r="F148" s="52"/>
      <c r="G148" s="52"/>
      <c r="H148" s="52"/>
      <c r="I148" s="52"/>
      <c r="J148" s="52"/>
      <c r="L148" s="50" t="str">
        <f aca="false">IF(IFERROR(SEARCH("-virtual",Online_Backup_Table1230[[#This Row],[Extension types]],1),0)&gt;0,"Yes","-")</f>
        <v>-</v>
      </c>
      <c r="M148" s="39"/>
      <c r="N148" s="50" t="str">
        <f aca="false">IF(IFERROR(SEARCH("-clus",Online_Backup_Table1230[[#This Row],[Extension types]],1),0)&gt;0,"Yes","-")</f>
        <v>-</v>
      </c>
      <c r="O148" s="39"/>
      <c r="P148" s="50" t="str">
        <f aca="false">IF(IFERROR(SEARCH("-appserver",Online_Backup_Table1230[[#This Row],[Extension types]],1),0)&gt;0,"Yes","-")</f>
        <v>-</v>
      </c>
      <c r="Q148" s="39"/>
      <c r="R148" s="50" t="str">
        <f aca="false">IF(IFERROR(SEARCH("-mssql",Online_Backup_Table1230[[#This Row],[Extension types]],1),0)&gt;0,"-mssql","-")</f>
        <v>-</v>
      </c>
      <c r="S148" s="50" t="str">
        <f aca="false">IF(IFERROR(SEARCH("-oracle",Online_Backup_Table1230[[#This Row],[Extension types]],1),0)&gt;0,"-oracle","-")</f>
        <v>-</v>
      </c>
      <c r="T148" s="50" t="str">
        <f aca="false">IF(IFERROR(SEARCH("-sap",Online_Backup_Table1230[[#This Row],[Extension types]],1),0)&gt;0,"-sap","-")</f>
        <v>-</v>
      </c>
      <c r="U148" s="50" t="str">
        <f aca="false">IF(IFERROR(SEARCH("-msexchange",Online_Backup_Table1230[[#This Row],[Extension types]],1),0)&gt;0,"-msexchange","-")</f>
        <v>-</v>
      </c>
      <c r="V148" s="50" t="str">
        <f aca="false">IF(IFERROR(SEARCH("-msese",Online_Backup_Table1230[[#This Row],[Extension types]],1),0)&gt;0,"-msese","-")</f>
        <v>-</v>
      </c>
      <c r="W148" s="50" t="str">
        <f aca="false">IF(IFERROR(SEARCH("-e2010",Online_Backup_Table1230[[#This Row],[Extension types]],1),0)&gt;0,"-e2010","-")</f>
        <v>-</v>
      </c>
      <c r="X148" s="50" t="str">
        <f aca="false">IF(IFERROR(SEARCH("-msmbx",Online_Backup_Table1230[[#This Row],[Extension types]],1),0)&gt;0,"-msmbx","-")</f>
        <v>-</v>
      </c>
      <c r="Y148" s="50" t="str">
        <f aca="false">IF(IFERROR(SEARCH("-mbx",Online_Backup_Table1230[[#This Row],[Extension types]],1),0)&gt;0,"-mbx","-")</f>
        <v>-</v>
      </c>
      <c r="Z148" s="50" t="str">
        <f aca="false">IF(IFERROR(SEARCH("-informix",Online_Backup_Table1230[[#This Row],[Extension types]],1),0)&gt;0,"-informix","-")</f>
        <v>-</v>
      </c>
      <c r="AA148" s="50" t="str">
        <f aca="false">IF(IFERROR(SEARCH("-sybase",Online_Backup_Table1230[[#This Row],[Extension types]],1),0)&gt;0,"-sybase","-")</f>
        <v>-</v>
      </c>
      <c r="AB148" s="50" t="str">
        <f aca="false">IF(IFERROR(SEARCH("-lotus",Online_Backup_Table1230[[#This Row],[Extension types]],1),0)&gt;0,"-lotus","-")</f>
        <v>-</v>
      </c>
      <c r="AC148" s="50" t="str">
        <f aca="false">IF(IFERROR(SEARCH("-vss",Online_Backup_Table1230[[#This Row],[Extension types]],1),0)&gt;0,"-vss","-")</f>
        <v>-</v>
      </c>
      <c r="AD148" s="50" t="str">
        <f aca="false">IF(IFERROR(SEARCH("-db2",Online_Backup_Table1230[[#This Row],[Extension types]],1),0)&gt;0,"-db2","-")</f>
        <v>-</v>
      </c>
      <c r="AE148" s="50" t="str">
        <f aca="false">IF(IFERROR(SEARCH("-mssharepoint",Online_Backup_Table1230[[#This Row],[Extension types]],1),0)&gt;0,"-mssharepoint","-")</f>
        <v>-</v>
      </c>
      <c r="AF148" s="50" t="str">
        <f aca="false">IF(IFERROR(SEARCH("-mssps",Online_Backup_Table1230[[#This Row],[Extension types]],1),0)&gt;0,"-mssps","-")</f>
        <v>-</v>
      </c>
      <c r="AG148" s="50" t="str">
        <f aca="false">IF(IFERROR(SEARCH("-vmware",Online_Backup_Table1230[[#This Row],[Extension types]],1),0)&gt;0,"-vmware","-")</f>
        <v>-</v>
      </c>
      <c r="AH148" s="50" t="str">
        <f aca="false">IF(IFERROR(SEARCH("-vepa",Online_Backup_Table1230[[#This Row],[Extension types]],1),0)&gt;0,"-vepa","-")</f>
        <v>-</v>
      </c>
      <c r="AI148" s="50" t="str">
        <f aca="false">IF(IFERROR(SEARCH("-veagent",Online_Backup_Table1230[[#This Row],[Extension types]],1),0)&gt;0,"-veagent","-")</f>
        <v>-</v>
      </c>
      <c r="AJ148" s="50" t="str">
        <f aca="false">IF(IFERROR(SEARCH("-stream",Online_Backup_Table1230[[#This Row],[Extension types]],1),0)&gt;0,"-stream","-")</f>
        <v>-</v>
      </c>
      <c r="AK148" s="50" t="str">
        <f aca="false">IF(IFERROR(SEARCH("-ov",Online_Backup_Table1230[[#This Row],[Extension types]],1),0)&gt;0,"-ov","-")</f>
        <v>-</v>
      </c>
      <c r="AL148" s="50" t="str">
        <f aca="false">IF(IFERROR(SEARCH("-opc",Online_Backup_Table1230[[#This Row],[Extension types]],1),0)&gt;0,"-opc","-")</f>
        <v>-</v>
      </c>
      <c r="AM148" s="50" t="str">
        <f aca="false">IF(IFERROR(SEARCH("-mysql",Online_Backup_Table1230[[#This Row],[Extension types]],1),0)&gt;0,"-mysql","-")</f>
        <v>-</v>
      </c>
      <c r="AN148" s="50" t="str">
        <f aca="false">IF(IFERROR(SEARCH("-postgresql",Online_Backup_Table1230[[#This Row],[Extension types]],1),0)&gt;0,"-postgresql","-")</f>
        <v>-</v>
      </c>
      <c r="AO148" s="53" t="n">
        <f aca="false">IF(AND(Online_Backup_Table1230[[#This Row],[OS_type]]="WINDOWS / LINUX",COUNTIF(Online_Backup_Table1230[[#This Row],[Check -mssql and -mssql70]:[Check -opc]],"-")&lt;&gt;21),1,0)</f>
        <v>0</v>
      </c>
      <c r="AP148" s="53" t="n">
        <f aca="false">IF(AND(Online_Backup_Table1230[[#This Row],[OS_type]]="UNIX",COUNTIF(Online_Backup_Table1230[[#This Row],[Check -mssql and -mssql70]:[Check -opc]],"-")&lt;&gt;21),1,0)</f>
        <v>0</v>
      </c>
      <c r="AQ148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48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148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48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48" s="54"/>
      <c r="AV148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49" customFormat="false" ht="15" hidden="false" customHeight="false" outlineLevel="0" collapsed="false">
      <c r="B149" s="39" t="s">
        <v>152</v>
      </c>
      <c r="C149" s="39" t="s">
        <v>149</v>
      </c>
      <c r="D149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Unix</v>
      </c>
      <c r="E149" s="51" t="s">
        <v>125</v>
      </c>
      <c r="F149" s="52"/>
      <c r="G149" s="52"/>
      <c r="H149" s="52"/>
      <c r="I149" s="52"/>
      <c r="J149" s="52"/>
      <c r="L149" s="50" t="str">
        <f aca="false">IF(IFERROR(SEARCH("-virtual",Online_Backup_Table1230[[#This Row],[Extension types]],1),0)&gt;0,"Yes","-")</f>
        <v>-</v>
      </c>
      <c r="M149" s="39"/>
      <c r="N149" s="50" t="str">
        <f aca="false">IF(IFERROR(SEARCH("-clus",Online_Backup_Table1230[[#This Row],[Extension types]],1),0)&gt;0,"Yes","-")</f>
        <v>-</v>
      </c>
      <c r="O149" s="39"/>
      <c r="P149" s="50" t="str">
        <f aca="false">IF(IFERROR(SEARCH("-appserver",Online_Backup_Table1230[[#This Row],[Extension types]],1),0)&gt;0,"Yes","-")</f>
        <v>-</v>
      </c>
      <c r="Q149" s="39"/>
      <c r="R149" s="50" t="str">
        <f aca="false">IF(IFERROR(SEARCH("-mssql",Online_Backup_Table1230[[#This Row],[Extension types]],1),0)&gt;0,"-mssql","-")</f>
        <v>-</v>
      </c>
      <c r="S149" s="50" t="str">
        <f aca="false">IF(IFERROR(SEARCH("-oracle",Online_Backup_Table1230[[#This Row],[Extension types]],1),0)&gt;0,"-oracle","-")</f>
        <v>-</v>
      </c>
      <c r="T149" s="50" t="str">
        <f aca="false">IF(IFERROR(SEARCH("-sap",Online_Backup_Table1230[[#This Row],[Extension types]],1),0)&gt;0,"-sap","-")</f>
        <v>-</v>
      </c>
      <c r="U149" s="50" t="str">
        <f aca="false">IF(IFERROR(SEARCH("-msexchange",Online_Backup_Table1230[[#This Row],[Extension types]],1),0)&gt;0,"-msexchange","-")</f>
        <v>-</v>
      </c>
      <c r="V149" s="50" t="str">
        <f aca="false">IF(IFERROR(SEARCH("-msese",Online_Backup_Table1230[[#This Row],[Extension types]],1),0)&gt;0,"-msese","-")</f>
        <v>-</v>
      </c>
      <c r="W149" s="50" t="str">
        <f aca="false">IF(IFERROR(SEARCH("-e2010",Online_Backup_Table1230[[#This Row],[Extension types]],1),0)&gt;0,"-e2010","-")</f>
        <v>-</v>
      </c>
      <c r="X149" s="50" t="str">
        <f aca="false">IF(IFERROR(SEARCH("-msmbx",Online_Backup_Table1230[[#This Row],[Extension types]],1),0)&gt;0,"-msmbx","-")</f>
        <v>-</v>
      </c>
      <c r="Y149" s="50" t="str">
        <f aca="false">IF(IFERROR(SEARCH("-mbx",Online_Backup_Table1230[[#This Row],[Extension types]],1),0)&gt;0,"-mbx","-")</f>
        <v>-</v>
      </c>
      <c r="Z149" s="50" t="str">
        <f aca="false">IF(IFERROR(SEARCH("-informix",Online_Backup_Table1230[[#This Row],[Extension types]],1),0)&gt;0,"-informix","-")</f>
        <v>-</v>
      </c>
      <c r="AA149" s="50" t="str">
        <f aca="false">IF(IFERROR(SEARCH("-sybase",Online_Backup_Table1230[[#This Row],[Extension types]],1),0)&gt;0,"-sybase","-")</f>
        <v>-</v>
      </c>
      <c r="AB149" s="50" t="str">
        <f aca="false">IF(IFERROR(SEARCH("-lotus",Online_Backup_Table1230[[#This Row],[Extension types]],1),0)&gt;0,"-lotus","-")</f>
        <v>-</v>
      </c>
      <c r="AC149" s="50" t="str">
        <f aca="false">IF(IFERROR(SEARCH("-vss",Online_Backup_Table1230[[#This Row],[Extension types]],1),0)&gt;0,"-vss","-")</f>
        <v>-</v>
      </c>
      <c r="AD149" s="50" t="str">
        <f aca="false">IF(IFERROR(SEARCH("-db2",Online_Backup_Table1230[[#This Row],[Extension types]],1),0)&gt;0,"-db2","-")</f>
        <v>-</v>
      </c>
      <c r="AE149" s="50" t="str">
        <f aca="false">IF(IFERROR(SEARCH("-mssharepoint",Online_Backup_Table1230[[#This Row],[Extension types]],1),0)&gt;0,"-mssharepoint","-")</f>
        <v>-</v>
      </c>
      <c r="AF149" s="50" t="str">
        <f aca="false">IF(IFERROR(SEARCH("-mssps",Online_Backup_Table1230[[#This Row],[Extension types]],1),0)&gt;0,"-mssps","-")</f>
        <v>-</v>
      </c>
      <c r="AG149" s="50" t="str">
        <f aca="false">IF(IFERROR(SEARCH("-vmware",Online_Backup_Table1230[[#This Row],[Extension types]],1),0)&gt;0,"-vmware","-")</f>
        <v>-</v>
      </c>
      <c r="AH149" s="50" t="str">
        <f aca="false">IF(IFERROR(SEARCH("-vepa",Online_Backup_Table1230[[#This Row],[Extension types]],1),0)&gt;0,"-vepa","-")</f>
        <v>-</v>
      </c>
      <c r="AI149" s="50" t="str">
        <f aca="false">IF(IFERROR(SEARCH("-veagent",Online_Backup_Table1230[[#This Row],[Extension types]],1),0)&gt;0,"-veagent","-")</f>
        <v>-</v>
      </c>
      <c r="AJ149" s="50" t="str">
        <f aca="false">IF(IFERROR(SEARCH("-stream",Online_Backup_Table1230[[#This Row],[Extension types]],1),0)&gt;0,"-stream","-")</f>
        <v>-</v>
      </c>
      <c r="AK149" s="50" t="str">
        <f aca="false">IF(IFERROR(SEARCH("-ov",Online_Backup_Table1230[[#This Row],[Extension types]],1),0)&gt;0,"-ov","-")</f>
        <v>-</v>
      </c>
      <c r="AL149" s="50" t="str">
        <f aca="false">IF(IFERROR(SEARCH("-opc",Online_Backup_Table1230[[#This Row],[Extension types]],1),0)&gt;0,"-opc","-")</f>
        <v>-</v>
      </c>
      <c r="AM149" s="50" t="str">
        <f aca="false">IF(IFERROR(SEARCH("-mysql",Online_Backup_Table1230[[#This Row],[Extension types]],1),0)&gt;0,"-mysql","-")</f>
        <v>-</v>
      </c>
      <c r="AN149" s="50" t="str">
        <f aca="false">IF(IFERROR(SEARCH("-postgresql",Online_Backup_Table1230[[#This Row],[Extension types]],1),0)&gt;0,"-postgresql","-")</f>
        <v>-</v>
      </c>
      <c r="AO149" s="53" t="n">
        <f aca="false">IF(AND(Online_Backup_Table1230[[#This Row],[OS_type]]="WINDOWS / LINUX",COUNTIF(Online_Backup_Table1230[[#This Row],[Check -mssql and -mssql70]:[Check -opc]],"-")&lt;&gt;21),1,0)</f>
        <v>0</v>
      </c>
      <c r="AP149" s="53" t="n">
        <f aca="false">IF(AND(Online_Backup_Table1230[[#This Row],[OS_type]]="UNIX",COUNTIF(Online_Backup_Table1230[[#This Row],[Check -mssql and -mssql70]:[Check -opc]],"-")&lt;&gt;21),1,0)</f>
        <v>0</v>
      </c>
      <c r="AQ149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49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149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49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49" s="54"/>
      <c r="AV149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50" customFormat="false" ht="15" hidden="false" customHeight="false" outlineLevel="0" collapsed="false">
      <c r="B150" s="39" t="s">
        <v>153</v>
      </c>
      <c r="C150" s="39" t="s">
        <v>149</v>
      </c>
      <c r="D150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Unix</v>
      </c>
      <c r="E150" s="51" t="s">
        <v>125</v>
      </c>
      <c r="F150" s="52"/>
      <c r="G150" s="52"/>
      <c r="H150" s="52"/>
      <c r="I150" s="52"/>
      <c r="J150" s="52"/>
      <c r="L150" s="50" t="str">
        <f aca="false">IF(IFERROR(SEARCH("-virtual",Online_Backup_Table1230[[#This Row],[Extension types]],1),0)&gt;0,"Yes","-")</f>
        <v>-</v>
      </c>
      <c r="M150" s="39"/>
      <c r="N150" s="50" t="str">
        <f aca="false">IF(IFERROR(SEARCH("-clus",Online_Backup_Table1230[[#This Row],[Extension types]],1),0)&gt;0,"Yes","-")</f>
        <v>-</v>
      </c>
      <c r="O150" s="39"/>
      <c r="P150" s="50" t="str">
        <f aca="false">IF(IFERROR(SEARCH("-appserver",Online_Backup_Table1230[[#This Row],[Extension types]],1),0)&gt;0,"Yes","-")</f>
        <v>-</v>
      </c>
      <c r="Q150" s="39"/>
      <c r="R150" s="50" t="str">
        <f aca="false">IF(IFERROR(SEARCH("-mssql",Online_Backup_Table1230[[#This Row],[Extension types]],1),0)&gt;0,"-mssql","-")</f>
        <v>-</v>
      </c>
      <c r="S150" s="50" t="str">
        <f aca="false">IF(IFERROR(SEARCH("-oracle",Online_Backup_Table1230[[#This Row],[Extension types]],1),0)&gt;0,"-oracle","-")</f>
        <v>-</v>
      </c>
      <c r="T150" s="50" t="str">
        <f aca="false">IF(IFERROR(SEARCH("-sap",Online_Backup_Table1230[[#This Row],[Extension types]],1),0)&gt;0,"-sap","-")</f>
        <v>-</v>
      </c>
      <c r="U150" s="50" t="str">
        <f aca="false">IF(IFERROR(SEARCH("-msexchange",Online_Backup_Table1230[[#This Row],[Extension types]],1),0)&gt;0,"-msexchange","-")</f>
        <v>-</v>
      </c>
      <c r="V150" s="50" t="str">
        <f aca="false">IF(IFERROR(SEARCH("-msese",Online_Backup_Table1230[[#This Row],[Extension types]],1),0)&gt;0,"-msese","-")</f>
        <v>-</v>
      </c>
      <c r="W150" s="50" t="str">
        <f aca="false">IF(IFERROR(SEARCH("-e2010",Online_Backup_Table1230[[#This Row],[Extension types]],1),0)&gt;0,"-e2010","-")</f>
        <v>-</v>
      </c>
      <c r="X150" s="50" t="str">
        <f aca="false">IF(IFERROR(SEARCH("-msmbx",Online_Backup_Table1230[[#This Row],[Extension types]],1),0)&gt;0,"-msmbx","-")</f>
        <v>-</v>
      </c>
      <c r="Y150" s="50" t="str">
        <f aca="false">IF(IFERROR(SEARCH("-mbx",Online_Backup_Table1230[[#This Row],[Extension types]],1),0)&gt;0,"-mbx","-")</f>
        <v>-</v>
      </c>
      <c r="Z150" s="50" t="str">
        <f aca="false">IF(IFERROR(SEARCH("-informix",Online_Backup_Table1230[[#This Row],[Extension types]],1),0)&gt;0,"-informix","-")</f>
        <v>-</v>
      </c>
      <c r="AA150" s="50" t="str">
        <f aca="false">IF(IFERROR(SEARCH("-sybase",Online_Backup_Table1230[[#This Row],[Extension types]],1),0)&gt;0,"-sybase","-")</f>
        <v>-</v>
      </c>
      <c r="AB150" s="50" t="str">
        <f aca="false">IF(IFERROR(SEARCH("-lotus",Online_Backup_Table1230[[#This Row],[Extension types]],1),0)&gt;0,"-lotus","-")</f>
        <v>-</v>
      </c>
      <c r="AC150" s="50" t="str">
        <f aca="false">IF(IFERROR(SEARCH("-vss",Online_Backup_Table1230[[#This Row],[Extension types]],1),0)&gt;0,"-vss","-")</f>
        <v>-</v>
      </c>
      <c r="AD150" s="50" t="str">
        <f aca="false">IF(IFERROR(SEARCH("-db2",Online_Backup_Table1230[[#This Row],[Extension types]],1),0)&gt;0,"-db2","-")</f>
        <v>-</v>
      </c>
      <c r="AE150" s="50" t="str">
        <f aca="false">IF(IFERROR(SEARCH("-mssharepoint",Online_Backup_Table1230[[#This Row],[Extension types]],1),0)&gt;0,"-mssharepoint","-")</f>
        <v>-</v>
      </c>
      <c r="AF150" s="50" t="str">
        <f aca="false">IF(IFERROR(SEARCH("-mssps",Online_Backup_Table1230[[#This Row],[Extension types]],1),0)&gt;0,"-mssps","-")</f>
        <v>-</v>
      </c>
      <c r="AG150" s="50" t="str">
        <f aca="false">IF(IFERROR(SEARCH("-vmware",Online_Backup_Table1230[[#This Row],[Extension types]],1),0)&gt;0,"-vmware","-")</f>
        <v>-</v>
      </c>
      <c r="AH150" s="50" t="str">
        <f aca="false">IF(IFERROR(SEARCH("-vepa",Online_Backup_Table1230[[#This Row],[Extension types]],1),0)&gt;0,"-vepa","-")</f>
        <v>-</v>
      </c>
      <c r="AI150" s="50" t="str">
        <f aca="false">IF(IFERROR(SEARCH("-veagent",Online_Backup_Table1230[[#This Row],[Extension types]],1),0)&gt;0,"-veagent","-")</f>
        <v>-</v>
      </c>
      <c r="AJ150" s="50" t="str">
        <f aca="false">IF(IFERROR(SEARCH("-stream",Online_Backup_Table1230[[#This Row],[Extension types]],1),0)&gt;0,"-stream","-")</f>
        <v>-</v>
      </c>
      <c r="AK150" s="50" t="str">
        <f aca="false">IF(IFERROR(SEARCH("-ov",Online_Backup_Table1230[[#This Row],[Extension types]],1),0)&gt;0,"-ov","-")</f>
        <v>-</v>
      </c>
      <c r="AL150" s="50" t="str">
        <f aca="false">IF(IFERROR(SEARCH("-opc",Online_Backup_Table1230[[#This Row],[Extension types]],1),0)&gt;0,"-opc","-")</f>
        <v>-</v>
      </c>
      <c r="AM150" s="50" t="str">
        <f aca="false">IF(IFERROR(SEARCH("-mysql",Online_Backup_Table1230[[#This Row],[Extension types]],1),0)&gt;0,"-mysql","-")</f>
        <v>-</v>
      </c>
      <c r="AN150" s="50" t="str">
        <f aca="false">IF(IFERROR(SEARCH("-postgresql",Online_Backup_Table1230[[#This Row],[Extension types]],1),0)&gt;0,"-postgresql","-")</f>
        <v>-</v>
      </c>
      <c r="AO150" s="53" t="n">
        <f aca="false">IF(AND(Online_Backup_Table1230[[#This Row],[OS_type]]="WINDOWS / LINUX",COUNTIF(Online_Backup_Table1230[[#This Row],[Check -mssql and -mssql70]:[Check -opc]],"-")&lt;&gt;21),1,0)</f>
        <v>0</v>
      </c>
      <c r="AP150" s="53" t="n">
        <f aca="false">IF(AND(Online_Backup_Table1230[[#This Row],[OS_type]]="UNIX",COUNTIF(Online_Backup_Table1230[[#This Row],[Check -mssql and -mssql70]:[Check -opc]],"-")&lt;&gt;21),1,0)</f>
        <v>0</v>
      </c>
      <c r="AQ150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50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150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50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50" s="54"/>
      <c r="AV150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51" customFormat="false" ht="15" hidden="false" customHeight="false" outlineLevel="0" collapsed="false">
      <c r="B151" s="39" t="s">
        <v>154</v>
      </c>
      <c r="C151" s="39" t="s">
        <v>149</v>
      </c>
      <c r="D151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Unix</v>
      </c>
      <c r="E151" s="51" t="s">
        <v>125</v>
      </c>
      <c r="F151" s="52"/>
      <c r="G151" s="52"/>
      <c r="H151" s="52"/>
      <c r="I151" s="52"/>
      <c r="J151" s="52"/>
      <c r="L151" s="50" t="str">
        <f aca="false">IF(IFERROR(SEARCH("-virtual",Online_Backup_Table1230[[#This Row],[Extension types]],1),0)&gt;0,"Yes","-")</f>
        <v>-</v>
      </c>
      <c r="M151" s="39"/>
      <c r="N151" s="50" t="str">
        <f aca="false">IF(IFERROR(SEARCH("-clus",Online_Backup_Table1230[[#This Row],[Extension types]],1),0)&gt;0,"Yes","-")</f>
        <v>-</v>
      </c>
      <c r="O151" s="39"/>
      <c r="P151" s="50" t="str">
        <f aca="false">IF(IFERROR(SEARCH("-appserver",Online_Backup_Table1230[[#This Row],[Extension types]],1),0)&gt;0,"Yes","-")</f>
        <v>-</v>
      </c>
      <c r="Q151" s="39"/>
      <c r="R151" s="50" t="str">
        <f aca="false">IF(IFERROR(SEARCH("-mssql",Online_Backup_Table1230[[#This Row],[Extension types]],1),0)&gt;0,"-mssql","-")</f>
        <v>-</v>
      </c>
      <c r="S151" s="50" t="str">
        <f aca="false">IF(IFERROR(SEARCH("-oracle",Online_Backup_Table1230[[#This Row],[Extension types]],1),0)&gt;0,"-oracle","-")</f>
        <v>-</v>
      </c>
      <c r="T151" s="50" t="str">
        <f aca="false">IF(IFERROR(SEARCH("-sap",Online_Backup_Table1230[[#This Row],[Extension types]],1),0)&gt;0,"-sap","-")</f>
        <v>-</v>
      </c>
      <c r="U151" s="50" t="str">
        <f aca="false">IF(IFERROR(SEARCH("-msexchange",Online_Backup_Table1230[[#This Row],[Extension types]],1),0)&gt;0,"-msexchange","-")</f>
        <v>-</v>
      </c>
      <c r="V151" s="50" t="str">
        <f aca="false">IF(IFERROR(SEARCH("-msese",Online_Backup_Table1230[[#This Row],[Extension types]],1),0)&gt;0,"-msese","-")</f>
        <v>-</v>
      </c>
      <c r="W151" s="50" t="str">
        <f aca="false">IF(IFERROR(SEARCH("-e2010",Online_Backup_Table1230[[#This Row],[Extension types]],1),0)&gt;0,"-e2010","-")</f>
        <v>-</v>
      </c>
      <c r="X151" s="50" t="str">
        <f aca="false">IF(IFERROR(SEARCH("-msmbx",Online_Backup_Table1230[[#This Row],[Extension types]],1),0)&gt;0,"-msmbx","-")</f>
        <v>-</v>
      </c>
      <c r="Y151" s="50" t="str">
        <f aca="false">IF(IFERROR(SEARCH("-mbx",Online_Backup_Table1230[[#This Row],[Extension types]],1),0)&gt;0,"-mbx","-")</f>
        <v>-</v>
      </c>
      <c r="Z151" s="50" t="str">
        <f aca="false">IF(IFERROR(SEARCH("-informix",Online_Backup_Table1230[[#This Row],[Extension types]],1),0)&gt;0,"-informix","-")</f>
        <v>-</v>
      </c>
      <c r="AA151" s="50" t="str">
        <f aca="false">IF(IFERROR(SEARCH("-sybase",Online_Backup_Table1230[[#This Row],[Extension types]],1),0)&gt;0,"-sybase","-")</f>
        <v>-</v>
      </c>
      <c r="AB151" s="50" t="str">
        <f aca="false">IF(IFERROR(SEARCH("-lotus",Online_Backup_Table1230[[#This Row],[Extension types]],1),0)&gt;0,"-lotus","-")</f>
        <v>-</v>
      </c>
      <c r="AC151" s="50" t="str">
        <f aca="false">IF(IFERROR(SEARCH("-vss",Online_Backup_Table1230[[#This Row],[Extension types]],1),0)&gt;0,"-vss","-")</f>
        <v>-</v>
      </c>
      <c r="AD151" s="50" t="str">
        <f aca="false">IF(IFERROR(SEARCH("-db2",Online_Backup_Table1230[[#This Row],[Extension types]],1),0)&gt;0,"-db2","-")</f>
        <v>-</v>
      </c>
      <c r="AE151" s="50" t="str">
        <f aca="false">IF(IFERROR(SEARCH("-mssharepoint",Online_Backup_Table1230[[#This Row],[Extension types]],1),0)&gt;0,"-mssharepoint","-")</f>
        <v>-</v>
      </c>
      <c r="AF151" s="50" t="str">
        <f aca="false">IF(IFERROR(SEARCH("-mssps",Online_Backup_Table1230[[#This Row],[Extension types]],1),0)&gt;0,"-mssps","-")</f>
        <v>-</v>
      </c>
      <c r="AG151" s="50" t="str">
        <f aca="false">IF(IFERROR(SEARCH("-vmware",Online_Backup_Table1230[[#This Row],[Extension types]],1),0)&gt;0,"-vmware","-")</f>
        <v>-</v>
      </c>
      <c r="AH151" s="50" t="str">
        <f aca="false">IF(IFERROR(SEARCH("-vepa",Online_Backup_Table1230[[#This Row],[Extension types]],1),0)&gt;0,"-vepa","-")</f>
        <v>-</v>
      </c>
      <c r="AI151" s="50" t="str">
        <f aca="false">IF(IFERROR(SEARCH("-veagent",Online_Backup_Table1230[[#This Row],[Extension types]],1),0)&gt;0,"-veagent","-")</f>
        <v>-</v>
      </c>
      <c r="AJ151" s="50" t="str">
        <f aca="false">IF(IFERROR(SEARCH("-stream",Online_Backup_Table1230[[#This Row],[Extension types]],1),0)&gt;0,"-stream","-")</f>
        <v>-</v>
      </c>
      <c r="AK151" s="50" t="str">
        <f aca="false">IF(IFERROR(SEARCH("-ov",Online_Backup_Table1230[[#This Row],[Extension types]],1),0)&gt;0,"-ov","-")</f>
        <v>-</v>
      </c>
      <c r="AL151" s="50" t="str">
        <f aca="false">IF(IFERROR(SEARCH("-opc",Online_Backup_Table1230[[#This Row],[Extension types]],1),0)&gt;0,"-opc","-")</f>
        <v>-</v>
      </c>
      <c r="AM151" s="50" t="str">
        <f aca="false">IF(IFERROR(SEARCH("-mysql",Online_Backup_Table1230[[#This Row],[Extension types]],1),0)&gt;0,"-mysql","-")</f>
        <v>-</v>
      </c>
      <c r="AN151" s="50" t="str">
        <f aca="false">IF(IFERROR(SEARCH("-postgresql",Online_Backup_Table1230[[#This Row],[Extension types]],1),0)&gt;0,"-postgresql","-")</f>
        <v>-</v>
      </c>
      <c r="AO151" s="53" t="n">
        <f aca="false">IF(AND(Online_Backup_Table1230[[#This Row],[OS_type]]="WINDOWS / LINUX",COUNTIF(Online_Backup_Table1230[[#This Row],[Check -mssql and -mssql70]:[Check -opc]],"-")&lt;&gt;21),1,0)</f>
        <v>0</v>
      </c>
      <c r="AP151" s="53" t="n">
        <f aca="false">IF(AND(Online_Backup_Table1230[[#This Row],[OS_type]]="UNIX",COUNTIF(Online_Backup_Table1230[[#This Row],[Check -mssql and -mssql70]:[Check -opc]],"-")&lt;&gt;21),1,0)</f>
        <v>0</v>
      </c>
      <c r="AQ151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51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151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51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51" s="54"/>
      <c r="AV151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52" customFormat="false" ht="15" hidden="false" customHeight="false" outlineLevel="0" collapsed="false">
      <c r="B152" s="39" t="s">
        <v>155</v>
      </c>
      <c r="C152" s="39" t="s">
        <v>149</v>
      </c>
      <c r="D152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Unix</v>
      </c>
      <c r="E152" s="51" t="s">
        <v>125</v>
      </c>
      <c r="F152" s="52"/>
      <c r="G152" s="52"/>
      <c r="H152" s="52"/>
      <c r="I152" s="52"/>
      <c r="J152" s="52"/>
      <c r="L152" s="50" t="str">
        <f aca="false">IF(IFERROR(SEARCH("-virtual",Online_Backup_Table1230[[#This Row],[Extension types]],1),0)&gt;0,"Yes","-")</f>
        <v>-</v>
      </c>
      <c r="M152" s="39"/>
      <c r="N152" s="50" t="str">
        <f aca="false">IF(IFERROR(SEARCH("-clus",Online_Backup_Table1230[[#This Row],[Extension types]],1),0)&gt;0,"Yes","-")</f>
        <v>-</v>
      </c>
      <c r="O152" s="39"/>
      <c r="P152" s="50" t="str">
        <f aca="false">IF(IFERROR(SEARCH("-appserver",Online_Backup_Table1230[[#This Row],[Extension types]],1),0)&gt;0,"Yes","-")</f>
        <v>-</v>
      </c>
      <c r="Q152" s="39"/>
      <c r="R152" s="50" t="str">
        <f aca="false">IF(IFERROR(SEARCH("-mssql",Online_Backup_Table1230[[#This Row],[Extension types]],1),0)&gt;0,"-mssql","-")</f>
        <v>-</v>
      </c>
      <c r="S152" s="50" t="str">
        <f aca="false">IF(IFERROR(SEARCH("-oracle",Online_Backup_Table1230[[#This Row],[Extension types]],1),0)&gt;0,"-oracle","-")</f>
        <v>-</v>
      </c>
      <c r="T152" s="50" t="str">
        <f aca="false">IF(IFERROR(SEARCH("-sap",Online_Backup_Table1230[[#This Row],[Extension types]],1),0)&gt;0,"-sap","-")</f>
        <v>-</v>
      </c>
      <c r="U152" s="50" t="str">
        <f aca="false">IF(IFERROR(SEARCH("-msexchange",Online_Backup_Table1230[[#This Row],[Extension types]],1),0)&gt;0,"-msexchange","-")</f>
        <v>-</v>
      </c>
      <c r="V152" s="50" t="str">
        <f aca="false">IF(IFERROR(SEARCH("-msese",Online_Backup_Table1230[[#This Row],[Extension types]],1),0)&gt;0,"-msese","-")</f>
        <v>-</v>
      </c>
      <c r="W152" s="50" t="str">
        <f aca="false">IF(IFERROR(SEARCH("-e2010",Online_Backup_Table1230[[#This Row],[Extension types]],1),0)&gt;0,"-e2010","-")</f>
        <v>-</v>
      </c>
      <c r="X152" s="50" t="str">
        <f aca="false">IF(IFERROR(SEARCH("-msmbx",Online_Backup_Table1230[[#This Row],[Extension types]],1),0)&gt;0,"-msmbx","-")</f>
        <v>-</v>
      </c>
      <c r="Y152" s="50" t="str">
        <f aca="false">IF(IFERROR(SEARCH("-mbx",Online_Backup_Table1230[[#This Row],[Extension types]],1),0)&gt;0,"-mbx","-")</f>
        <v>-</v>
      </c>
      <c r="Z152" s="50" t="str">
        <f aca="false">IF(IFERROR(SEARCH("-informix",Online_Backup_Table1230[[#This Row],[Extension types]],1),0)&gt;0,"-informix","-")</f>
        <v>-</v>
      </c>
      <c r="AA152" s="50" t="str">
        <f aca="false">IF(IFERROR(SEARCH("-sybase",Online_Backup_Table1230[[#This Row],[Extension types]],1),0)&gt;0,"-sybase","-")</f>
        <v>-</v>
      </c>
      <c r="AB152" s="50" t="str">
        <f aca="false">IF(IFERROR(SEARCH("-lotus",Online_Backup_Table1230[[#This Row],[Extension types]],1),0)&gt;0,"-lotus","-")</f>
        <v>-</v>
      </c>
      <c r="AC152" s="50" t="str">
        <f aca="false">IF(IFERROR(SEARCH("-vss",Online_Backup_Table1230[[#This Row],[Extension types]],1),0)&gt;0,"-vss","-")</f>
        <v>-</v>
      </c>
      <c r="AD152" s="50" t="str">
        <f aca="false">IF(IFERROR(SEARCH("-db2",Online_Backup_Table1230[[#This Row],[Extension types]],1),0)&gt;0,"-db2","-")</f>
        <v>-</v>
      </c>
      <c r="AE152" s="50" t="str">
        <f aca="false">IF(IFERROR(SEARCH("-mssharepoint",Online_Backup_Table1230[[#This Row],[Extension types]],1),0)&gt;0,"-mssharepoint","-")</f>
        <v>-</v>
      </c>
      <c r="AF152" s="50" t="str">
        <f aca="false">IF(IFERROR(SEARCH("-mssps",Online_Backup_Table1230[[#This Row],[Extension types]],1),0)&gt;0,"-mssps","-")</f>
        <v>-</v>
      </c>
      <c r="AG152" s="50" t="str">
        <f aca="false">IF(IFERROR(SEARCH("-vmware",Online_Backup_Table1230[[#This Row],[Extension types]],1),0)&gt;0,"-vmware","-")</f>
        <v>-</v>
      </c>
      <c r="AH152" s="50" t="str">
        <f aca="false">IF(IFERROR(SEARCH("-vepa",Online_Backup_Table1230[[#This Row],[Extension types]],1),0)&gt;0,"-vepa","-")</f>
        <v>-</v>
      </c>
      <c r="AI152" s="50" t="str">
        <f aca="false">IF(IFERROR(SEARCH("-veagent",Online_Backup_Table1230[[#This Row],[Extension types]],1),0)&gt;0,"-veagent","-")</f>
        <v>-</v>
      </c>
      <c r="AJ152" s="50" t="str">
        <f aca="false">IF(IFERROR(SEARCH("-stream",Online_Backup_Table1230[[#This Row],[Extension types]],1),0)&gt;0,"-stream","-")</f>
        <v>-</v>
      </c>
      <c r="AK152" s="50" t="str">
        <f aca="false">IF(IFERROR(SEARCH("-ov",Online_Backup_Table1230[[#This Row],[Extension types]],1),0)&gt;0,"-ov","-")</f>
        <v>-</v>
      </c>
      <c r="AL152" s="50" t="str">
        <f aca="false">IF(IFERROR(SEARCH("-opc",Online_Backup_Table1230[[#This Row],[Extension types]],1),0)&gt;0,"-opc","-")</f>
        <v>-</v>
      </c>
      <c r="AM152" s="50" t="str">
        <f aca="false">IF(IFERROR(SEARCH("-mysql",Online_Backup_Table1230[[#This Row],[Extension types]],1),0)&gt;0,"-mysql","-")</f>
        <v>-</v>
      </c>
      <c r="AN152" s="50" t="str">
        <f aca="false">IF(IFERROR(SEARCH("-postgresql",Online_Backup_Table1230[[#This Row],[Extension types]],1),0)&gt;0,"-postgresql","-")</f>
        <v>-</v>
      </c>
      <c r="AO152" s="53" t="n">
        <f aca="false">IF(AND(Online_Backup_Table1230[[#This Row],[OS_type]]="WINDOWS / LINUX",COUNTIF(Online_Backup_Table1230[[#This Row],[Check -mssql and -mssql70]:[Check -opc]],"-")&lt;&gt;21),1,0)</f>
        <v>0</v>
      </c>
      <c r="AP152" s="53" t="n">
        <f aca="false">IF(AND(Online_Backup_Table1230[[#This Row],[OS_type]]="UNIX",COUNTIF(Online_Backup_Table1230[[#This Row],[Check -mssql and -mssql70]:[Check -opc]],"-")&lt;&gt;21),1,0)</f>
        <v>0</v>
      </c>
      <c r="AQ152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52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152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52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52" s="54"/>
      <c r="AV152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53" customFormat="false" ht="15" hidden="false" customHeight="false" outlineLevel="0" collapsed="false">
      <c r="B153" s="39" t="s">
        <v>156</v>
      </c>
      <c r="C153" s="39" t="s">
        <v>149</v>
      </c>
      <c r="D153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Unix</v>
      </c>
      <c r="E153" s="51" t="s">
        <v>125</v>
      </c>
      <c r="F153" s="52"/>
      <c r="G153" s="52"/>
      <c r="H153" s="52"/>
      <c r="I153" s="52"/>
      <c r="J153" s="52"/>
      <c r="L153" s="50" t="str">
        <f aca="false">IF(IFERROR(SEARCH("-virtual",Online_Backup_Table1230[[#This Row],[Extension types]],1),0)&gt;0,"Yes","-")</f>
        <v>-</v>
      </c>
      <c r="M153" s="39"/>
      <c r="N153" s="50" t="str">
        <f aca="false">IF(IFERROR(SEARCH("-clus",Online_Backup_Table1230[[#This Row],[Extension types]],1),0)&gt;0,"Yes","-")</f>
        <v>-</v>
      </c>
      <c r="O153" s="39"/>
      <c r="P153" s="50" t="str">
        <f aca="false">IF(IFERROR(SEARCH("-appserver",Online_Backup_Table1230[[#This Row],[Extension types]],1),0)&gt;0,"Yes","-")</f>
        <v>-</v>
      </c>
      <c r="Q153" s="39"/>
      <c r="R153" s="50" t="str">
        <f aca="false">IF(IFERROR(SEARCH("-mssql",Online_Backup_Table1230[[#This Row],[Extension types]],1),0)&gt;0,"-mssql","-")</f>
        <v>-</v>
      </c>
      <c r="S153" s="50" t="str">
        <f aca="false">IF(IFERROR(SEARCH("-oracle",Online_Backup_Table1230[[#This Row],[Extension types]],1),0)&gt;0,"-oracle","-")</f>
        <v>-</v>
      </c>
      <c r="T153" s="50" t="str">
        <f aca="false">IF(IFERROR(SEARCH("-sap",Online_Backup_Table1230[[#This Row],[Extension types]],1),0)&gt;0,"-sap","-")</f>
        <v>-</v>
      </c>
      <c r="U153" s="50" t="str">
        <f aca="false">IF(IFERROR(SEARCH("-msexchange",Online_Backup_Table1230[[#This Row],[Extension types]],1),0)&gt;0,"-msexchange","-")</f>
        <v>-</v>
      </c>
      <c r="V153" s="50" t="str">
        <f aca="false">IF(IFERROR(SEARCH("-msese",Online_Backup_Table1230[[#This Row],[Extension types]],1),0)&gt;0,"-msese","-")</f>
        <v>-</v>
      </c>
      <c r="W153" s="50" t="str">
        <f aca="false">IF(IFERROR(SEARCH("-e2010",Online_Backup_Table1230[[#This Row],[Extension types]],1),0)&gt;0,"-e2010","-")</f>
        <v>-</v>
      </c>
      <c r="X153" s="50" t="str">
        <f aca="false">IF(IFERROR(SEARCH("-msmbx",Online_Backup_Table1230[[#This Row],[Extension types]],1),0)&gt;0,"-msmbx","-")</f>
        <v>-</v>
      </c>
      <c r="Y153" s="50" t="str">
        <f aca="false">IF(IFERROR(SEARCH("-mbx",Online_Backup_Table1230[[#This Row],[Extension types]],1),0)&gt;0,"-mbx","-")</f>
        <v>-</v>
      </c>
      <c r="Z153" s="50" t="str">
        <f aca="false">IF(IFERROR(SEARCH("-informix",Online_Backup_Table1230[[#This Row],[Extension types]],1),0)&gt;0,"-informix","-")</f>
        <v>-</v>
      </c>
      <c r="AA153" s="50" t="str">
        <f aca="false">IF(IFERROR(SEARCH("-sybase",Online_Backup_Table1230[[#This Row],[Extension types]],1),0)&gt;0,"-sybase","-")</f>
        <v>-</v>
      </c>
      <c r="AB153" s="50" t="str">
        <f aca="false">IF(IFERROR(SEARCH("-lotus",Online_Backup_Table1230[[#This Row],[Extension types]],1),0)&gt;0,"-lotus","-")</f>
        <v>-</v>
      </c>
      <c r="AC153" s="50" t="str">
        <f aca="false">IF(IFERROR(SEARCH("-vss",Online_Backup_Table1230[[#This Row],[Extension types]],1),0)&gt;0,"-vss","-")</f>
        <v>-</v>
      </c>
      <c r="AD153" s="50" t="str">
        <f aca="false">IF(IFERROR(SEARCH("-db2",Online_Backup_Table1230[[#This Row],[Extension types]],1),0)&gt;0,"-db2","-")</f>
        <v>-</v>
      </c>
      <c r="AE153" s="50" t="str">
        <f aca="false">IF(IFERROR(SEARCH("-mssharepoint",Online_Backup_Table1230[[#This Row],[Extension types]],1),0)&gt;0,"-mssharepoint","-")</f>
        <v>-</v>
      </c>
      <c r="AF153" s="50" t="str">
        <f aca="false">IF(IFERROR(SEARCH("-mssps",Online_Backup_Table1230[[#This Row],[Extension types]],1),0)&gt;0,"-mssps","-")</f>
        <v>-</v>
      </c>
      <c r="AG153" s="50" t="str">
        <f aca="false">IF(IFERROR(SEARCH("-vmware",Online_Backup_Table1230[[#This Row],[Extension types]],1),0)&gt;0,"-vmware","-")</f>
        <v>-</v>
      </c>
      <c r="AH153" s="50" t="str">
        <f aca="false">IF(IFERROR(SEARCH("-vepa",Online_Backup_Table1230[[#This Row],[Extension types]],1),0)&gt;0,"-vepa","-")</f>
        <v>-</v>
      </c>
      <c r="AI153" s="50" t="str">
        <f aca="false">IF(IFERROR(SEARCH("-veagent",Online_Backup_Table1230[[#This Row],[Extension types]],1),0)&gt;0,"-veagent","-")</f>
        <v>-</v>
      </c>
      <c r="AJ153" s="50" t="str">
        <f aca="false">IF(IFERROR(SEARCH("-stream",Online_Backup_Table1230[[#This Row],[Extension types]],1),0)&gt;0,"-stream","-")</f>
        <v>-</v>
      </c>
      <c r="AK153" s="50" t="str">
        <f aca="false">IF(IFERROR(SEARCH("-ov",Online_Backup_Table1230[[#This Row],[Extension types]],1),0)&gt;0,"-ov","-")</f>
        <v>-</v>
      </c>
      <c r="AL153" s="50" t="str">
        <f aca="false">IF(IFERROR(SEARCH("-opc",Online_Backup_Table1230[[#This Row],[Extension types]],1),0)&gt;0,"-opc","-")</f>
        <v>-</v>
      </c>
      <c r="AM153" s="50" t="str">
        <f aca="false">IF(IFERROR(SEARCH("-mysql",Online_Backup_Table1230[[#This Row],[Extension types]],1),0)&gt;0,"-mysql","-")</f>
        <v>-</v>
      </c>
      <c r="AN153" s="50" t="str">
        <f aca="false">IF(IFERROR(SEARCH("-postgresql",Online_Backup_Table1230[[#This Row],[Extension types]],1),0)&gt;0,"-postgresql","-")</f>
        <v>-</v>
      </c>
      <c r="AO153" s="53" t="n">
        <f aca="false">IF(AND(Online_Backup_Table1230[[#This Row],[OS_type]]="WINDOWS / LINUX",COUNTIF(Online_Backup_Table1230[[#This Row],[Check -mssql and -mssql70]:[Check -opc]],"-")&lt;&gt;21),1,0)</f>
        <v>0</v>
      </c>
      <c r="AP153" s="53" t="n">
        <f aca="false">IF(AND(Online_Backup_Table1230[[#This Row],[OS_type]]="UNIX",COUNTIF(Online_Backup_Table1230[[#This Row],[Check -mssql and -mssql70]:[Check -opc]],"-")&lt;&gt;21),1,0)</f>
        <v>0</v>
      </c>
      <c r="AQ153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53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153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53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53" s="54"/>
      <c r="AV153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54" customFormat="false" ht="15" hidden="false" customHeight="false" outlineLevel="0" collapsed="false">
      <c r="B154" s="39" t="s">
        <v>157</v>
      </c>
      <c r="C154" s="39" t="s">
        <v>149</v>
      </c>
      <c r="D154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Unix</v>
      </c>
      <c r="E154" s="51" t="s">
        <v>125</v>
      </c>
      <c r="F154" s="52"/>
      <c r="G154" s="52"/>
      <c r="H154" s="52"/>
      <c r="I154" s="52"/>
      <c r="J154" s="52"/>
      <c r="L154" s="50" t="str">
        <f aca="false">IF(IFERROR(SEARCH("-virtual",Online_Backup_Table1230[[#This Row],[Extension types]],1),0)&gt;0,"Yes","-")</f>
        <v>-</v>
      </c>
      <c r="M154" s="39"/>
      <c r="N154" s="50" t="str">
        <f aca="false">IF(IFERROR(SEARCH("-clus",Online_Backup_Table1230[[#This Row],[Extension types]],1),0)&gt;0,"Yes","-")</f>
        <v>-</v>
      </c>
      <c r="O154" s="39"/>
      <c r="P154" s="50" t="str">
        <f aca="false">IF(IFERROR(SEARCH("-appserver",Online_Backup_Table1230[[#This Row],[Extension types]],1),0)&gt;0,"Yes","-")</f>
        <v>-</v>
      </c>
      <c r="Q154" s="39"/>
      <c r="R154" s="50" t="str">
        <f aca="false">IF(IFERROR(SEARCH("-mssql",Online_Backup_Table1230[[#This Row],[Extension types]],1),0)&gt;0,"-mssql","-")</f>
        <v>-</v>
      </c>
      <c r="S154" s="50" t="str">
        <f aca="false">IF(IFERROR(SEARCH("-oracle",Online_Backup_Table1230[[#This Row],[Extension types]],1),0)&gt;0,"-oracle","-")</f>
        <v>-</v>
      </c>
      <c r="T154" s="50" t="str">
        <f aca="false">IF(IFERROR(SEARCH("-sap",Online_Backup_Table1230[[#This Row],[Extension types]],1),0)&gt;0,"-sap","-")</f>
        <v>-</v>
      </c>
      <c r="U154" s="50" t="str">
        <f aca="false">IF(IFERROR(SEARCH("-msexchange",Online_Backup_Table1230[[#This Row],[Extension types]],1),0)&gt;0,"-msexchange","-")</f>
        <v>-</v>
      </c>
      <c r="V154" s="50" t="str">
        <f aca="false">IF(IFERROR(SEARCH("-msese",Online_Backup_Table1230[[#This Row],[Extension types]],1),0)&gt;0,"-msese","-")</f>
        <v>-</v>
      </c>
      <c r="W154" s="50" t="str">
        <f aca="false">IF(IFERROR(SEARCH("-e2010",Online_Backup_Table1230[[#This Row],[Extension types]],1),0)&gt;0,"-e2010","-")</f>
        <v>-</v>
      </c>
      <c r="X154" s="50" t="str">
        <f aca="false">IF(IFERROR(SEARCH("-msmbx",Online_Backup_Table1230[[#This Row],[Extension types]],1),0)&gt;0,"-msmbx","-")</f>
        <v>-</v>
      </c>
      <c r="Y154" s="50" t="str">
        <f aca="false">IF(IFERROR(SEARCH("-mbx",Online_Backup_Table1230[[#This Row],[Extension types]],1),0)&gt;0,"-mbx","-")</f>
        <v>-</v>
      </c>
      <c r="Z154" s="50" t="str">
        <f aca="false">IF(IFERROR(SEARCH("-informix",Online_Backup_Table1230[[#This Row],[Extension types]],1),0)&gt;0,"-informix","-")</f>
        <v>-</v>
      </c>
      <c r="AA154" s="50" t="str">
        <f aca="false">IF(IFERROR(SEARCH("-sybase",Online_Backup_Table1230[[#This Row],[Extension types]],1),0)&gt;0,"-sybase","-")</f>
        <v>-</v>
      </c>
      <c r="AB154" s="50" t="str">
        <f aca="false">IF(IFERROR(SEARCH("-lotus",Online_Backup_Table1230[[#This Row],[Extension types]],1),0)&gt;0,"-lotus","-")</f>
        <v>-</v>
      </c>
      <c r="AC154" s="50" t="str">
        <f aca="false">IF(IFERROR(SEARCH("-vss",Online_Backup_Table1230[[#This Row],[Extension types]],1),0)&gt;0,"-vss","-")</f>
        <v>-</v>
      </c>
      <c r="AD154" s="50" t="str">
        <f aca="false">IF(IFERROR(SEARCH("-db2",Online_Backup_Table1230[[#This Row],[Extension types]],1),0)&gt;0,"-db2","-")</f>
        <v>-</v>
      </c>
      <c r="AE154" s="50" t="str">
        <f aca="false">IF(IFERROR(SEARCH("-mssharepoint",Online_Backup_Table1230[[#This Row],[Extension types]],1),0)&gt;0,"-mssharepoint","-")</f>
        <v>-</v>
      </c>
      <c r="AF154" s="50" t="str">
        <f aca="false">IF(IFERROR(SEARCH("-mssps",Online_Backup_Table1230[[#This Row],[Extension types]],1),0)&gt;0,"-mssps","-")</f>
        <v>-</v>
      </c>
      <c r="AG154" s="50" t="str">
        <f aca="false">IF(IFERROR(SEARCH("-vmware",Online_Backup_Table1230[[#This Row],[Extension types]],1),0)&gt;0,"-vmware","-")</f>
        <v>-</v>
      </c>
      <c r="AH154" s="50" t="str">
        <f aca="false">IF(IFERROR(SEARCH("-vepa",Online_Backup_Table1230[[#This Row],[Extension types]],1),0)&gt;0,"-vepa","-")</f>
        <v>-</v>
      </c>
      <c r="AI154" s="50" t="str">
        <f aca="false">IF(IFERROR(SEARCH("-veagent",Online_Backup_Table1230[[#This Row],[Extension types]],1),0)&gt;0,"-veagent","-")</f>
        <v>-</v>
      </c>
      <c r="AJ154" s="50" t="str">
        <f aca="false">IF(IFERROR(SEARCH("-stream",Online_Backup_Table1230[[#This Row],[Extension types]],1),0)&gt;0,"-stream","-")</f>
        <v>-</v>
      </c>
      <c r="AK154" s="50" t="str">
        <f aca="false">IF(IFERROR(SEARCH("-ov",Online_Backup_Table1230[[#This Row],[Extension types]],1),0)&gt;0,"-ov","-")</f>
        <v>-</v>
      </c>
      <c r="AL154" s="50" t="str">
        <f aca="false">IF(IFERROR(SEARCH("-opc",Online_Backup_Table1230[[#This Row],[Extension types]],1),0)&gt;0,"-opc","-")</f>
        <v>-</v>
      </c>
      <c r="AM154" s="50" t="str">
        <f aca="false">IF(IFERROR(SEARCH("-mysql",Online_Backup_Table1230[[#This Row],[Extension types]],1),0)&gt;0,"-mysql","-")</f>
        <v>-</v>
      </c>
      <c r="AN154" s="50" t="str">
        <f aca="false">IF(IFERROR(SEARCH("-postgresql",Online_Backup_Table1230[[#This Row],[Extension types]],1),0)&gt;0,"-postgresql","-")</f>
        <v>-</v>
      </c>
      <c r="AO154" s="53" t="n">
        <f aca="false">IF(AND(Online_Backup_Table1230[[#This Row],[OS_type]]="WINDOWS / LINUX",COUNTIF(Online_Backup_Table1230[[#This Row],[Check -mssql and -mssql70]:[Check -opc]],"-")&lt;&gt;21),1,0)</f>
        <v>0</v>
      </c>
      <c r="AP154" s="53" t="n">
        <f aca="false">IF(AND(Online_Backup_Table1230[[#This Row],[OS_type]]="UNIX",COUNTIF(Online_Backup_Table1230[[#This Row],[Check -mssql and -mssql70]:[Check -opc]],"-")&lt;&gt;21),1,0)</f>
        <v>0</v>
      </c>
      <c r="AQ154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54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154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54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54" s="54"/>
      <c r="AV154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55" customFormat="false" ht="15" hidden="false" customHeight="false" outlineLevel="0" collapsed="false">
      <c r="B155" s="39" t="s">
        <v>158</v>
      </c>
      <c r="C155" s="39" t="s">
        <v>149</v>
      </c>
      <c r="D155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Unix</v>
      </c>
      <c r="E155" s="51" t="s">
        <v>125</v>
      </c>
      <c r="F155" s="52"/>
      <c r="G155" s="52"/>
      <c r="H155" s="52"/>
      <c r="I155" s="52"/>
      <c r="J155" s="52"/>
      <c r="L155" s="50" t="str">
        <f aca="false">IF(IFERROR(SEARCH("-virtual",Online_Backup_Table1230[[#This Row],[Extension types]],1),0)&gt;0,"Yes","-")</f>
        <v>-</v>
      </c>
      <c r="M155" s="39"/>
      <c r="N155" s="50" t="str">
        <f aca="false">IF(IFERROR(SEARCH("-clus",Online_Backup_Table1230[[#This Row],[Extension types]],1),0)&gt;0,"Yes","-")</f>
        <v>-</v>
      </c>
      <c r="O155" s="39"/>
      <c r="P155" s="50" t="str">
        <f aca="false">IF(IFERROR(SEARCH("-appserver",Online_Backup_Table1230[[#This Row],[Extension types]],1),0)&gt;0,"Yes","-")</f>
        <v>-</v>
      </c>
      <c r="Q155" s="39"/>
      <c r="R155" s="50" t="str">
        <f aca="false">IF(IFERROR(SEARCH("-mssql",Online_Backup_Table1230[[#This Row],[Extension types]],1),0)&gt;0,"-mssql","-")</f>
        <v>-</v>
      </c>
      <c r="S155" s="50" t="str">
        <f aca="false">IF(IFERROR(SEARCH("-oracle",Online_Backup_Table1230[[#This Row],[Extension types]],1),0)&gt;0,"-oracle","-")</f>
        <v>-</v>
      </c>
      <c r="T155" s="50" t="str">
        <f aca="false">IF(IFERROR(SEARCH("-sap",Online_Backup_Table1230[[#This Row],[Extension types]],1),0)&gt;0,"-sap","-")</f>
        <v>-</v>
      </c>
      <c r="U155" s="50" t="str">
        <f aca="false">IF(IFERROR(SEARCH("-msexchange",Online_Backup_Table1230[[#This Row],[Extension types]],1),0)&gt;0,"-msexchange","-")</f>
        <v>-</v>
      </c>
      <c r="V155" s="50" t="str">
        <f aca="false">IF(IFERROR(SEARCH("-msese",Online_Backup_Table1230[[#This Row],[Extension types]],1),0)&gt;0,"-msese","-")</f>
        <v>-</v>
      </c>
      <c r="W155" s="50" t="str">
        <f aca="false">IF(IFERROR(SEARCH("-e2010",Online_Backup_Table1230[[#This Row],[Extension types]],1),0)&gt;0,"-e2010","-")</f>
        <v>-</v>
      </c>
      <c r="X155" s="50" t="str">
        <f aca="false">IF(IFERROR(SEARCH("-msmbx",Online_Backup_Table1230[[#This Row],[Extension types]],1),0)&gt;0,"-msmbx","-")</f>
        <v>-</v>
      </c>
      <c r="Y155" s="50" t="str">
        <f aca="false">IF(IFERROR(SEARCH("-mbx",Online_Backup_Table1230[[#This Row],[Extension types]],1),0)&gt;0,"-mbx","-")</f>
        <v>-</v>
      </c>
      <c r="Z155" s="50" t="str">
        <f aca="false">IF(IFERROR(SEARCH("-informix",Online_Backup_Table1230[[#This Row],[Extension types]],1),0)&gt;0,"-informix","-")</f>
        <v>-</v>
      </c>
      <c r="AA155" s="50" t="str">
        <f aca="false">IF(IFERROR(SEARCH("-sybase",Online_Backup_Table1230[[#This Row],[Extension types]],1),0)&gt;0,"-sybase","-")</f>
        <v>-</v>
      </c>
      <c r="AB155" s="50" t="str">
        <f aca="false">IF(IFERROR(SEARCH("-lotus",Online_Backup_Table1230[[#This Row],[Extension types]],1),0)&gt;0,"-lotus","-")</f>
        <v>-</v>
      </c>
      <c r="AC155" s="50" t="str">
        <f aca="false">IF(IFERROR(SEARCH("-vss",Online_Backup_Table1230[[#This Row],[Extension types]],1),0)&gt;0,"-vss","-")</f>
        <v>-</v>
      </c>
      <c r="AD155" s="50" t="str">
        <f aca="false">IF(IFERROR(SEARCH("-db2",Online_Backup_Table1230[[#This Row],[Extension types]],1),0)&gt;0,"-db2","-")</f>
        <v>-</v>
      </c>
      <c r="AE155" s="50" t="str">
        <f aca="false">IF(IFERROR(SEARCH("-mssharepoint",Online_Backup_Table1230[[#This Row],[Extension types]],1),0)&gt;0,"-mssharepoint","-")</f>
        <v>-</v>
      </c>
      <c r="AF155" s="50" t="str">
        <f aca="false">IF(IFERROR(SEARCH("-mssps",Online_Backup_Table1230[[#This Row],[Extension types]],1),0)&gt;0,"-mssps","-")</f>
        <v>-</v>
      </c>
      <c r="AG155" s="50" t="str">
        <f aca="false">IF(IFERROR(SEARCH("-vmware",Online_Backup_Table1230[[#This Row],[Extension types]],1),0)&gt;0,"-vmware","-")</f>
        <v>-</v>
      </c>
      <c r="AH155" s="50" t="str">
        <f aca="false">IF(IFERROR(SEARCH("-vepa",Online_Backup_Table1230[[#This Row],[Extension types]],1),0)&gt;0,"-vepa","-")</f>
        <v>-</v>
      </c>
      <c r="AI155" s="50" t="str">
        <f aca="false">IF(IFERROR(SEARCH("-veagent",Online_Backup_Table1230[[#This Row],[Extension types]],1),0)&gt;0,"-veagent","-")</f>
        <v>-</v>
      </c>
      <c r="AJ155" s="50" t="str">
        <f aca="false">IF(IFERROR(SEARCH("-stream",Online_Backup_Table1230[[#This Row],[Extension types]],1),0)&gt;0,"-stream","-")</f>
        <v>-</v>
      </c>
      <c r="AK155" s="50" t="str">
        <f aca="false">IF(IFERROR(SEARCH("-ov",Online_Backup_Table1230[[#This Row],[Extension types]],1),0)&gt;0,"-ov","-")</f>
        <v>-</v>
      </c>
      <c r="AL155" s="50" t="str">
        <f aca="false">IF(IFERROR(SEARCH("-opc",Online_Backup_Table1230[[#This Row],[Extension types]],1),0)&gt;0,"-opc","-")</f>
        <v>-</v>
      </c>
      <c r="AM155" s="50" t="str">
        <f aca="false">IF(IFERROR(SEARCH("-mysql",Online_Backup_Table1230[[#This Row],[Extension types]],1),0)&gt;0,"-mysql","-")</f>
        <v>-</v>
      </c>
      <c r="AN155" s="50" t="str">
        <f aca="false">IF(IFERROR(SEARCH("-postgresql",Online_Backup_Table1230[[#This Row],[Extension types]],1),0)&gt;0,"-postgresql","-")</f>
        <v>-</v>
      </c>
      <c r="AO155" s="53" t="n">
        <f aca="false">IF(AND(Online_Backup_Table1230[[#This Row],[OS_type]]="WINDOWS / LINUX",COUNTIF(Online_Backup_Table1230[[#This Row],[Check -mssql and -mssql70]:[Check -opc]],"-")&lt;&gt;21),1,0)</f>
        <v>0</v>
      </c>
      <c r="AP155" s="53" t="n">
        <f aca="false">IF(AND(Online_Backup_Table1230[[#This Row],[OS_type]]="UNIX",COUNTIF(Online_Backup_Table1230[[#This Row],[Check -mssql and -mssql70]:[Check -opc]],"-")&lt;&gt;21),1,0)</f>
        <v>0</v>
      </c>
      <c r="AQ155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55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155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55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55" s="54"/>
      <c r="AV155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56" customFormat="false" ht="15" hidden="false" customHeight="false" outlineLevel="0" collapsed="false">
      <c r="B156" s="39" t="s">
        <v>159</v>
      </c>
      <c r="C156" s="39" t="s">
        <v>149</v>
      </c>
      <c r="D156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Unix</v>
      </c>
      <c r="E156" s="51" t="s">
        <v>125</v>
      </c>
      <c r="F156" s="52"/>
      <c r="G156" s="52"/>
      <c r="H156" s="52"/>
      <c r="I156" s="52"/>
      <c r="J156" s="52"/>
      <c r="L156" s="50" t="str">
        <f aca="false">IF(IFERROR(SEARCH("-virtual",Online_Backup_Table1230[[#This Row],[Extension types]],1),0)&gt;0,"Yes","-")</f>
        <v>-</v>
      </c>
      <c r="M156" s="39"/>
      <c r="N156" s="50" t="str">
        <f aca="false">IF(IFERROR(SEARCH("-clus",Online_Backup_Table1230[[#This Row],[Extension types]],1),0)&gt;0,"Yes","-")</f>
        <v>-</v>
      </c>
      <c r="O156" s="39"/>
      <c r="P156" s="50" t="str">
        <f aca="false">IF(IFERROR(SEARCH("-appserver",Online_Backup_Table1230[[#This Row],[Extension types]],1),0)&gt;0,"Yes","-")</f>
        <v>-</v>
      </c>
      <c r="Q156" s="39"/>
      <c r="R156" s="50" t="str">
        <f aca="false">IF(IFERROR(SEARCH("-mssql",Online_Backup_Table1230[[#This Row],[Extension types]],1),0)&gt;0,"-mssql","-")</f>
        <v>-</v>
      </c>
      <c r="S156" s="50" t="str">
        <f aca="false">IF(IFERROR(SEARCH("-oracle",Online_Backup_Table1230[[#This Row],[Extension types]],1),0)&gt;0,"-oracle","-")</f>
        <v>-</v>
      </c>
      <c r="T156" s="50" t="str">
        <f aca="false">IF(IFERROR(SEARCH("-sap",Online_Backup_Table1230[[#This Row],[Extension types]],1),0)&gt;0,"-sap","-")</f>
        <v>-</v>
      </c>
      <c r="U156" s="50" t="str">
        <f aca="false">IF(IFERROR(SEARCH("-msexchange",Online_Backup_Table1230[[#This Row],[Extension types]],1),0)&gt;0,"-msexchange","-")</f>
        <v>-</v>
      </c>
      <c r="V156" s="50" t="str">
        <f aca="false">IF(IFERROR(SEARCH("-msese",Online_Backup_Table1230[[#This Row],[Extension types]],1),0)&gt;0,"-msese","-")</f>
        <v>-</v>
      </c>
      <c r="W156" s="50" t="str">
        <f aca="false">IF(IFERROR(SEARCH("-e2010",Online_Backup_Table1230[[#This Row],[Extension types]],1),0)&gt;0,"-e2010","-")</f>
        <v>-</v>
      </c>
      <c r="X156" s="50" t="str">
        <f aca="false">IF(IFERROR(SEARCH("-msmbx",Online_Backup_Table1230[[#This Row],[Extension types]],1),0)&gt;0,"-msmbx","-")</f>
        <v>-</v>
      </c>
      <c r="Y156" s="50" t="str">
        <f aca="false">IF(IFERROR(SEARCH("-mbx",Online_Backup_Table1230[[#This Row],[Extension types]],1),0)&gt;0,"-mbx","-")</f>
        <v>-</v>
      </c>
      <c r="Z156" s="50" t="str">
        <f aca="false">IF(IFERROR(SEARCH("-informix",Online_Backup_Table1230[[#This Row],[Extension types]],1),0)&gt;0,"-informix","-")</f>
        <v>-</v>
      </c>
      <c r="AA156" s="50" t="str">
        <f aca="false">IF(IFERROR(SEARCH("-sybase",Online_Backup_Table1230[[#This Row],[Extension types]],1),0)&gt;0,"-sybase","-")</f>
        <v>-</v>
      </c>
      <c r="AB156" s="50" t="str">
        <f aca="false">IF(IFERROR(SEARCH("-lotus",Online_Backup_Table1230[[#This Row],[Extension types]],1),0)&gt;0,"-lotus","-")</f>
        <v>-</v>
      </c>
      <c r="AC156" s="50" t="str">
        <f aca="false">IF(IFERROR(SEARCH("-vss",Online_Backup_Table1230[[#This Row],[Extension types]],1),0)&gt;0,"-vss","-")</f>
        <v>-</v>
      </c>
      <c r="AD156" s="50" t="str">
        <f aca="false">IF(IFERROR(SEARCH("-db2",Online_Backup_Table1230[[#This Row],[Extension types]],1),0)&gt;0,"-db2","-")</f>
        <v>-</v>
      </c>
      <c r="AE156" s="50" t="str">
        <f aca="false">IF(IFERROR(SEARCH("-mssharepoint",Online_Backup_Table1230[[#This Row],[Extension types]],1),0)&gt;0,"-mssharepoint","-")</f>
        <v>-</v>
      </c>
      <c r="AF156" s="50" t="str">
        <f aca="false">IF(IFERROR(SEARCH("-mssps",Online_Backup_Table1230[[#This Row],[Extension types]],1),0)&gt;0,"-mssps","-")</f>
        <v>-</v>
      </c>
      <c r="AG156" s="50" t="str">
        <f aca="false">IF(IFERROR(SEARCH("-vmware",Online_Backup_Table1230[[#This Row],[Extension types]],1),0)&gt;0,"-vmware","-")</f>
        <v>-</v>
      </c>
      <c r="AH156" s="50" t="str">
        <f aca="false">IF(IFERROR(SEARCH("-vepa",Online_Backup_Table1230[[#This Row],[Extension types]],1),0)&gt;0,"-vepa","-")</f>
        <v>-</v>
      </c>
      <c r="AI156" s="50" t="str">
        <f aca="false">IF(IFERROR(SEARCH("-veagent",Online_Backup_Table1230[[#This Row],[Extension types]],1),0)&gt;0,"-veagent","-")</f>
        <v>-</v>
      </c>
      <c r="AJ156" s="50" t="str">
        <f aca="false">IF(IFERROR(SEARCH("-stream",Online_Backup_Table1230[[#This Row],[Extension types]],1),0)&gt;0,"-stream","-")</f>
        <v>-</v>
      </c>
      <c r="AK156" s="50" t="str">
        <f aca="false">IF(IFERROR(SEARCH("-ov",Online_Backup_Table1230[[#This Row],[Extension types]],1),0)&gt;0,"-ov","-")</f>
        <v>-</v>
      </c>
      <c r="AL156" s="50" t="str">
        <f aca="false">IF(IFERROR(SEARCH("-opc",Online_Backup_Table1230[[#This Row],[Extension types]],1),0)&gt;0,"-opc","-")</f>
        <v>-</v>
      </c>
      <c r="AM156" s="50" t="str">
        <f aca="false">IF(IFERROR(SEARCH("-mysql",Online_Backup_Table1230[[#This Row],[Extension types]],1),0)&gt;0,"-mysql","-")</f>
        <v>-</v>
      </c>
      <c r="AN156" s="50" t="str">
        <f aca="false">IF(IFERROR(SEARCH("-postgresql",Online_Backup_Table1230[[#This Row],[Extension types]],1),0)&gt;0,"-postgresql","-")</f>
        <v>-</v>
      </c>
      <c r="AO156" s="53" t="n">
        <f aca="false">IF(AND(Online_Backup_Table1230[[#This Row],[OS_type]]="WINDOWS / LINUX",COUNTIF(Online_Backup_Table1230[[#This Row],[Check -mssql and -mssql70]:[Check -opc]],"-")&lt;&gt;21),1,0)</f>
        <v>0</v>
      </c>
      <c r="AP156" s="53" t="n">
        <f aca="false">IF(AND(Online_Backup_Table1230[[#This Row],[OS_type]]="UNIX",COUNTIF(Online_Backup_Table1230[[#This Row],[Check -mssql and -mssql70]:[Check -opc]],"-")&lt;&gt;21),1,0)</f>
        <v>0</v>
      </c>
      <c r="AQ156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56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156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56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56" s="54"/>
      <c r="AV156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57" customFormat="false" ht="15" hidden="false" customHeight="false" outlineLevel="0" collapsed="false">
      <c r="B157" s="39" t="s">
        <v>160</v>
      </c>
      <c r="C157" s="39" t="s">
        <v>149</v>
      </c>
      <c r="D157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Unix</v>
      </c>
      <c r="E157" s="51" t="s">
        <v>125</v>
      </c>
      <c r="F157" s="52"/>
      <c r="G157" s="52"/>
      <c r="H157" s="52"/>
      <c r="I157" s="52"/>
      <c r="J157" s="52"/>
      <c r="L157" s="50" t="str">
        <f aca="false">IF(IFERROR(SEARCH("-virtual",Online_Backup_Table1230[[#This Row],[Extension types]],1),0)&gt;0,"Yes","-")</f>
        <v>-</v>
      </c>
      <c r="M157" s="39"/>
      <c r="N157" s="50" t="str">
        <f aca="false">IF(IFERROR(SEARCH("-clus",Online_Backup_Table1230[[#This Row],[Extension types]],1),0)&gt;0,"Yes","-")</f>
        <v>-</v>
      </c>
      <c r="O157" s="39"/>
      <c r="P157" s="50" t="str">
        <f aca="false">IF(IFERROR(SEARCH("-appserver",Online_Backup_Table1230[[#This Row],[Extension types]],1),0)&gt;0,"Yes","-")</f>
        <v>-</v>
      </c>
      <c r="Q157" s="39"/>
      <c r="R157" s="50" t="str">
        <f aca="false">IF(IFERROR(SEARCH("-mssql",Online_Backup_Table1230[[#This Row],[Extension types]],1),0)&gt;0,"-mssql","-")</f>
        <v>-</v>
      </c>
      <c r="S157" s="50" t="str">
        <f aca="false">IF(IFERROR(SEARCH("-oracle",Online_Backup_Table1230[[#This Row],[Extension types]],1),0)&gt;0,"-oracle","-")</f>
        <v>-</v>
      </c>
      <c r="T157" s="50" t="str">
        <f aca="false">IF(IFERROR(SEARCH("-sap",Online_Backup_Table1230[[#This Row],[Extension types]],1),0)&gt;0,"-sap","-")</f>
        <v>-</v>
      </c>
      <c r="U157" s="50" t="str">
        <f aca="false">IF(IFERROR(SEARCH("-msexchange",Online_Backup_Table1230[[#This Row],[Extension types]],1),0)&gt;0,"-msexchange","-")</f>
        <v>-</v>
      </c>
      <c r="V157" s="50" t="str">
        <f aca="false">IF(IFERROR(SEARCH("-msese",Online_Backup_Table1230[[#This Row],[Extension types]],1),0)&gt;0,"-msese","-")</f>
        <v>-</v>
      </c>
      <c r="W157" s="50" t="str">
        <f aca="false">IF(IFERROR(SEARCH("-e2010",Online_Backup_Table1230[[#This Row],[Extension types]],1),0)&gt;0,"-e2010","-")</f>
        <v>-</v>
      </c>
      <c r="X157" s="50" t="str">
        <f aca="false">IF(IFERROR(SEARCH("-msmbx",Online_Backup_Table1230[[#This Row],[Extension types]],1),0)&gt;0,"-msmbx","-")</f>
        <v>-</v>
      </c>
      <c r="Y157" s="50" t="str">
        <f aca="false">IF(IFERROR(SEARCH("-mbx",Online_Backup_Table1230[[#This Row],[Extension types]],1),0)&gt;0,"-mbx","-")</f>
        <v>-</v>
      </c>
      <c r="Z157" s="50" t="str">
        <f aca="false">IF(IFERROR(SEARCH("-informix",Online_Backup_Table1230[[#This Row],[Extension types]],1),0)&gt;0,"-informix","-")</f>
        <v>-</v>
      </c>
      <c r="AA157" s="50" t="str">
        <f aca="false">IF(IFERROR(SEARCH("-sybase",Online_Backup_Table1230[[#This Row],[Extension types]],1),0)&gt;0,"-sybase","-")</f>
        <v>-</v>
      </c>
      <c r="AB157" s="50" t="str">
        <f aca="false">IF(IFERROR(SEARCH("-lotus",Online_Backup_Table1230[[#This Row],[Extension types]],1),0)&gt;0,"-lotus","-")</f>
        <v>-</v>
      </c>
      <c r="AC157" s="50" t="str">
        <f aca="false">IF(IFERROR(SEARCH("-vss",Online_Backup_Table1230[[#This Row],[Extension types]],1),0)&gt;0,"-vss","-")</f>
        <v>-</v>
      </c>
      <c r="AD157" s="50" t="str">
        <f aca="false">IF(IFERROR(SEARCH("-db2",Online_Backup_Table1230[[#This Row],[Extension types]],1),0)&gt;0,"-db2","-")</f>
        <v>-</v>
      </c>
      <c r="AE157" s="50" t="str">
        <f aca="false">IF(IFERROR(SEARCH("-mssharepoint",Online_Backup_Table1230[[#This Row],[Extension types]],1),0)&gt;0,"-mssharepoint","-")</f>
        <v>-</v>
      </c>
      <c r="AF157" s="50" t="str">
        <f aca="false">IF(IFERROR(SEARCH("-mssps",Online_Backup_Table1230[[#This Row],[Extension types]],1),0)&gt;0,"-mssps","-")</f>
        <v>-</v>
      </c>
      <c r="AG157" s="50" t="str">
        <f aca="false">IF(IFERROR(SEARCH("-vmware",Online_Backup_Table1230[[#This Row],[Extension types]],1),0)&gt;0,"-vmware","-")</f>
        <v>-</v>
      </c>
      <c r="AH157" s="50" t="str">
        <f aca="false">IF(IFERROR(SEARCH("-vepa",Online_Backup_Table1230[[#This Row],[Extension types]],1),0)&gt;0,"-vepa","-")</f>
        <v>-</v>
      </c>
      <c r="AI157" s="50" t="str">
        <f aca="false">IF(IFERROR(SEARCH("-veagent",Online_Backup_Table1230[[#This Row],[Extension types]],1),0)&gt;0,"-veagent","-")</f>
        <v>-</v>
      </c>
      <c r="AJ157" s="50" t="str">
        <f aca="false">IF(IFERROR(SEARCH("-stream",Online_Backup_Table1230[[#This Row],[Extension types]],1),0)&gt;0,"-stream","-")</f>
        <v>-</v>
      </c>
      <c r="AK157" s="50" t="str">
        <f aca="false">IF(IFERROR(SEARCH("-ov",Online_Backup_Table1230[[#This Row],[Extension types]],1),0)&gt;0,"-ov","-")</f>
        <v>-</v>
      </c>
      <c r="AL157" s="50" t="str">
        <f aca="false">IF(IFERROR(SEARCH("-opc",Online_Backup_Table1230[[#This Row],[Extension types]],1),0)&gt;0,"-opc","-")</f>
        <v>-</v>
      </c>
      <c r="AM157" s="50" t="str">
        <f aca="false">IF(IFERROR(SEARCH("-mysql",Online_Backup_Table1230[[#This Row],[Extension types]],1),0)&gt;0,"-mysql","-")</f>
        <v>-</v>
      </c>
      <c r="AN157" s="50" t="str">
        <f aca="false">IF(IFERROR(SEARCH("-postgresql",Online_Backup_Table1230[[#This Row],[Extension types]],1),0)&gt;0,"-postgresql","-")</f>
        <v>-</v>
      </c>
      <c r="AO157" s="53" t="n">
        <f aca="false">IF(AND(Online_Backup_Table1230[[#This Row],[OS_type]]="WINDOWS / LINUX",COUNTIF(Online_Backup_Table1230[[#This Row],[Check -mssql and -mssql70]:[Check -opc]],"-")&lt;&gt;21),1,0)</f>
        <v>0</v>
      </c>
      <c r="AP157" s="53" t="n">
        <f aca="false">IF(AND(Online_Backup_Table1230[[#This Row],[OS_type]]="UNIX",COUNTIF(Online_Backup_Table1230[[#This Row],[Check -mssql and -mssql70]:[Check -opc]],"-")&lt;&gt;21),1,0)</f>
        <v>0</v>
      </c>
      <c r="AQ157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57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157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57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57" s="54"/>
      <c r="AV157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58" customFormat="false" ht="15" hidden="false" customHeight="false" outlineLevel="0" collapsed="false">
      <c r="B158" s="39" t="s">
        <v>161</v>
      </c>
      <c r="C158" s="39" t="s">
        <v>162</v>
      </c>
      <c r="D158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58" s="51" t="s">
        <v>163</v>
      </c>
      <c r="F158" s="52"/>
      <c r="G158" s="52"/>
      <c r="H158" s="52"/>
      <c r="I158" s="52"/>
      <c r="J158" s="52"/>
      <c r="L158" s="50" t="str">
        <f aca="false">IF(IFERROR(SEARCH("-virtual",Online_Backup_Table1230[[#This Row],[Extension types]],1),0)&gt;0,"Yes","-")</f>
        <v>-</v>
      </c>
      <c r="M158" s="39"/>
      <c r="N158" s="50" t="str">
        <f aca="false">IF(IFERROR(SEARCH("-clus",Online_Backup_Table1230[[#This Row],[Extension types]],1),0)&gt;0,"Yes","-")</f>
        <v>-</v>
      </c>
      <c r="O158" s="39"/>
      <c r="P158" s="50" t="str">
        <f aca="false">IF(IFERROR(SEARCH("-appserver",Online_Backup_Table1230[[#This Row],[Extension types]],1),0)&gt;0,"Yes","-")</f>
        <v>-</v>
      </c>
      <c r="Q158" s="39"/>
      <c r="R158" s="50" t="str">
        <f aca="false">IF(IFERROR(SEARCH("-mssql",Online_Backup_Table1230[[#This Row],[Extension types]],1),0)&gt;0,"-mssql","-")</f>
        <v>-mssql</v>
      </c>
      <c r="S158" s="50" t="str">
        <f aca="false">IF(IFERROR(SEARCH("-oracle",Online_Backup_Table1230[[#This Row],[Extension types]],1),0)&gt;0,"-oracle","-")</f>
        <v>-</v>
      </c>
      <c r="T158" s="50" t="str">
        <f aca="false">IF(IFERROR(SEARCH("-sap",Online_Backup_Table1230[[#This Row],[Extension types]],1),0)&gt;0,"-sap","-")</f>
        <v>-</v>
      </c>
      <c r="U158" s="50" t="str">
        <f aca="false">IF(IFERROR(SEARCH("-msexchange",Online_Backup_Table1230[[#This Row],[Extension types]],1),0)&gt;0,"-msexchange","-")</f>
        <v>-</v>
      </c>
      <c r="V158" s="50" t="str">
        <f aca="false">IF(IFERROR(SEARCH("-msese",Online_Backup_Table1230[[#This Row],[Extension types]],1),0)&gt;0,"-msese","-")</f>
        <v>-</v>
      </c>
      <c r="W158" s="50" t="str">
        <f aca="false">IF(IFERROR(SEARCH("-e2010",Online_Backup_Table1230[[#This Row],[Extension types]],1),0)&gt;0,"-e2010","-")</f>
        <v>-</v>
      </c>
      <c r="X158" s="50" t="str">
        <f aca="false">IF(IFERROR(SEARCH("-msmbx",Online_Backup_Table1230[[#This Row],[Extension types]],1),0)&gt;0,"-msmbx","-")</f>
        <v>-</v>
      </c>
      <c r="Y158" s="50" t="str">
        <f aca="false">IF(IFERROR(SEARCH("-mbx",Online_Backup_Table1230[[#This Row],[Extension types]],1),0)&gt;0,"-mbx","-")</f>
        <v>-</v>
      </c>
      <c r="Z158" s="50" t="str">
        <f aca="false">IF(IFERROR(SEARCH("-informix",Online_Backup_Table1230[[#This Row],[Extension types]],1),0)&gt;0,"-informix","-")</f>
        <v>-</v>
      </c>
      <c r="AA158" s="50" t="str">
        <f aca="false">IF(IFERROR(SEARCH("-sybase",Online_Backup_Table1230[[#This Row],[Extension types]],1),0)&gt;0,"-sybase","-")</f>
        <v>-</v>
      </c>
      <c r="AB158" s="50" t="str">
        <f aca="false">IF(IFERROR(SEARCH("-lotus",Online_Backup_Table1230[[#This Row],[Extension types]],1),0)&gt;0,"-lotus","-")</f>
        <v>-</v>
      </c>
      <c r="AC158" s="50" t="str">
        <f aca="false">IF(IFERROR(SEARCH("-vss",Online_Backup_Table1230[[#This Row],[Extension types]],1),0)&gt;0,"-vss","-")</f>
        <v>-vss</v>
      </c>
      <c r="AD158" s="50" t="str">
        <f aca="false">IF(IFERROR(SEARCH("-db2",Online_Backup_Table1230[[#This Row],[Extension types]],1),0)&gt;0,"-db2","-")</f>
        <v>-</v>
      </c>
      <c r="AE158" s="50" t="str">
        <f aca="false">IF(IFERROR(SEARCH("-mssharepoint",Online_Backup_Table1230[[#This Row],[Extension types]],1),0)&gt;0,"-mssharepoint","-")</f>
        <v>-</v>
      </c>
      <c r="AF158" s="50" t="str">
        <f aca="false">IF(IFERROR(SEARCH("-mssps",Online_Backup_Table1230[[#This Row],[Extension types]],1),0)&gt;0,"-mssps","-")</f>
        <v>-</v>
      </c>
      <c r="AG158" s="50" t="str">
        <f aca="false">IF(IFERROR(SEARCH("-vmware",Online_Backup_Table1230[[#This Row],[Extension types]],1),0)&gt;0,"-vmware","-")</f>
        <v>-</v>
      </c>
      <c r="AH158" s="50" t="str">
        <f aca="false">IF(IFERROR(SEARCH("-vepa",Online_Backup_Table1230[[#This Row],[Extension types]],1),0)&gt;0,"-vepa","-")</f>
        <v>-</v>
      </c>
      <c r="AI158" s="50" t="str">
        <f aca="false">IF(IFERROR(SEARCH("-veagent",Online_Backup_Table1230[[#This Row],[Extension types]],1),0)&gt;0,"-veagent","-")</f>
        <v>-</v>
      </c>
      <c r="AJ158" s="50" t="str">
        <f aca="false">IF(IFERROR(SEARCH("-stream",Online_Backup_Table1230[[#This Row],[Extension types]],1),0)&gt;0,"-stream","-")</f>
        <v>-</v>
      </c>
      <c r="AK158" s="50" t="str">
        <f aca="false">IF(IFERROR(SEARCH("-ov",Online_Backup_Table1230[[#This Row],[Extension types]],1),0)&gt;0,"-ov","-")</f>
        <v>-</v>
      </c>
      <c r="AL158" s="50" t="str">
        <f aca="false">IF(IFERROR(SEARCH("-opc",Online_Backup_Table1230[[#This Row],[Extension types]],1),0)&gt;0,"-opc","-")</f>
        <v>-</v>
      </c>
      <c r="AM158" s="50" t="str">
        <f aca="false">IF(IFERROR(SEARCH("-mysql",Online_Backup_Table1230[[#This Row],[Extension types]],1),0)&gt;0,"-mysql","-")</f>
        <v>-</v>
      </c>
      <c r="AN158" s="50" t="str">
        <f aca="false">IF(IFERROR(SEARCH("-postgresql",Online_Backup_Table1230[[#This Row],[Extension types]],1),0)&gt;0,"-postgresql","-")</f>
        <v>-</v>
      </c>
      <c r="AO158" s="53" t="n">
        <f aca="false">IF(AND(Online_Backup_Table1230[[#This Row],[OS_type]]="WINDOWS / LINUX",COUNTIF(Online_Backup_Table1230[[#This Row],[Check -mssql and -mssql70]:[Check -opc]],"-")&lt;&gt;21),1,0)</f>
        <v>1</v>
      </c>
      <c r="AP158" s="53" t="n">
        <f aca="false">IF(AND(Online_Backup_Table1230[[#This Row],[OS_type]]="UNIX",COUNTIF(Online_Backup_Table1230[[#This Row],[Check -mssql and -mssql70]:[Check -opc]],"-")&lt;&gt;21),1,0)</f>
        <v>0</v>
      </c>
      <c r="AQ158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158" s="53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158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58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58" s="54" t="n">
        <v>43867.1250925926</v>
      </c>
      <c r="AV158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59" customFormat="false" ht="15" hidden="false" customHeight="false" outlineLevel="0" collapsed="false">
      <c r="B159" s="39" t="s">
        <v>164</v>
      </c>
      <c r="C159" s="39" t="s">
        <v>165</v>
      </c>
      <c r="D159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59" s="51" t="s">
        <v>166</v>
      </c>
      <c r="F159" s="52"/>
      <c r="G159" s="52"/>
      <c r="H159" s="52"/>
      <c r="I159" s="52"/>
      <c r="J159" s="52"/>
      <c r="L159" s="50" t="str">
        <f aca="false">IF(IFERROR(SEARCH("-virtual",Online_Backup_Table1230[[#This Row],[Extension types]],1),0)&gt;0,"Yes","-")</f>
        <v>-</v>
      </c>
      <c r="M159" s="39"/>
      <c r="N159" s="50" t="str">
        <f aca="false">IF(IFERROR(SEARCH("-clus",Online_Backup_Table1230[[#This Row],[Extension types]],1),0)&gt;0,"Yes","-")</f>
        <v>-</v>
      </c>
      <c r="O159" s="39"/>
      <c r="P159" s="50" t="str">
        <f aca="false">IF(IFERROR(SEARCH("-appserver",Online_Backup_Table1230[[#This Row],[Extension types]],1),0)&gt;0,"Yes","-")</f>
        <v>-</v>
      </c>
      <c r="Q159" s="39"/>
      <c r="R159" s="50" t="str">
        <f aca="false">IF(IFERROR(SEARCH("-mssql",Online_Backup_Table1230[[#This Row],[Extension types]],1),0)&gt;0,"-mssql","-")</f>
        <v>-mssql</v>
      </c>
      <c r="S159" s="50" t="str">
        <f aca="false">IF(IFERROR(SEARCH("-oracle",Online_Backup_Table1230[[#This Row],[Extension types]],1),0)&gt;0,"-oracle","-")</f>
        <v>-</v>
      </c>
      <c r="T159" s="50" t="str">
        <f aca="false">IF(IFERROR(SEARCH("-sap",Online_Backup_Table1230[[#This Row],[Extension types]],1),0)&gt;0,"-sap","-")</f>
        <v>-</v>
      </c>
      <c r="U159" s="50" t="str">
        <f aca="false">IF(IFERROR(SEARCH("-msexchange",Online_Backup_Table1230[[#This Row],[Extension types]],1),0)&gt;0,"-msexchange","-")</f>
        <v>-</v>
      </c>
      <c r="V159" s="50" t="str">
        <f aca="false">IF(IFERROR(SEARCH("-msese",Online_Backup_Table1230[[#This Row],[Extension types]],1),0)&gt;0,"-msese","-")</f>
        <v>-</v>
      </c>
      <c r="W159" s="50" t="str">
        <f aca="false">IF(IFERROR(SEARCH("-e2010",Online_Backup_Table1230[[#This Row],[Extension types]],1),0)&gt;0,"-e2010","-")</f>
        <v>-</v>
      </c>
      <c r="X159" s="50" t="str">
        <f aca="false">IF(IFERROR(SEARCH("-msmbx",Online_Backup_Table1230[[#This Row],[Extension types]],1),0)&gt;0,"-msmbx","-")</f>
        <v>-</v>
      </c>
      <c r="Y159" s="50" t="str">
        <f aca="false">IF(IFERROR(SEARCH("-mbx",Online_Backup_Table1230[[#This Row],[Extension types]],1),0)&gt;0,"-mbx","-")</f>
        <v>-</v>
      </c>
      <c r="Z159" s="50" t="str">
        <f aca="false">IF(IFERROR(SEARCH("-informix",Online_Backup_Table1230[[#This Row],[Extension types]],1),0)&gt;0,"-informix","-")</f>
        <v>-</v>
      </c>
      <c r="AA159" s="50" t="str">
        <f aca="false">IF(IFERROR(SEARCH("-sybase",Online_Backup_Table1230[[#This Row],[Extension types]],1),0)&gt;0,"-sybase","-")</f>
        <v>-</v>
      </c>
      <c r="AB159" s="50" t="str">
        <f aca="false">IF(IFERROR(SEARCH("-lotus",Online_Backup_Table1230[[#This Row],[Extension types]],1),0)&gt;0,"-lotus","-")</f>
        <v>-</v>
      </c>
      <c r="AC159" s="50" t="str">
        <f aca="false">IF(IFERROR(SEARCH("-vss",Online_Backup_Table1230[[#This Row],[Extension types]],1),0)&gt;0,"-vss","-")</f>
        <v>-vss</v>
      </c>
      <c r="AD159" s="50" t="str">
        <f aca="false">IF(IFERROR(SEARCH("-db2",Online_Backup_Table1230[[#This Row],[Extension types]],1),0)&gt;0,"-db2","-")</f>
        <v>-</v>
      </c>
      <c r="AE159" s="50" t="str">
        <f aca="false">IF(IFERROR(SEARCH("-mssharepoint",Online_Backup_Table1230[[#This Row],[Extension types]],1),0)&gt;0,"-mssharepoint","-")</f>
        <v>-</v>
      </c>
      <c r="AF159" s="50" t="str">
        <f aca="false">IF(IFERROR(SEARCH("-mssps",Online_Backup_Table1230[[#This Row],[Extension types]],1),0)&gt;0,"-mssps","-")</f>
        <v>-</v>
      </c>
      <c r="AG159" s="50" t="str">
        <f aca="false">IF(IFERROR(SEARCH("-vmware",Online_Backup_Table1230[[#This Row],[Extension types]],1),0)&gt;0,"-vmware","-")</f>
        <v>-</v>
      </c>
      <c r="AH159" s="50" t="str">
        <f aca="false">IF(IFERROR(SEARCH("-vepa",Online_Backup_Table1230[[#This Row],[Extension types]],1),0)&gt;0,"-vepa","-")</f>
        <v>-</v>
      </c>
      <c r="AI159" s="50" t="str">
        <f aca="false">IF(IFERROR(SEARCH("-veagent",Online_Backup_Table1230[[#This Row],[Extension types]],1),0)&gt;0,"-veagent","-")</f>
        <v>-</v>
      </c>
      <c r="AJ159" s="50" t="str">
        <f aca="false">IF(IFERROR(SEARCH("-stream",Online_Backup_Table1230[[#This Row],[Extension types]],1),0)&gt;0,"-stream","-")</f>
        <v>-</v>
      </c>
      <c r="AK159" s="50" t="str">
        <f aca="false">IF(IFERROR(SEARCH("-ov",Online_Backup_Table1230[[#This Row],[Extension types]],1),0)&gt;0,"-ov","-")</f>
        <v>-</v>
      </c>
      <c r="AL159" s="50" t="str">
        <f aca="false">IF(IFERROR(SEARCH("-opc",Online_Backup_Table1230[[#This Row],[Extension types]],1),0)&gt;0,"-opc","-")</f>
        <v>-</v>
      </c>
      <c r="AM159" s="50" t="str">
        <f aca="false">IF(IFERROR(SEARCH("-mysql",Online_Backup_Table1230[[#This Row],[Extension types]],1),0)&gt;0,"-mysql","-")</f>
        <v>-</v>
      </c>
      <c r="AN159" s="50" t="str">
        <f aca="false">IF(IFERROR(SEARCH("-postgresql",Online_Backup_Table1230[[#This Row],[Extension types]],1),0)&gt;0,"-postgresql","-")</f>
        <v>-</v>
      </c>
      <c r="AO159" s="53" t="n">
        <f aca="false">IF(AND(Online_Backup_Table1230[[#This Row],[OS_type]]="WINDOWS / LINUX",COUNTIF(Online_Backup_Table1230[[#This Row],[Check -mssql and -mssql70]:[Check -opc]],"-")&lt;&gt;21),1,0)</f>
        <v>1</v>
      </c>
      <c r="AP159" s="53" t="n">
        <f aca="false">IF(AND(Online_Backup_Table1230[[#This Row],[OS_type]]="UNIX",COUNTIF(Online_Backup_Table1230[[#This Row],[Check -mssql and -mssql70]:[Check -opc]],"-")&lt;&gt;21),1,0)</f>
        <v>0</v>
      </c>
      <c r="AQ159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159" s="53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159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59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59" s="54" t="n">
        <v>43872.2749189815</v>
      </c>
      <c r="AV159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60" customFormat="false" ht="15" hidden="false" customHeight="false" outlineLevel="0" collapsed="false">
      <c r="B160" s="39" t="s">
        <v>167</v>
      </c>
      <c r="C160" s="39" t="s">
        <v>165</v>
      </c>
      <c r="D160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60" s="51" t="s">
        <v>168</v>
      </c>
      <c r="F160" s="52"/>
      <c r="G160" s="52"/>
      <c r="H160" s="52"/>
      <c r="I160" s="52"/>
      <c r="J160" s="52"/>
      <c r="L160" s="50" t="str">
        <f aca="false">IF(IFERROR(SEARCH("-virtual",Online_Backup_Table1230[[#This Row],[Extension types]],1),0)&gt;0,"Yes","-")</f>
        <v>-</v>
      </c>
      <c r="M160" s="39"/>
      <c r="N160" s="50" t="str">
        <f aca="false">IF(IFERROR(SEARCH("-clus",Online_Backup_Table1230[[#This Row],[Extension types]],1),0)&gt;0,"Yes","-")</f>
        <v>-</v>
      </c>
      <c r="O160" s="39"/>
      <c r="P160" s="50" t="str">
        <f aca="false">IF(IFERROR(SEARCH("-appserver",Online_Backup_Table1230[[#This Row],[Extension types]],1),0)&gt;0,"Yes","-")</f>
        <v>-</v>
      </c>
      <c r="Q160" s="39"/>
      <c r="R160" s="50" t="str">
        <f aca="false">IF(IFERROR(SEARCH("-mssql",Online_Backup_Table1230[[#This Row],[Extension types]],1),0)&gt;0,"-mssql","-")</f>
        <v>-mssql</v>
      </c>
      <c r="S160" s="50" t="str">
        <f aca="false">IF(IFERROR(SEARCH("-oracle",Online_Backup_Table1230[[#This Row],[Extension types]],1),0)&gt;0,"-oracle","-")</f>
        <v>-</v>
      </c>
      <c r="T160" s="50" t="str">
        <f aca="false">IF(IFERROR(SEARCH("-sap",Online_Backup_Table1230[[#This Row],[Extension types]],1),0)&gt;0,"-sap","-")</f>
        <v>-</v>
      </c>
      <c r="U160" s="50" t="str">
        <f aca="false">IF(IFERROR(SEARCH("-msexchange",Online_Backup_Table1230[[#This Row],[Extension types]],1),0)&gt;0,"-msexchange","-")</f>
        <v>-</v>
      </c>
      <c r="V160" s="50" t="str">
        <f aca="false">IF(IFERROR(SEARCH("-msese",Online_Backup_Table1230[[#This Row],[Extension types]],1),0)&gt;0,"-msese","-")</f>
        <v>-</v>
      </c>
      <c r="W160" s="50" t="str">
        <f aca="false">IF(IFERROR(SEARCH("-e2010",Online_Backup_Table1230[[#This Row],[Extension types]],1),0)&gt;0,"-e2010","-")</f>
        <v>-</v>
      </c>
      <c r="X160" s="50" t="str">
        <f aca="false">IF(IFERROR(SEARCH("-msmbx",Online_Backup_Table1230[[#This Row],[Extension types]],1),0)&gt;0,"-msmbx","-")</f>
        <v>-</v>
      </c>
      <c r="Y160" s="50" t="str">
        <f aca="false">IF(IFERROR(SEARCH("-mbx",Online_Backup_Table1230[[#This Row],[Extension types]],1),0)&gt;0,"-mbx","-")</f>
        <v>-</v>
      </c>
      <c r="Z160" s="50" t="str">
        <f aca="false">IF(IFERROR(SEARCH("-informix",Online_Backup_Table1230[[#This Row],[Extension types]],1),0)&gt;0,"-informix","-")</f>
        <v>-</v>
      </c>
      <c r="AA160" s="50" t="str">
        <f aca="false">IF(IFERROR(SEARCH("-sybase",Online_Backup_Table1230[[#This Row],[Extension types]],1),0)&gt;0,"-sybase","-")</f>
        <v>-</v>
      </c>
      <c r="AB160" s="50" t="str">
        <f aca="false">IF(IFERROR(SEARCH("-lotus",Online_Backup_Table1230[[#This Row],[Extension types]],1),0)&gt;0,"-lotus","-")</f>
        <v>-</v>
      </c>
      <c r="AC160" s="50" t="str">
        <f aca="false">IF(IFERROR(SEARCH("-vss",Online_Backup_Table1230[[#This Row],[Extension types]],1),0)&gt;0,"-vss","-")</f>
        <v>-vss</v>
      </c>
      <c r="AD160" s="50" t="str">
        <f aca="false">IF(IFERROR(SEARCH("-db2",Online_Backup_Table1230[[#This Row],[Extension types]],1),0)&gt;0,"-db2","-")</f>
        <v>-</v>
      </c>
      <c r="AE160" s="50" t="str">
        <f aca="false">IF(IFERROR(SEARCH("-mssharepoint",Online_Backup_Table1230[[#This Row],[Extension types]],1),0)&gt;0,"-mssharepoint","-")</f>
        <v>-</v>
      </c>
      <c r="AF160" s="50" t="str">
        <f aca="false">IF(IFERROR(SEARCH("-mssps",Online_Backup_Table1230[[#This Row],[Extension types]],1),0)&gt;0,"-mssps","-")</f>
        <v>-</v>
      </c>
      <c r="AG160" s="50" t="str">
        <f aca="false">IF(IFERROR(SEARCH("-vmware",Online_Backup_Table1230[[#This Row],[Extension types]],1),0)&gt;0,"-vmware","-")</f>
        <v>-</v>
      </c>
      <c r="AH160" s="50" t="str">
        <f aca="false">IF(IFERROR(SEARCH("-vepa",Online_Backup_Table1230[[#This Row],[Extension types]],1),0)&gt;0,"-vepa","-")</f>
        <v>-</v>
      </c>
      <c r="AI160" s="50" t="str">
        <f aca="false">IF(IFERROR(SEARCH("-veagent",Online_Backup_Table1230[[#This Row],[Extension types]],1),0)&gt;0,"-veagent","-")</f>
        <v>-</v>
      </c>
      <c r="AJ160" s="50" t="str">
        <f aca="false">IF(IFERROR(SEARCH("-stream",Online_Backup_Table1230[[#This Row],[Extension types]],1),0)&gt;0,"-stream","-")</f>
        <v>-</v>
      </c>
      <c r="AK160" s="50" t="str">
        <f aca="false">IF(IFERROR(SEARCH("-ov",Online_Backup_Table1230[[#This Row],[Extension types]],1),0)&gt;0,"-ov","-")</f>
        <v>-</v>
      </c>
      <c r="AL160" s="50" t="str">
        <f aca="false">IF(IFERROR(SEARCH("-opc",Online_Backup_Table1230[[#This Row],[Extension types]],1),0)&gt;0,"-opc","-")</f>
        <v>-</v>
      </c>
      <c r="AM160" s="50" t="str">
        <f aca="false">IF(IFERROR(SEARCH("-mysql",Online_Backup_Table1230[[#This Row],[Extension types]],1),0)&gt;0,"-mysql","-")</f>
        <v>-</v>
      </c>
      <c r="AN160" s="50" t="str">
        <f aca="false">IF(IFERROR(SEARCH("-postgresql",Online_Backup_Table1230[[#This Row],[Extension types]],1),0)&gt;0,"-postgresql","-")</f>
        <v>-</v>
      </c>
      <c r="AO160" s="53" t="n">
        <f aca="false">IF(AND(Online_Backup_Table1230[[#This Row],[OS_type]]="WINDOWS / LINUX",COUNTIF(Online_Backup_Table1230[[#This Row],[Check -mssql and -mssql70]:[Check -opc]],"-")&lt;&gt;21),1,0)</f>
        <v>1</v>
      </c>
      <c r="AP160" s="53" t="n">
        <f aca="false">IF(AND(Online_Backup_Table1230[[#This Row],[OS_type]]="UNIX",COUNTIF(Online_Backup_Table1230[[#This Row],[Check -mssql and -mssql70]:[Check -opc]],"-")&lt;&gt;21),1,0)</f>
        <v>0</v>
      </c>
      <c r="AQ160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160" s="53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160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60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60" s="54" t="n">
        <v>43868.5265740741</v>
      </c>
      <c r="AV160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61" customFormat="false" ht="15" hidden="false" customHeight="false" outlineLevel="0" collapsed="false">
      <c r="B161" s="39" t="s">
        <v>169</v>
      </c>
      <c r="C161" s="39" t="s">
        <v>165</v>
      </c>
      <c r="D161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61" s="51" t="s">
        <v>170</v>
      </c>
      <c r="F161" s="52"/>
      <c r="G161" s="52"/>
      <c r="H161" s="52"/>
      <c r="I161" s="52"/>
      <c r="J161" s="52"/>
      <c r="L161" s="50" t="str">
        <f aca="false">IF(IFERROR(SEARCH("-virtual",Online_Backup_Table1230[[#This Row],[Extension types]],1),0)&gt;0,"Yes","-")</f>
        <v>-</v>
      </c>
      <c r="M161" s="39"/>
      <c r="N161" s="50" t="str">
        <f aca="false">IF(IFERROR(SEARCH("-clus",Online_Backup_Table1230[[#This Row],[Extension types]],1),0)&gt;0,"Yes","-")</f>
        <v>-</v>
      </c>
      <c r="O161" s="39"/>
      <c r="P161" s="50" t="str">
        <f aca="false">IF(IFERROR(SEARCH("-appserver",Online_Backup_Table1230[[#This Row],[Extension types]],1),0)&gt;0,"Yes","-")</f>
        <v>-</v>
      </c>
      <c r="Q161" s="39"/>
      <c r="R161" s="50" t="str">
        <f aca="false">IF(IFERROR(SEARCH("-mssql",Online_Backup_Table1230[[#This Row],[Extension types]],1),0)&gt;0,"-mssql","-")</f>
        <v>-mssql</v>
      </c>
      <c r="S161" s="50" t="str">
        <f aca="false">IF(IFERROR(SEARCH("-oracle",Online_Backup_Table1230[[#This Row],[Extension types]],1),0)&gt;0,"-oracle","-")</f>
        <v>-</v>
      </c>
      <c r="T161" s="50" t="str">
        <f aca="false">IF(IFERROR(SEARCH("-sap",Online_Backup_Table1230[[#This Row],[Extension types]],1),0)&gt;0,"-sap","-")</f>
        <v>-</v>
      </c>
      <c r="U161" s="50" t="str">
        <f aca="false">IF(IFERROR(SEARCH("-msexchange",Online_Backup_Table1230[[#This Row],[Extension types]],1),0)&gt;0,"-msexchange","-")</f>
        <v>-</v>
      </c>
      <c r="V161" s="50" t="str">
        <f aca="false">IF(IFERROR(SEARCH("-msese",Online_Backup_Table1230[[#This Row],[Extension types]],1),0)&gt;0,"-msese","-")</f>
        <v>-</v>
      </c>
      <c r="W161" s="50" t="str">
        <f aca="false">IF(IFERROR(SEARCH("-e2010",Online_Backup_Table1230[[#This Row],[Extension types]],1),0)&gt;0,"-e2010","-")</f>
        <v>-</v>
      </c>
      <c r="X161" s="50" t="str">
        <f aca="false">IF(IFERROR(SEARCH("-msmbx",Online_Backup_Table1230[[#This Row],[Extension types]],1),0)&gt;0,"-msmbx","-")</f>
        <v>-</v>
      </c>
      <c r="Y161" s="50" t="str">
        <f aca="false">IF(IFERROR(SEARCH("-mbx",Online_Backup_Table1230[[#This Row],[Extension types]],1),0)&gt;0,"-mbx","-")</f>
        <v>-</v>
      </c>
      <c r="Z161" s="50" t="str">
        <f aca="false">IF(IFERROR(SEARCH("-informix",Online_Backup_Table1230[[#This Row],[Extension types]],1),0)&gt;0,"-informix","-")</f>
        <v>-</v>
      </c>
      <c r="AA161" s="50" t="str">
        <f aca="false">IF(IFERROR(SEARCH("-sybase",Online_Backup_Table1230[[#This Row],[Extension types]],1),0)&gt;0,"-sybase","-")</f>
        <v>-</v>
      </c>
      <c r="AB161" s="50" t="str">
        <f aca="false">IF(IFERROR(SEARCH("-lotus",Online_Backup_Table1230[[#This Row],[Extension types]],1),0)&gt;0,"-lotus","-")</f>
        <v>-</v>
      </c>
      <c r="AC161" s="50" t="str">
        <f aca="false">IF(IFERROR(SEARCH("-vss",Online_Backup_Table1230[[#This Row],[Extension types]],1),0)&gt;0,"-vss","-")</f>
        <v>-vss</v>
      </c>
      <c r="AD161" s="50" t="str">
        <f aca="false">IF(IFERROR(SEARCH("-db2",Online_Backup_Table1230[[#This Row],[Extension types]],1),0)&gt;0,"-db2","-")</f>
        <v>-</v>
      </c>
      <c r="AE161" s="50" t="str">
        <f aca="false">IF(IFERROR(SEARCH("-mssharepoint",Online_Backup_Table1230[[#This Row],[Extension types]],1),0)&gt;0,"-mssharepoint","-")</f>
        <v>-</v>
      </c>
      <c r="AF161" s="50" t="str">
        <f aca="false">IF(IFERROR(SEARCH("-mssps",Online_Backup_Table1230[[#This Row],[Extension types]],1),0)&gt;0,"-mssps","-")</f>
        <v>-</v>
      </c>
      <c r="AG161" s="50" t="str">
        <f aca="false">IF(IFERROR(SEARCH("-vmware",Online_Backup_Table1230[[#This Row],[Extension types]],1),0)&gt;0,"-vmware","-")</f>
        <v>-</v>
      </c>
      <c r="AH161" s="50" t="str">
        <f aca="false">IF(IFERROR(SEARCH("-vepa",Online_Backup_Table1230[[#This Row],[Extension types]],1),0)&gt;0,"-vepa","-")</f>
        <v>-</v>
      </c>
      <c r="AI161" s="50" t="str">
        <f aca="false">IF(IFERROR(SEARCH("-veagent",Online_Backup_Table1230[[#This Row],[Extension types]],1),0)&gt;0,"-veagent","-")</f>
        <v>-</v>
      </c>
      <c r="AJ161" s="50" t="str">
        <f aca="false">IF(IFERROR(SEARCH("-stream",Online_Backup_Table1230[[#This Row],[Extension types]],1),0)&gt;0,"-stream","-")</f>
        <v>-</v>
      </c>
      <c r="AK161" s="50" t="str">
        <f aca="false">IF(IFERROR(SEARCH("-ov",Online_Backup_Table1230[[#This Row],[Extension types]],1),0)&gt;0,"-ov","-")</f>
        <v>-</v>
      </c>
      <c r="AL161" s="50" t="str">
        <f aca="false">IF(IFERROR(SEARCH("-opc",Online_Backup_Table1230[[#This Row],[Extension types]],1),0)&gt;0,"-opc","-")</f>
        <v>-</v>
      </c>
      <c r="AM161" s="50" t="str">
        <f aca="false">IF(IFERROR(SEARCH("-mysql",Online_Backup_Table1230[[#This Row],[Extension types]],1),0)&gt;0,"-mysql","-")</f>
        <v>-</v>
      </c>
      <c r="AN161" s="50" t="str">
        <f aca="false">IF(IFERROR(SEARCH("-postgresql",Online_Backup_Table1230[[#This Row],[Extension types]],1),0)&gt;0,"-postgresql","-")</f>
        <v>-</v>
      </c>
      <c r="AO161" s="53" t="n">
        <f aca="false">IF(AND(Online_Backup_Table1230[[#This Row],[OS_type]]="WINDOWS / LINUX",COUNTIF(Online_Backup_Table1230[[#This Row],[Check -mssql and -mssql70]:[Check -opc]],"-")&lt;&gt;21),1,0)</f>
        <v>1</v>
      </c>
      <c r="AP161" s="53" t="n">
        <f aca="false">IF(AND(Online_Backup_Table1230[[#This Row],[OS_type]]="UNIX",COUNTIF(Online_Backup_Table1230[[#This Row],[Check -mssql and -mssql70]:[Check -opc]],"-")&lt;&gt;21),1,0)</f>
        <v>0</v>
      </c>
      <c r="AQ161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161" s="53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161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61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61" s="54" t="n">
        <v>43873.5324305556</v>
      </c>
      <c r="AV161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62" customFormat="false" ht="15" hidden="false" customHeight="false" outlineLevel="0" collapsed="false">
      <c r="B162" s="39" t="s">
        <v>171</v>
      </c>
      <c r="C162" s="39" t="s">
        <v>165</v>
      </c>
      <c r="D162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62" s="51" t="s">
        <v>172</v>
      </c>
      <c r="F162" s="52"/>
      <c r="G162" s="52"/>
      <c r="H162" s="52"/>
      <c r="I162" s="52"/>
      <c r="J162" s="52"/>
      <c r="L162" s="50" t="str">
        <f aca="false">IF(IFERROR(SEARCH("-virtual",Online_Backup_Table1230[[#This Row],[Extension types]],1),0)&gt;0,"Yes","-")</f>
        <v>-</v>
      </c>
      <c r="M162" s="39"/>
      <c r="N162" s="50" t="str">
        <f aca="false">IF(IFERROR(SEARCH("-clus",Online_Backup_Table1230[[#This Row],[Extension types]],1),0)&gt;0,"Yes","-")</f>
        <v>-</v>
      </c>
      <c r="O162" s="39"/>
      <c r="P162" s="50" t="str">
        <f aca="false">IF(IFERROR(SEARCH("-appserver",Online_Backup_Table1230[[#This Row],[Extension types]],1),0)&gt;0,"Yes","-")</f>
        <v>-</v>
      </c>
      <c r="Q162" s="39"/>
      <c r="R162" s="50" t="str">
        <f aca="false">IF(IFERROR(SEARCH("-mssql",Online_Backup_Table1230[[#This Row],[Extension types]],1),0)&gt;0,"-mssql","-")</f>
        <v>-mssql</v>
      </c>
      <c r="S162" s="50" t="str">
        <f aca="false">IF(IFERROR(SEARCH("-oracle",Online_Backup_Table1230[[#This Row],[Extension types]],1),0)&gt;0,"-oracle","-")</f>
        <v>-</v>
      </c>
      <c r="T162" s="50" t="str">
        <f aca="false">IF(IFERROR(SEARCH("-sap",Online_Backup_Table1230[[#This Row],[Extension types]],1),0)&gt;0,"-sap","-")</f>
        <v>-</v>
      </c>
      <c r="U162" s="50" t="str">
        <f aca="false">IF(IFERROR(SEARCH("-msexchange",Online_Backup_Table1230[[#This Row],[Extension types]],1),0)&gt;0,"-msexchange","-")</f>
        <v>-</v>
      </c>
      <c r="V162" s="50" t="str">
        <f aca="false">IF(IFERROR(SEARCH("-msese",Online_Backup_Table1230[[#This Row],[Extension types]],1),0)&gt;0,"-msese","-")</f>
        <v>-</v>
      </c>
      <c r="W162" s="50" t="str">
        <f aca="false">IF(IFERROR(SEARCH("-e2010",Online_Backup_Table1230[[#This Row],[Extension types]],1),0)&gt;0,"-e2010","-")</f>
        <v>-</v>
      </c>
      <c r="X162" s="50" t="str">
        <f aca="false">IF(IFERROR(SEARCH("-msmbx",Online_Backup_Table1230[[#This Row],[Extension types]],1),0)&gt;0,"-msmbx","-")</f>
        <v>-</v>
      </c>
      <c r="Y162" s="50" t="str">
        <f aca="false">IF(IFERROR(SEARCH("-mbx",Online_Backup_Table1230[[#This Row],[Extension types]],1),0)&gt;0,"-mbx","-")</f>
        <v>-</v>
      </c>
      <c r="Z162" s="50" t="str">
        <f aca="false">IF(IFERROR(SEARCH("-informix",Online_Backup_Table1230[[#This Row],[Extension types]],1),0)&gt;0,"-informix","-")</f>
        <v>-</v>
      </c>
      <c r="AA162" s="50" t="str">
        <f aca="false">IF(IFERROR(SEARCH("-sybase",Online_Backup_Table1230[[#This Row],[Extension types]],1),0)&gt;0,"-sybase","-")</f>
        <v>-</v>
      </c>
      <c r="AB162" s="50" t="str">
        <f aca="false">IF(IFERROR(SEARCH("-lotus",Online_Backup_Table1230[[#This Row],[Extension types]],1),0)&gt;0,"-lotus","-")</f>
        <v>-</v>
      </c>
      <c r="AC162" s="50" t="str">
        <f aca="false">IF(IFERROR(SEARCH("-vss",Online_Backup_Table1230[[#This Row],[Extension types]],1),0)&gt;0,"-vss","-")</f>
        <v>-vss</v>
      </c>
      <c r="AD162" s="50" t="str">
        <f aca="false">IF(IFERROR(SEARCH("-db2",Online_Backup_Table1230[[#This Row],[Extension types]],1),0)&gt;0,"-db2","-")</f>
        <v>-</v>
      </c>
      <c r="AE162" s="50" t="str">
        <f aca="false">IF(IFERROR(SEARCH("-mssharepoint",Online_Backup_Table1230[[#This Row],[Extension types]],1),0)&gt;0,"-mssharepoint","-")</f>
        <v>-</v>
      </c>
      <c r="AF162" s="50" t="str">
        <f aca="false">IF(IFERROR(SEARCH("-mssps",Online_Backup_Table1230[[#This Row],[Extension types]],1),0)&gt;0,"-mssps","-")</f>
        <v>-</v>
      </c>
      <c r="AG162" s="50" t="str">
        <f aca="false">IF(IFERROR(SEARCH("-vmware",Online_Backup_Table1230[[#This Row],[Extension types]],1),0)&gt;0,"-vmware","-")</f>
        <v>-</v>
      </c>
      <c r="AH162" s="50" t="str">
        <f aca="false">IF(IFERROR(SEARCH("-vepa",Online_Backup_Table1230[[#This Row],[Extension types]],1),0)&gt;0,"-vepa","-")</f>
        <v>-</v>
      </c>
      <c r="AI162" s="50" t="str">
        <f aca="false">IF(IFERROR(SEARCH("-veagent",Online_Backup_Table1230[[#This Row],[Extension types]],1),0)&gt;0,"-veagent","-")</f>
        <v>-</v>
      </c>
      <c r="AJ162" s="50" t="str">
        <f aca="false">IF(IFERROR(SEARCH("-stream",Online_Backup_Table1230[[#This Row],[Extension types]],1),0)&gt;0,"-stream","-")</f>
        <v>-</v>
      </c>
      <c r="AK162" s="50" t="str">
        <f aca="false">IF(IFERROR(SEARCH("-ov",Online_Backup_Table1230[[#This Row],[Extension types]],1),0)&gt;0,"-ov","-")</f>
        <v>-</v>
      </c>
      <c r="AL162" s="50" t="str">
        <f aca="false">IF(IFERROR(SEARCH("-opc",Online_Backup_Table1230[[#This Row],[Extension types]],1),0)&gt;0,"-opc","-")</f>
        <v>-</v>
      </c>
      <c r="AM162" s="50" t="str">
        <f aca="false">IF(IFERROR(SEARCH("-mysql",Online_Backup_Table1230[[#This Row],[Extension types]],1),0)&gt;0,"-mysql","-")</f>
        <v>-</v>
      </c>
      <c r="AN162" s="50" t="str">
        <f aca="false">IF(IFERROR(SEARCH("-postgresql",Online_Backup_Table1230[[#This Row],[Extension types]],1),0)&gt;0,"-postgresql","-")</f>
        <v>-</v>
      </c>
      <c r="AO162" s="53" t="n">
        <f aca="false">IF(AND(Online_Backup_Table1230[[#This Row],[OS_type]]="WINDOWS / LINUX",COUNTIF(Online_Backup_Table1230[[#This Row],[Check -mssql and -mssql70]:[Check -opc]],"-")&lt;&gt;21),1,0)</f>
        <v>1</v>
      </c>
      <c r="AP162" s="53" t="n">
        <f aca="false">IF(AND(Online_Backup_Table1230[[#This Row],[OS_type]]="UNIX",COUNTIF(Online_Backup_Table1230[[#This Row],[Check -mssql and -mssql70]:[Check -opc]],"-")&lt;&gt;21),1,0)</f>
        <v>0</v>
      </c>
      <c r="AQ162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162" s="53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162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62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62" s="54" t="n">
        <v>43868.3159606482</v>
      </c>
      <c r="AV162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63" customFormat="false" ht="15" hidden="false" customHeight="false" outlineLevel="0" collapsed="false">
      <c r="B163" s="39" t="s">
        <v>173</v>
      </c>
      <c r="C163" s="39" t="s">
        <v>165</v>
      </c>
      <c r="D163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63" s="51" t="s">
        <v>174</v>
      </c>
      <c r="F163" s="52"/>
      <c r="G163" s="52"/>
      <c r="H163" s="52"/>
      <c r="I163" s="52"/>
      <c r="J163" s="52"/>
      <c r="L163" s="50" t="str">
        <f aca="false">IF(IFERROR(SEARCH("-virtual",Online_Backup_Table1230[[#This Row],[Extension types]],1),0)&gt;0,"Yes","-")</f>
        <v>-</v>
      </c>
      <c r="M163" s="39"/>
      <c r="N163" s="50" t="str">
        <f aca="false">IF(IFERROR(SEARCH("-clus",Online_Backup_Table1230[[#This Row],[Extension types]],1),0)&gt;0,"Yes","-")</f>
        <v>-</v>
      </c>
      <c r="O163" s="39"/>
      <c r="P163" s="50" t="str">
        <f aca="false">IF(IFERROR(SEARCH("-appserver",Online_Backup_Table1230[[#This Row],[Extension types]],1),0)&gt;0,"Yes","-")</f>
        <v>-</v>
      </c>
      <c r="Q163" s="39"/>
      <c r="R163" s="50" t="str">
        <f aca="false">IF(IFERROR(SEARCH("-mssql",Online_Backup_Table1230[[#This Row],[Extension types]],1),0)&gt;0,"-mssql","-")</f>
        <v>-mssql</v>
      </c>
      <c r="S163" s="50" t="str">
        <f aca="false">IF(IFERROR(SEARCH("-oracle",Online_Backup_Table1230[[#This Row],[Extension types]],1),0)&gt;0,"-oracle","-")</f>
        <v>-</v>
      </c>
      <c r="T163" s="50" t="str">
        <f aca="false">IF(IFERROR(SEARCH("-sap",Online_Backup_Table1230[[#This Row],[Extension types]],1),0)&gt;0,"-sap","-")</f>
        <v>-</v>
      </c>
      <c r="U163" s="50" t="str">
        <f aca="false">IF(IFERROR(SEARCH("-msexchange",Online_Backup_Table1230[[#This Row],[Extension types]],1),0)&gt;0,"-msexchange","-")</f>
        <v>-</v>
      </c>
      <c r="V163" s="50" t="str">
        <f aca="false">IF(IFERROR(SEARCH("-msese",Online_Backup_Table1230[[#This Row],[Extension types]],1),0)&gt;0,"-msese","-")</f>
        <v>-</v>
      </c>
      <c r="W163" s="50" t="str">
        <f aca="false">IF(IFERROR(SEARCH("-e2010",Online_Backup_Table1230[[#This Row],[Extension types]],1),0)&gt;0,"-e2010","-")</f>
        <v>-</v>
      </c>
      <c r="X163" s="50" t="str">
        <f aca="false">IF(IFERROR(SEARCH("-msmbx",Online_Backup_Table1230[[#This Row],[Extension types]],1),0)&gt;0,"-msmbx","-")</f>
        <v>-</v>
      </c>
      <c r="Y163" s="50" t="str">
        <f aca="false">IF(IFERROR(SEARCH("-mbx",Online_Backup_Table1230[[#This Row],[Extension types]],1),0)&gt;0,"-mbx","-")</f>
        <v>-</v>
      </c>
      <c r="Z163" s="50" t="str">
        <f aca="false">IF(IFERROR(SEARCH("-informix",Online_Backup_Table1230[[#This Row],[Extension types]],1),0)&gt;0,"-informix","-")</f>
        <v>-</v>
      </c>
      <c r="AA163" s="50" t="str">
        <f aca="false">IF(IFERROR(SEARCH("-sybase",Online_Backup_Table1230[[#This Row],[Extension types]],1),0)&gt;0,"-sybase","-")</f>
        <v>-</v>
      </c>
      <c r="AB163" s="50" t="str">
        <f aca="false">IF(IFERROR(SEARCH("-lotus",Online_Backup_Table1230[[#This Row],[Extension types]],1),0)&gt;0,"-lotus","-")</f>
        <v>-</v>
      </c>
      <c r="AC163" s="50" t="str">
        <f aca="false">IF(IFERROR(SEARCH("-vss",Online_Backup_Table1230[[#This Row],[Extension types]],1),0)&gt;0,"-vss","-")</f>
        <v>-vss</v>
      </c>
      <c r="AD163" s="50" t="str">
        <f aca="false">IF(IFERROR(SEARCH("-db2",Online_Backup_Table1230[[#This Row],[Extension types]],1),0)&gt;0,"-db2","-")</f>
        <v>-</v>
      </c>
      <c r="AE163" s="50" t="str">
        <f aca="false">IF(IFERROR(SEARCH("-mssharepoint",Online_Backup_Table1230[[#This Row],[Extension types]],1),0)&gt;0,"-mssharepoint","-")</f>
        <v>-</v>
      </c>
      <c r="AF163" s="50" t="str">
        <f aca="false">IF(IFERROR(SEARCH("-mssps",Online_Backup_Table1230[[#This Row],[Extension types]],1),0)&gt;0,"-mssps","-")</f>
        <v>-</v>
      </c>
      <c r="AG163" s="50" t="str">
        <f aca="false">IF(IFERROR(SEARCH("-vmware",Online_Backup_Table1230[[#This Row],[Extension types]],1),0)&gt;0,"-vmware","-")</f>
        <v>-</v>
      </c>
      <c r="AH163" s="50" t="str">
        <f aca="false">IF(IFERROR(SEARCH("-vepa",Online_Backup_Table1230[[#This Row],[Extension types]],1),0)&gt;0,"-vepa","-")</f>
        <v>-</v>
      </c>
      <c r="AI163" s="50" t="str">
        <f aca="false">IF(IFERROR(SEARCH("-veagent",Online_Backup_Table1230[[#This Row],[Extension types]],1),0)&gt;0,"-veagent","-")</f>
        <v>-</v>
      </c>
      <c r="AJ163" s="50" t="str">
        <f aca="false">IF(IFERROR(SEARCH("-stream",Online_Backup_Table1230[[#This Row],[Extension types]],1),0)&gt;0,"-stream","-")</f>
        <v>-</v>
      </c>
      <c r="AK163" s="50" t="str">
        <f aca="false">IF(IFERROR(SEARCH("-ov",Online_Backup_Table1230[[#This Row],[Extension types]],1),0)&gt;0,"-ov","-")</f>
        <v>-</v>
      </c>
      <c r="AL163" s="50" t="str">
        <f aca="false">IF(IFERROR(SEARCH("-opc",Online_Backup_Table1230[[#This Row],[Extension types]],1),0)&gt;0,"-opc","-")</f>
        <v>-</v>
      </c>
      <c r="AM163" s="50" t="str">
        <f aca="false">IF(IFERROR(SEARCH("-mysql",Online_Backup_Table1230[[#This Row],[Extension types]],1),0)&gt;0,"-mysql","-")</f>
        <v>-</v>
      </c>
      <c r="AN163" s="50" t="str">
        <f aca="false">IF(IFERROR(SEARCH("-postgresql",Online_Backup_Table1230[[#This Row],[Extension types]],1),0)&gt;0,"-postgresql","-")</f>
        <v>-</v>
      </c>
      <c r="AO163" s="53" t="n">
        <f aca="false">IF(AND(Online_Backup_Table1230[[#This Row],[OS_type]]="WINDOWS / LINUX",COUNTIF(Online_Backup_Table1230[[#This Row],[Check -mssql and -mssql70]:[Check -opc]],"-")&lt;&gt;21),1,0)</f>
        <v>1</v>
      </c>
      <c r="AP163" s="53" t="n">
        <f aca="false">IF(AND(Online_Backup_Table1230[[#This Row],[OS_type]]="UNIX",COUNTIF(Online_Backup_Table1230[[#This Row],[Check -mssql and -mssql70]:[Check -opc]],"-")&lt;&gt;21),1,0)</f>
        <v>0</v>
      </c>
      <c r="AQ163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163" s="53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163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63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63" s="54" t="n">
        <v>43873.5224305556</v>
      </c>
      <c r="AV163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64" customFormat="false" ht="15" hidden="false" customHeight="false" outlineLevel="0" collapsed="false">
      <c r="B164" s="39" t="s">
        <v>175</v>
      </c>
      <c r="C164" s="39" t="s">
        <v>165</v>
      </c>
      <c r="D164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64" s="51" t="s">
        <v>176</v>
      </c>
      <c r="F164" s="52"/>
      <c r="G164" s="52"/>
      <c r="H164" s="52"/>
      <c r="I164" s="52"/>
      <c r="J164" s="52"/>
      <c r="L164" s="50" t="str">
        <f aca="false">IF(IFERROR(SEARCH("-virtual",Online_Backup_Table1230[[#This Row],[Extension types]],1),0)&gt;0,"Yes","-")</f>
        <v>-</v>
      </c>
      <c r="M164" s="39"/>
      <c r="N164" s="50" t="str">
        <f aca="false">IF(IFERROR(SEARCH("-clus",Online_Backup_Table1230[[#This Row],[Extension types]],1),0)&gt;0,"Yes","-")</f>
        <v>-</v>
      </c>
      <c r="O164" s="39"/>
      <c r="P164" s="50" t="str">
        <f aca="false">IF(IFERROR(SEARCH("-appserver",Online_Backup_Table1230[[#This Row],[Extension types]],1),0)&gt;0,"Yes","-")</f>
        <v>-</v>
      </c>
      <c r="Q164" s="39"/>
      <c r="R164" s="50" t="str">
        <f aca="false">IF(IFERROR(SEARCH("-mssql",Online_Backup_Table1230[[#This Row],[Extension types]],1),0)&gt;0,"-mssql","-")</f>
        <v>-mssql</v>
      </c>
      <c r="S164" s="50" t="str">
        <f aca="false">IF(IFERROR(SEARCH("-oracle",Online_Backup_Table1230[[#This Row],[Extension types]],1),0)&gt;0,"-oracle","-")</f>
        <v>-</v>
      </c>
      <c r="T164" s="50" t="str">
        <f aca="false">IF(IFERROR(SEARCH("-sap",Online_Backup_Table1230[[#This Row],[Extension types]],1),0)&gt;0,"-sap","-")</f>
        <v>-</v>
      </c>
      <c r="U164" s="50" t="str">
        <f aca="false">IF(IFERROR(SEARCH("-msexchange",Online_Backup_Table1230[[#This Row],[Extension types]],1),0)&gt;0,"-msexchange","-")</f>
        <v>-</v>
      </c>
      <c r="V164" s="50" t="str">
        <f aca="false">IF(IFERROR(SEARCH("-msese",Online_Backup_Table1230[[#This Row],[Extension types]],1),0)&gt;0,"-msese","-")</f>
        <v>-</v>
      </c>
      <c r="W164" s="50" t="str">
        <f aca="false">IF(IFERROR(SEARCH("-e2010",Online_Backup_Table1230[[#This Row],[Extension types]],1),0)&gt;0,"-e2010","-")</f>
        <v>-</v>
      </c>
      <c r="X164" s="50" t="str">
        <f aca="false">IF(IFERROR(SEARCH("-msmbx",Online_Backup_Table1230[[#This Row],[Extension types]],1),0)&gt;0,"-msmbx","-")</f>
        <v>-</v>
      </c>
      <c r="Y164" s="50" t="str">
        <f aca="false">IF(IFERROR(SEARCH("-mbx",Online_Backup_Table1230[[#This Row],[Extension types]],1),0)&gt;0,"-mbx","-")</f>
        <v>-</v>
      </c>
      <c r="Z164" s="50" t="str">
        <f aca="false">IF(IFERROR(SEARCH("-informix",Online_Backup_Table1230[[#This Row],[Extension types]],1),0)&gt;0,"-informix","-")</f>
        <v>-</v>
      </c>
      <c r="AA164" s="50" t="str">
        <f aca="false">IF(IFERROR(SEARCH("-sybase",Online_Backup_Table1230[[#This Row],[Extension types]],1),0)&gt;0,"-sybase","-")</f>
        <v>-</v>
      </c>
      <c r="AB164" s="50" t="str">
        <f aca="false">IF(IFERROR(SEARCH("-lotus",Online_Backup_Table1230[[#This Row],[Extension types]],1),0)&gt;0,"-lotus","-")</f>
        <v>-</v>
      </c>
      <c r="AC164" s="50" t="str">
        <f aca="false">IF(IFERROR(SEARCH("-vss",Online_Backup_Table1230[[#This Row],[Extension types]],1),0)&gt;0,"-vss","-")</f>
        <v>-vss</v>
      </c>
      <c r="AD164" s="50" t="str">
        <f aca="false">IF(IFERROR(SEARCH("-db2",Online_Backup_Table1230[[#This Row],[Extension types]],1),0)&gt;0,"-db2","-")</f>
        <v>-</v>
      </c>
      <c r="AE164" s="50" t="str">
        <f aca="false">IF(IFERROR(SEARCH("-mssharepoint",Online_Backup_Table1230[[#This Row],[Extension types]],1),0)&gt;0,"-mssharepoint","-")</f>
        <v>-</v>
      </c>
      <c r="AF164" s="50" t="str">
        <f aca="false">IF(IFERROR(SEARCH("-mssps",Online_Backup_Table1230[[#This Row],[Extension types]],1),0)&gt;0,"-mssps","-")</f>
        <v>-</v>
      </c>
      <c r="AG164" s="50" t="str">
        <f aca="false">IF(IFERROR(SEARCH("-vmware",Online_Backup_Table1230[[#This Row],[Extension types]],1),0)&gt;0,"-vmware","-")</f>
        <v>-</v>
      </c>
      <c r="AH164" s="50" t="str">
        <f aca="false">IF(IFERROR(SEARCH("-vepa",Online_Backup_Table1230[[#This Row],[Extension types]],1),0)&gt;0,"-vepa","-")</f>
        <v>-</v>
      </c>
      <c r="AI164" s="50" t="str">
        <f aca="false">IF(IFERROR(SEARCH("-veagent",Online_Backup_Table1230[[#This Row],[Extension types]],1),0)&gt;0,"-veagent","-")</f>
        <v>-</v>
      </c>
      <c r="AJ164" s="50" t="str">
        <f aca="false">IF(IFERROR(SEARCH("-stream",Online_Backup_Table1230[[#This Row],[Extension types]],1),0)&gt;0,"-stream","-")</f>
        <v>-</v>
      </c>
      <c r="AK164" s="50" t="str">
        <f aca="false">IF(IFERROR(SEARCH("-ov",Online_Backup_Table1230[[#This Row],[Extension types]],1),0)&gt;0,"-ov","-")</f>
        <v>-</v>
      </c>
      <c r="AL164" s="50" t="str">
        <f aca="false">IF(IFERROR(SEARCH("-opc",Online_Backup_Table1230[[#This Row],[Extension types]],1),0)&gt;0,"-opc","-")</f>
        <v>-</v>
      </c>
      <c r="AM164" s="50" t="str">
        <f aca="false">IF(IFERROR(SEARCH("-mysql",Online_Backup_Table1230[[#This Row],[Extension types]],1),0)&gt;0,"-mysql","-")</f>
        <v>-</v>
      </c>
      <c r="AN164" s="50" t="str">
        <f aca="false">IF(IFERROR(SEARCH("-postgresql",Online_Backup_Table1230[[#This Row],[Extension types]],1),0)&gt;0,"-postgresql","-")</f>
        <v>-</v>
      </c>
      <c r="AO164" s="53" t="n">
        <f aca="false">IF(AND(Online_Backup_Table1230[[#This Row],[OS_type]]="WINDOWS / LINUX",COUNTIF(Online_Backup_Table1230[[#This Row],[Check -mssql and -mssql70]:[Check -opc]],"-")&lt;&gt;21),1,0)</f>
        <v>1</v>
      </c>
      <c r="AP164" s="53" t="n">
        <f aca="false">IF(AND(Online_Backup_Table1230[[#This Row],[OS_type]]="UNIX",COUNTIF(Online_Backup_Table1230[[#This Row],[Check -mssql and -mssql70]:[Check -opc]],"-")&lt;&gt;21),1,0)</f>
        <v>0</v>
      </c>
      <c r="AQ164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164" s="53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164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64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64" s="54" t="n">
        <v>43873.5353935185</v>
      </c>
      <c r="AV164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65" customFormat="false" ht="15" hidden="false" customHeight="false" outlineLevel="0" collapsed="false">
      <c r="B165" s="39" t="s">
        <v>177</v>
      </c>
      <c r="C165" s="39" t="s">
        <v>165</v>
      </c>
      <c r="D165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65" s="51" t="s">
        <v>178</v>
      </c>
      <c r="F165" s="52"/>
      <c r="G165" s="52"/>
      <c r="H165" s="52"/>
      <c r="I165" s="52"/>
      <c r="J165" s="52"/>
      <c r="L165" s="50" t="str">
        <f aca="false">IF(IFERROR(SEARCH("-virtual",Online_Backup_Table1230[[#This Row],[Extension types]],1),0)&gt;0,"Yes","-")</f>
        <v>-</v>
      </c>
      <c r="M165" s="39"/>
      <c r="N165" s="50" t="str">
        <f aca="false">IF(IFERROR(SEARCH("-clus",Online_Backup_Table1230[[#This Row],[Extension types]],1),0)&gt;0,"Yes","-")</f>
        <v>-</v>
      </c>
      <c r="O165" s="39"/>
      <c r="P165" s="50" t="str">
        <f aca="false">IF(IFERROR(SEARCH("-appserver",Online_Backup_Table1230[[#This Row],[Extension types]],1),0)&gt;0,"Yes","-")</f>
        <v>-</v>
      </c>
      <c r="Q165" s="39"/>
      <c r="R165" s="50" t="str">
        <f aca="false">IF(IFERROR(SEARCH("-mssql",Online_Backup_Table1230[[#This Row],[Extension types]],1),0)&gt;0,"-mssql","-")</f>
        <v>-mssql</v>
      </c>
      <c r="S165" s="50" t="str">
        <f aca="false">IF(IFERROR(SEARCH("-oracle",Online_Backup_Table1230[[#This Row],[Extension types]],1),0)&gt;0,"-oracle","-")</f>
        <v>-</v>
      </c>
      <c r="T165" s="50" t="str">
        <f aca="false">IF(IFERROR(SEARCH("-sap",Online_Backup_Table1230[[#This Row],[Extension types]],1),0)&gt;0,"-sap","-")</f>
        <v>-</v>
      </c>
      <c r="U165" s="50" t="str">
        <f aca="false">IF(IFERROR(SEARCH("-msexchange",Online_Backup_Table1230[[#This Row],[Extension types]],1),0)&gt;0,"-msexchange","-")</f>
        <v>-</v>
      </c>
      <c r="V165" s="50" t="str">
        <f aca="false">IF(IFERROR(SEARCH("-msese",Online_Backup_Table1230[[#This Row],[Extension types]],1),0)&gt;0,"-msese","-")</f>
        <v>-</v>
      </c>
      <c r="W165" s="50" t="str">
        <f aca="false">IF(IFERROR(SEARCH("-e2010",Online_Backup_Table1230[[#This Row],[Extension types]],1),0)&gt;0,"-e2010","-")</f>
        <v>-</v>
      </c>
      <c r="X165" s="50" t="str">
        <f aca="false">IF(IFERROR(SEARCH("-msmbx",Online_Backup_Table1230[[#This Row],[Extension types]],1),0)&gt;0,"-msmbx","-")</f>
        <v>-</v>
      </c>
      <c r="Y165" s="50" t="str">
        <f aca="false">IF(IFERROR(SEARCH("-mbx",Online_Backup_Table1230[[#This Row],[Extension types]],1),0)&gt;0,"-mbx","-")</f>
        <v>-</v>
      </c>
      <c r="Z165" s="50" t="str">
        <f aca="false">IF(IFERROR(SEARCH("-informix",Online_Backup_Table1230[[#This Row],[Extension types]],1),0)&gt;0,"-informix","-")</f>
        <v>-</v>
      </c>
      <c r="AA165" s="50" t="str">
        <f aca="false">IF(IFERROR(SEARCH("-sybase",Online_Backup_Table1230[[#This Row],[Extension types]],1),0)&gt;0,"-sybase","-")</f>
        <v>-</v>
      </c>
      <c r="AB165" s="50" t="str">
        <f aca="false">IF(IFERROR(SEARCH("-lotus",Online_Backup_Table1230[[#This Row],[Extension types]],1),0)&gt;0,"-lotus","-")</f>
        <v>-</v>
      </c>
      <c r="AC165" s="50" t="str">
        <f aca="false">IF(IFERROR(SEARCH("-vss",Online_Backup_Table1230[[#This Row],[Extension types]],1),0)&gt;0,"-vss","-")</f>
        <v>-vss</v>
      </c>
      <c r="AD165" s="50" t="str">
        <f aca="false">IF(IFERROR(SEARCH("-db2",Online_Backup_Table1230[[#This Row],[Extension types]],1),0)&gt;0,"-db2","-")</f>
        <v>-</v>
      </c>
      <c r="AE165" s="50" t="str">
        <f aca="false">IF(IFERROR(SEARCH("-mssharepoint",Online_Backup_Table1230[[#This Row],[Extension types]],1),0)&gt;0,"-mssharepoint","-")</f>
        <v>-</v>
      </c>
      <c r="AF165" s="50" t="str">
        <f aca="false">IF(IFERROR(SEARCH("-mssps",Online_Backup_Table1230[[#This Row],[Extension types]],1),0)&gt;0,"-mssps","-")</f>
        <v>-</v>
      </c>
      <c r="AG165" s="50" t="str">
        <f aca="false">IF(IFERROR(SEARCH("-vmware",Online_Backup_Table1230[[#This Row],[Extension types]],1),0)&gt;0,"-vmware","-")</f>
        <v>-</v>
      </c>
      <c r="AH165" s="50" t="str">
        <f aca="false">IF(IFERROR(SEARCH("-vepa",Online_Backup_Table1230[[#This Row],[Extension types]],1),0)&gt;0,"-vepa","-")</f>
        <v>-</v>
      </c>
      <c r="AI165" s="50" t="str">
        <f aca="false">IF(IFERROR(SEARCH("-veagent",Online_Backup_Table1230[[#This Row],[Extension types]],1),0)&gt;0,"-veagent","-")</f>
        <v>-</v>
      </c>
      <c r="AJ165" s="50" t="str">
        <f aca="false">IF(IFERROR(SEARCH("-stream",Online_Backup_Table1230[[#This Row],[Extension types]],1),0)&gt;0,"-stream","-")</f>
        <v>-</v>
      </c>
      <c r="AK165" s="50" t="str">
        <f aca="false">IF(IFERROR(SEARCH("-ov",Online_Backup_Table1230[[#This Row],[Extension types]],1),0)&gt;0,"-ov","-")</f>
        <v>-</v>
      </c>
      <c r="AL165" s="50" t="str">
        <f aca="false">IF(IFERROR(SEARCH("-opc",Online_Backup_Table1230[[#This Row],[Extension types]],1),0)&gt;0,"-opc","-")</f>
        <v>-</v>
      </c>
      <c r="AM165" s="50" t="str">
        <f aca="false">IF(IFERROR(SEARCH("-mysql",Online_Backup_Table1230[[#This Row],[Extension types]],1),0)&gt;0,"-mysql","-")</f>
        <v>-</v>
      </c>
      <c r="AN165" s="50" t="str">
        <f aca="false">IF(IFERROR(SEARCH("-postgresql",Online_Backup_Table1230[[#This Row],[Extension types]],1),0)&gt;0,"-postgresql","-")</f>
        <v>-</v>
      </c>
      <c r="AO165" s="53" t="n">
        <f aca="false">IF(AND(Online_Backup_Table1230[[#This Row],[OS_type]]="WINDOWS / LINUX",COUNTIF(Online_Backup_Table1230[[#This Row],[Check -mssql and -mssql70]:[Check -opc]],"-")&lt;&gt;21),1,0)</f>
        <v>1</v>
      </c>
      <c r="AP165" s="53" t="n">
        <f aca="false">IF(AND(Online_Backup_Table1230[[#This Row],[OS_type]]="UNIX",COUNTIF(Online_Backup_Table1230[[#This Row],[Check -mssql and -mssql70]:[Check -opc]],"-")&lt;&gt;21),1,0)</f>
        <v>0</v>
      </c>
      <c r="AQ165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165" s="53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165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65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65" s="54" t="n">
        <v>43873.5006481481</v>
      </c>
      <c r="AV165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66" customFormat="false" ht="15" hidden="false" customHeight="false" outlineLevel="0" collapsed="false">
      <c r="B166" s="39" t="s">
        <v>179</v>
      </c>
      <c r="C166" s="39" t="s">
        <v>165</v>
      </c>
      <c r="D166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66" s="51" t="s">
        <v>180</v>
      </c>
      <c r="F166" s="52"/>
      <c r="G166" s="52"/>
      <c r="H166" s="52"/>
      <c r="I166" s="52"/>
      <c r="J166" s="52"/>
      <c r="L166" s="50" t="str">
        <f aca="false">IF(IFERROR(SEARCH("-virtual",Online_Backup_Table1230[[#This Row],[Extension types]],1),0)&gt;0,"Yes","-")</f>
        <v>-</v>
      </c>
      <c r="M166" s="39"/>
      <c r="N166" s="50" t="str">
        <f aca="false">IF(IFERROR(SEARCH("-clus",Online_Backup_Table1230[[#This Row],[Extension types]],1),0)&gt;0,"Yes","-")</f>
        <v>-</v>
      </c>
      <c r="O166" s="39"/>
      <c r="P166" s="50" t="str">
        <f aca="false">IF(IFERROR(SEARCH("-appserver",Online_Backup_Table1230[[#This Row],[Extension types]],1),0)&gt;0,"Yes","-")</f>
        <v>-</v>
      </c>
      <c r="Q166" s="39"/>
      <c r="R166" s="50" t="str">
        <f aca="false">IF(IFERROR(SEARCH("-mssql",Online_Backup_Table1230[[#This Row],[Extension types]],1),0)&gt;0,"-mssql","-")</f>
        <v>-mssql</v>
      </c>
      <c r="S166" s="50" t="str">
        <f aca="false">IF(IFERROR(SEARCH("-oracle",Online_Backup_Table1230[[#This Row],[Extension types]],1),0)&gt;0,"-oracle","-")</f>
        <v>-</v>
      </c>
      <c r="T166" s="50" t="str">
        <f aca="false">IF(IFERROR(SEARCH("-sap",Online_Backup_Table1230[[#This Row],[Extension types]],1),0)&gt;0,"-sap","-")</f>
        <v>-</v>
      </c>
      <c r="U166" s="50" t="str">
        <f aca="false">IF(IFERROR(SEARCH("-msexchange",Online_Backup_Table1230[[#This Row],[Extension types]],1),0)&gt;0,"-msexchange","-")</f>
        <v>-</v>
      </c>
      <c r="V166" s="50" t="str">
        <f aca="false">IF(IFERROR(SEARCH("-msese",Online_Backup_Table1230[[#This Row],[Extension types]],1),0)&gt;0,"-msese","-")</f>
        <v>-</v>
      </c>
      <c r="W166" s="50" t="str">
        <f aca="false">IF(IFERROR(SEARCH("-e2010",Online_Backup_Table1230[[#This Row],[Extension types]],1),0)&gt;0,"-e2010","-")</f>
        <v>-</v>
      </c>
      <c r="X166" s="50" t="str">
        <f aca="false">IF(IFERROR(SEARCH("-msmbx",Online_Backup_Table1230[[#This Row],[Extension types]],1),0)&gt;0,"-msmbx","-")</f>
        <v>-</v>
      </c>
      <c r="Y166" s="50" t="str">
        <f aca="false">IF(IFERROR(SEARCH("-mbx",Online_Backup_Table1230[[#This Row],[Extension types]],1),0)&gt;0,"-mbx","-")</f>
        <v>-</v>
      </c>
      <c r="Z166" s="50" t="str">
        <f aca="false">IF(IFERROR(SEARCH("-informix",Online_Backup_Table1230[[#This Row],[Extension types]],1),0)&gt;0,"-informix","-")</f>
        <v>-</v>
      </c>
      <c r="AA166" s="50" t="str">
        <f aca="false">IF(IFERROR(SEARCH("-sybase",Online_Backup_Table1230[[#This Row],[Extension types]],1),0)&gt;0,"-sybase","-")</f>
        <v>-</v>
      </c>
      <c r="AB166" s="50" t="str">
        <f aca="false">IF(IFERROR(SEARCH("-lotus",Online_Backup_Table1230[[#This Row],[Extension types]],1),0)&gt;0,"-lotus","-")</f>
        <v>-</v>
      </c>
      <c r="AC166" s="50" t="str">
        <f aca="false">IF(IFERROR(SEARCH("-vss",Online_Backup_Table1230[[#This Row],[Extension types]],1),0)&gt;0,"-vss","-")</f>
        <v>-vss</v>
      </c>
      <c r="AD166" s="50" t="str">
        <f aca="false">IF(IFERROR(SEARCH("-db2",Online_Backup_Table1230[[#This Row],[Extension types]],1),0)&gt;0,"-db2","-")</f>
        <v>-</v>
      </c>
      <c r="AE166" s="50" t="str">
        <f aca="false">IF(IFERROR(SEARCH("-mssharepoint",Online_Backup_Table1230[[#This Row],[Extension types]],1),0)&gt;0,"-mssharepoint","-")</f>
        <v>-</v>
      </c>
      <c r="AF166" s="50" t="str">
        <f aca="false">IF(IFERROR(SEARCH("-mssps",Online_Backup_Table1230[[#This Row],[Extension types]],1),0)&gt;0,"-mssps","-")</f>
        <v>-</v>
      </c>
      <c r="AG166" s="50" t="str">
        <f aca="false">IF(IFERROR(SEARCH("-vmware",Online_Backup_Table1230[[#This Row],[Extension types]],1),0)&gt;0,"-vmware","-")</f>
        <v>-</v>
      </c>
      <c r="AH166" s="50" t="str">
        <f aca="false">IF(IFERROR(SEARCH("-vepa",Online_Backup_Table1230[[#This Row],[Extension types]],1),0)&gt;0,"-vepa","-")</f>
        <v>-</v>
      </c>
      <c r="AI166" s="50" t="str">
        <f aca="false">IF(IFERROR(SEARCH("-veagent",Online_Backup_Table1230[[#This Row],[Extension types]],1),0)&gt;0,"-veagent","-")</f>
        <v>-</v>
      </c>
      <c r="AJ166" s="50" t="str">
        <f aca="false">IF(IFERROR(SEARCH("-stream",Online_Backup_Table1230[[#This Row],[Extension types]],1),0)&gt;0,"-stream","-")</f>
        <v>-</v>
      </c>
      <c r="AK166" s="50" t="str">
        <f aca="false">IF(IFERROR(SEARCH("-ov",Online_Backup_Table1230[[#This Row],[Extension types]],1),0)&gt;0,"-ov","-")</f>
        <v>-</v>
      </c>
      <c r="AL166" s="50" t="str">
        <f aca="false">IF(IFERROR(SEARCH("-opc",Online_Backup_Table1230[[#This Row],[Extension types]],1),0)&gt;0,"-opc","-")</f>
        <v>-</v>
      </c>
      <c r="AM166" s="50" t="str">
        <f aca="false">IF(IFERROR(SEARCH("-mysql",Online_Backup_Table1230[[#This Row],[Extension types]],1),0)&gt;0,"-mysql","-")</f>
        <v>-</v>
      </c>
      <c r="AN166" s="50" t="str">
        <f aca="false">IF(IFERROR(SEARCH("-postgresql",Online_Backup_Table1230[[#This Row],[Extension types]],1),0)&gt;0,"-postgresql","-")</f>
        <v>-</v>
      </c>
      <c r="AO166" s="53" t="n">
        <f aca="false">IF(AND(Online_Backup_Table1230[[#This Row],[OS_type]]="WINDOWS / LINUX",COUNTIF(Online_Backup_Table1230[[#This Row],[Check -mssql and -mssql70]:[Check -opc]],"-")&lt;&gt;21),1,0)</f>
        <v>1</v>
      </c>
      <c r="AP166" s="53" t="n">
        <f aca="false">IF(AND(Online_Backup_Table1230[[#This Row],[OS_type]]="UNIX",COUNTIF(Online_Backup_Table1230[[#This Row],[Check -mssql and -mssql70]:[Check -opc]],"-")&lt;&gt;21),1,0)</f>
        <v>0</v>
      </c>
      <c r="AQ166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166" s="53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166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66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66" s="54" t="n">
        <v>43873.5032060185</v>
      </c>
      <c r="AV166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67" customFormat="false" ht="15" hidden="false" customHeight="false" outlineLevel="0" collapsed="false">
      <c r="B167" s="39" t="s">
        <v>181</v>
      </c>
      <c r="C167" s="39" t="s">
        <v>165</v>
      </c>
      <c r="D167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67" s="51" t="s">
        <v>182</v>
      </c>
      <c r="F167" s="52"/>
      <c r="G167" s="52"/>
      <c r="H167" s="52"/>
      <c r="I167" s="52"/>
      <c r="J167" s="52"/>
      <c r="L167" s="50" t="str">
        <f aca="false">IF(IFERROR(SEARCH("-virtual",Online_Backup_Table1230[[#This Row],[Extension types]],1),0)&gt;0,"Yes","-")</f>
        <v>-</v>
      </c>
      <c r="M167" s="39"/>
      <c r="N167" s="50" t="str">
        <f aca="false">IF(IFERROR(SEARCH("-clus",Online_Backup_Table1230[[#This Row],[Extension types]],1),0)&gt;0,"Yes","-")</f>
        <v>-</v>
      </c>
      <c r="O167" s="39"/>
      <c r="P167" s="50" t="str">
        <f aca="false">IF(IFERROR(SEARCH("-appserver",Online_Backup_Table1230[[#This Row],[Extension types]],1),0)&gt;0,"Yes","-")</f>
        <v>-</v>
      </c>
      <c r="Q167" s="39"/>
      <c r="R167" s="50" t="str">
        <f aca="false">IF(IFERROR(SEARCH("-mssql",Online_Backup_Table1230[[#This Row],[Extension types]],1),0)&gt;0,"-mssql","-")</f>
        <v>-mssql</v>
      </c>
      <c r="S167" s="50" t="str">
        <f aca="false">IF(IFERROR(SEARCH("-oracle",Online_Backup_Table1230[[#This Row],[Extension types]],1),0)&gt;0,"-oracle","-")</f>
        <v>-</v>
      </c>
      <c r="T167" s="50" t="str">
        <f aca="false">IF(IFERROR(SEARCH("-sap",Online_Backup_Table1230[[#This Row],[Extension types]],1),0)&gt;0,"-sap","-")</f>
        <v>-</v>
      </c>
      <c r="U167" s="50" t="str">
        <f aca="false">IF(IFERROR(SEARCH("-msexchange",Online_Backup_Table1230[[#This Row],[Extension types]],1),0)&gt;0,"-msexchange","-")</f>
        <v>-</v>
      </c>
      <c r="V167" s="50" t="str">
        <f aca="false">IF(IFERROR(SEARCH("-msese",Online_Backup_Table1230[[#This Row],[Extension types]],1),0)&gt;0,"-msese","-")</f>
        <v>-</v>
      </c>
      <c r="W167" s="50" t="str">
        <f aca="false">IF(IFERROR(SEARCH("-e2010",Online_Backup_Table1230[[#This Row],[Extension types]],1),0)&gt;0,"-e2010","-")</f>
        <v>-</v>
      </c>
      <c r="X167" s="50" t="str">
        <f aca="false">IF(IFERROR(SEARCH("-msmbx",Online_Backup_Table1230[[#This Row],[Extension types]],1),0)&gt;0,"-msmbx","-")</f>
        <v>-</v>
      </c>
      <c r="Y167" s="50" t="str">
        <f aca="false">IF(IFERROR(SEARCH("-mbx",Online_Backup_Table1230[[#This Row],[Extension types]],1),0)&gt;0,"-mbx","-")</f>
        <v>-</v>
      </c>
      <c r="Z167" s="50" t="str">
        <f aca="false">IF(IFERROR(SEARCH("-informix",Online_Backup_Table1230[[#This Row],[Extension types]],1),0)&gt;0,"-informix","-")</f>
        <v>-</v>
      </c>
      <c r="AA167" s="50" t="str">
        <f aca="false">IF(IFERROR(SEARCH("-sybase",Online_Backup_Table1230[[#This Row],[Extension types]],1),0)&gt;0,"-sybase","-")</f>
        <v>-</v>
      </c>
      <c r="AB167" s="50" t="str">
        <f aca="false">IF(IFERROR(SEARCH("-lotus",Online_Backup_Table1230[[#This Row],[Extension types]],1),0)&gt;0,"-lotus","-")</f>
        <v>-</v>
      </c>
      <c r="AC167" s="50" t="str">
        <f aca="false">IF(IFERROR(SEARCH("-vss",Online_Backup_Table1230[[#This Row],[Extension types]],1),0)&gt;0,"-vss","-")</f>
        <v>-vss</v>
      </c>
      <c r="AD167" s="50" t="str">
        <f aca="false">IF(IFERROR(SEARCH("-db2",Online_Backup_Table1230[[#This Row],[Extension types]],1),0)&gt;0,"-db2","-")</f>
        <v>-</v>
      </c>
      <c r="AE167" s="50" t="str">
        <f aca="false">IF(IFERROR(SEARCH("-mssharepoint",Online_Backup_Table1230[[#This Row],[Extension types]],1),0)&gt;0,"-mssharepoint","-")</f>
        <v>-</v>
      </c>
      <c r="AF167" s="50" t="str">
        <f aca="false">IF(IFERROR(SEARCH("-mssps",Online_Backup_Table1230[[#This Row],[Extension types]],1),0)&gt;0,"-mssps","-")</f>
        <v>-</v>
      </c>
      <c r="AG167" s="50" t="str">
        <f aca="false">IF(IFERROR(SEARCH("-vmware",Online_Backup_Table1230[[#This Row],[Extension types]],1),0)&gt;0,"-vmware","-")</f>
        <v>-</v>
      </c>
      <c r="AH167" s="50" t="str">
        <f aca="false">IF(IFERROR(SEARCH("-vepa",Online_Backup_Table1230[[#This Row],[Extension types]],1),0)&gt;0,"-vepa","-")</f>
        <v>-</v>
      </c>
      <c r="AI167" s="50" t="str">
        <f aca="false">IF(IFERROR(SEARCH("-veagent",Online_Backup_Table1230[[#This Row],[Extension types]],1),0)&gt;0,"-veagent","-")</f>
        <v>-</v>
      </c>
      <c r="AJ167" s="50" t="str">
        <f aca="false">IF(IFERROR(SEARCH("-stream",Online_Backup_Table1230[[#This Row],[Extension types]],1),0)&gt;0,"-stream","-")</f>
        <v>-</v>
      </c>
      <c r="AK167" s="50" t="str">
        <f aca="false">IF(IFERROR(SEARCH("-ov",Online_Backup_Table1230[[#This Row],[Extension types]],1),0)&gt;0,"-ov","-")</f>
        <v>-</v>
      </c>
      <c r="AL167" s="50" t="str">
        <f aca="false">IF(IFERROR(SEARCH("-opc",Online_Backup_Table1230[[#This Row],[Extension types]],1),0)&gt;0,"-opc","-")</f>
        <v>-</v>
      </c>
      <c r="AM167" s="50" t="str">
        <f aca="false">IF(IFERROR(SEARCH("-mysql",Online_Backup_Table1230[[#This Row],[Extension types]],1),0)&gt;0,"-mysql","-")</f>
        <v>-</v>
      </c>
      <c r="AN167" s="50" t="str">
        <f aca="false">IF(IFERROR(SEARCH("-postgresql",Online_Backup_Table1230[[#This Row],[Extension types]],1),0)&gt;0,"-postgresql","-")</f>
        <v>-</v>
      </c>
      <c r="AO167" s="53" t="n">
        <f aca="false">IF(AND(Online_Backup_Table1230[[#This Row],[OS_type]]="WINDOWS / LINUX",COUNTIF(Online_Backup_Table1230[[#This Row],[Check -mssql and -mssql70]:[Check -opc]],"-")&lt;&gt;21),1,0)</f>
        <v>1</v>
      </c>
      <c r="AP167" s="53" t="n">
        <f aca="false">IF(AND(Online_Backup_Table1230[[#This Row],[OS_type]]="UNIX",COUNTIF(Online_Backup_Table1230[[#This Row],[Check -mssql and -mssql70]:[Check -opc]],"-")&lt;&gt;21),1,0)</f>
        <v>0</v>
      </c>
      <c r="AQ167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167" s="53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167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67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67" s="54" t="n">
        <v>43873.3613425926</v>
      </c>
      <c r="AV167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68" customFormat="false" ht="15" hidden="false" customHeight="false" outlineLevel="0" collapsed="false">
      <c r="B168" s="39" t="s">
        <v>183</v>
      </c>
      <c r="C168" s="39" t="s">
        <v>184</v>
      </c>
      <c r="D168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68" s="51" t="s">
        <v>185</v>
      </c>
      <c r="F168" s="52"/>
      <c r="G168" s="52"/>
      <c r="H168" s="52"/>
      <c r="I168" s="52"/>
      <c r="J168" s="52"/>
      <c r="L168" s="50" t="str">
        <f aca="false">IF(IFERROR(SEARCH("-virtual",Online_Backup_Table1230[[#This Row],[Extension types]],1),0)&gt;0,"Yes","-")</f>
        <v>-</v>
      </c>
      <c r="M168" s="39"/>
      <c r="N168" s="50" t="str">
        <f aca="false">IF(IFERROR(SEARCH("-clus",Online_Backup_Table1230[[#This Row],[Extension types]],1),0)&gt;0,"Yes","-")</f>
        <v>-</v>
      </c>
      <c r="O168" s="39"/>
      <c r="P168" s="50" t="str">
        <f aca="false">IF(IFERROR(SEARCH("-appserver",Online_Backup_Table1230[[#This Row],[Extension types]],1),0)&gt;0,"Yes","-")</f>
        <v>-</v>
      </c>
      <c r="Q168" s="39"/>
      <c r="R168" s="50" t="str">
        <f aca="false">IF(IFERROR(SEARCH("-mssql",Online_Backup_Table1230[[#This Row],[Extension types]],1),0)&gt;0,"-mssql","-")</f>
        <v>-mssql</v>
      </c>
      <c r="S168" s="50" t="str">
        <f aca="false">IF(IFERROR(SEARCH("-oracle",Online_Backup_Table1230[[#This Row],[Extension types]],1),0)&gt;0,"-oracle","-")</f>
        <v>-</v>
      </c>
      <c r="T168" s="50" t="str">
        <f aca="false">IF(IFERROR(SEARCH("-sap",Online_Backup_Table1230[[#This Row],[Extension types]],1),0)&gt;0,"-sap","-")</f>
        <v>-</v>
      </c>
      <c r="U168" s="50" t="str">
        <f aca="false">IF(IFERROR(SEARCH("-msexchange",Online_Backup_Table1230[[#This Row],[Extension types]],1),0)&gt;0,"-msexchange","-")</f>
        <v>-</v>
      </c>
      <c r="V168" s="50" t="str">
        <f aca="false">IF(IFERROR(SEARCH("-msese",Online_Backup_Table1230[[#This Row],[Extension types]],1),0)&gt;0,"-msese","-")</f>
        <v>-</v>
      </c>
      <c r="W168" s="50" t="str">
        <f aca="false">IF(IFERROR(SEARCH("-e2010",Online_Backup_Table1230[[#This Row],[Extension types]],1),0)&gt;0,"-e2010","-")</f>
        <v>-</v>
      </c>
      <c r="X168" s="50" t="str">
        <f aca="false">IF(IFERROR(SEARCH("-msmbx",Online_Backup_Table1230[[#This Row],[Extension types]],1),0)&gt;0,"-msmbx","-")</f>
        <v>-</v>
      </c>
      <c r="Y168" s="50" t="str">
        <f aca="false">IF(IFERROR(SEARCH("-mbx",Online_Backup_Table1230[[#This Row],[Extension types]],1),0)&gt;0,"-mbx","-")</f>
        <v>-</v>
      </c>
      <c r="Z168" s="50" t="str">
        <f aca="false">IF(IFERROR(SEARCH("-informix",Online_Backup_Table1230[[#This Row],[Extension types]],1),0)&gt;0,"-informix","-")</f>
        <v>-</v>
      </c>
      <c r="AA168" s="50" t="str">
        <f aca="false">IF(IFERROR(SEARCH("-sybase",Online_Backup_Table1230[[#This Row],[Extension types]],1),0)&gt;0,"-sybase","-")</f>
        <v>-</v>
      </c>
      <c r="AB168" s="50" t="str">
        <f aca="false">IF(IFERROR(SEARCH("-lotus",Online_Backup_Table1230[[#This Row],[Extension types]],1),0)&gt;0,"-lotus","-")</f>
        <v>-</v>
      </c>
      <c r="AC168" s="50" t="str">
        <f aca="false">IF(IFERROR(SEARCH("-vss",Online_Backup_Table1230[[#This Row],[Extension types]],1),0)&gt;0,"-vss","-")</f>
        <v>-vss</v>
      </c>
      <c r="AD168" s="50" t="str">
        <f aca="false">IF(IFERROR(SEARCH("-db2",Online_Backup_Table1230[[#This Row],[Extension types]],1),0)&gt;0,"-db2","-")</f>
        <v>-</v>
      </c>
      <c r="AE168" s="50" t="str">
        <f aca="false">IF(IFERROR(SEARCH("-mssharepoint",Online_Backup_Table1230[[#This Row],[Extension types]],1),0)&gt;0,"-mssharepoint","-")</f>
        <v>-</v>
      </c>
      <c r="AF168" s="50" t="str">
        <f aca="false">IF(IFERROR(SEARCH("-mssps",Online_Backup_Table1230[[#This Row],[Extension types]],1),0)&gt;0,"-mssps","-")</f>
        <v>-</v>
      </c>
      <c r="AG168" s="50" t="str">
        <f aca="false">IF(IFERROR(SEARCH("-vmware",Online_Backup_Table1230[[#This Row],[Extension types]],1),0)&gt;0,"-vmware","-")</f>
        <v>-</v>
      </c>
      <c r="AH168" s="50" t="str">
        <f aca="false">IF(IFERROR(SEARCH("-vepa",Online_Backup_Table1230[[#This Row],[Extension types]],1),0)&gt;0,"-vepa","-")</f>
        <v>-</v>
      </c>
      <c r="AI168" s="50" t="str">
        <f aca="false">IF(IFERROR(SEARCH("-veagent",Online_Backup_Table1230[[#This Row],[Extension types]],1),0)&gt;0,"-veagent","-")</f>
        <v>-</v>
      </c>
      <c r="AJ168" s="50" t="str">
        <f aca="false">IF(IFERROR(SEARCH("-stream",Online_Backup_Table1230[[#This Row],[Extension types]],1),0)&gt;0,"-stream","-")</f>
        <v>-</v>
      </c>
      <c r="AK168" s="50" t="str">
        <f aca="false">IF(IFERROR(SEARCH("-ov",Online_Backup_Table1230[[#This Row],[Extension types]],1),0)&gt;0,"-ov","-")</f>
        <v>-</v>
      </c>
      <c r="AL168" s="50" t="str">
        <f aca="false">IF(IFERROR(SEARCH("-opc",Online_Backup_Table1230[[#This Row],[Extension types]],1),0)&gt;0,"-opc","-")</f>
        <v>-</v>
      </c>
      <c r="AM168" s="50" t="str">
        <f aca="false">IF(IFERROR(SEARCH("-mysql",Online_Backup_Table1230[[#This Row],[Extension types]],1),0)&gt;0,"-mysql","-")</f>
        <v>-</v>
      </c>
      <c r="AN168" s="50" t="str">
        <f aca="false">IF(IFERROR(SEARCH("-postgresql",Online_Backup_Table1230[[#This Row],[Extension types]],1),0)&gt;0,"-postgresql","-")</f>
        <v>-</v>
      </c>
      <c r="AO168" s="53" t="n">
        <f aca="false">IF(AND(Online_Backup_Table1230[[#This Row],[OS_type]]="WINDOWS / LINUX",COUNTIF(Online_Backup_Table1230[[#This Row],[Check -mssql and -mssql70]:[Check -opc]],"-")&lt;&gt;21),1,0)</f>
        <v>1</v>
      </c>
      <c r="AP168" s="53" t="n">
        <f aca="false">IF(AND(Online_Backup_Table1230[[#This Row],[OS_type]]="UNIX",COUNTIF(Online_Backup_Table1230[[#This Row],[Check -mssql and -mssql70]:[Check -opc]],"-")&lt;&gt;21),1,0)</f>
        <v>0</v>
      </c>
      <c r="AQ168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168" s="53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168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68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68" s="54" t="n">
        <v>43873.5015856482</v>
      </c>
      <c r="AV168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69" customFormat="false" ht="15" hidden="false" customHeight="false" outlineLevel="0" collapsed="false">
      <c r="B169" s="39" t="s">
        <v>186</v>
      </c>
      <c r="C169" s="39" t="s">
        <v>165</v>
      </c>
      <c r="D169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69" s="51" t="s">
        <v>187</v>
      </c>
      <c r="F169" s="52"/>
      <c r="G169" s="52"/>
      <c r="H169" s="52"/>
      <c r="I169" s="52"/>
      <c r="J169" s="52"/>
      <c r="L169" s="50" t="str">
        <f aca="false">IF(IFERROR(SEARCH("-virtual",Online_Backup_Table1230[[#This Row],[Extension types]],1),0)&gt;0,"Yes","-")</f>
        <v>-</v>
      </c>
      <c r="M169" s="39"/>
      <c r="N169" s="50" t="str">
        <f aca="false">IF(IFERROR(SEARCH("-clus",Online_Backup_Table1230[[#This Row],[Extension types]],1),0)&gt;0,"Yes","-")</f>
        <v>-</v>
      </c>
      <c r="O169" s="39"/>
      <c r="P169" s="50" t="str">
        <f aca="false">IF(IFERROR(SEARCH("-appserver",Online_Backup_Table1230[[#This Row],[Extension types]],1),0)&gt;0,"Yes","-")</f>
        <v>-</v>
      </c>
      <c r="Q169" s="39"/>
      <c r="R169" s="50" t="str">
        <f aca="false">IF(IFERROR(SEARCH("-mssql",Online_Backup_Table1230[[#This Row],[Extension types]],1),0)&gt;0,"-mssql","-")</f>
        <v>-mssql</v>
      </c>
      <c r="S169" s="50" t="str">
        <f aca="false">IF(IFERROR(SEARCH("-oracle",Online_Backup_Table1230[[#This Row],[Extension types]],1),0)&gt;0,"-oracle","-")</f>
        <v>-</v>
      </c>
      <c r="T169" s="50" t="str">
        <f aca="false">IF(IFERROR(SEARCH("-sap",Online_Backup_Table1230[[#This Row],[Extension types]],1),0)&gt;0,"-sap","-")</f>
        <v>-</v>
      </c>
      <c r="U169" s="50" t="str">
        <f aca="false">IF(IFERROR(SEARCH("-msexchange",Online_Backup_Table1230[[#This Row],[Extension types]],1),0)&gt;0,"-msexchange","-")</f>
        <v>-</v>
      </c>
      <c r="V169" s="50" t="str">
        <f aca="false">IF(IFERROR(SEARCH("-msese",Online_Backup_Table1230[[#This Row],[Extension types]],1),0)&gt;0,"-msese","-")</f>
        <v>-</v>
      </c>
      <c r="W169" s="50" t="str">
        <f aca="false">IF(IFERROR(SEARCH("-e2010",Online_Backup_Table1230[[#This Row],[Extension types]],1),0)&gt;0,"-e2010","-")</f>
        <v>-</v>
      </c>
      <c r="X169" s="50" t="str">
        <f aca="false">IF(IFERROR(SEARCH("-msmbx",Online_Backup_Table1230[[#This Row],[Extension types]],1),0)&gt;0,"-msmbx","-")</f>
        <v>-</v>
      </c>
      <c r="Y169" s="50" t="str">
        <f aca="false">IF(IFERROR(SEARCH("-mbx",Online_Backup_Table1230[[#This Row],[Extension types]],1),0)&gt;0,"-mbx","-")</f>
        <v>-</v>
      </c>
      <c r="Z169" s="50" t="str">
        <f aca="false">IF(IFERROR(SEARCH("-informix",Online_Backup_Table1230[[#This Row],[Extension types]],1),0)&gt;0,"-informix","-")</f>
        <v>-</v>
      </c>
      <c r="AA169" s="50" t="str">
        <f aca="false">IF(IFERROR(SEARCH("-sybase",Online_Backup_Table1230[[#This Row],[Extension types]],1),0)&gt;0,"-sybase","-")</f>
        <v>-</v>
      </c>
      <c r="AB169" s="50" t="str">
        <f aca="false">IF(IFERROR(SEARCH("-lotus",Online_Backup_Table1230[[#This Row],[Extension types]],1),0)&gt;0,"-lotus","-")</f>
        <v>-</v>
      </c>
      <c r="AC169" s="50" t="str">
        <f aca="false">IF(IFERROR(SEARCH("-vss",Online_Backup_Table1230[[#This Row],[Extension types]],1),0)&gt;0,"-vss","-")</f>
        <v>-vss</v>
      </c>
      <c r="AD169" s="50" t="str">
        <f aca="false">IF(IFERROR(SEARCH("-db2",Online_Backup_Table1230[[#This Row],[Extension types]],1),0)&gt;0,"-db2","-")</f>
        <v>-</v>
      </c>
      <c r="AE169" s="50" t="str">
        <f aca="false">IF(IFERROR(SEARCH("-mssharepoint",Online_Backup_Table1230[[#This Row],[Extension types]],1),0)&gt;0,"-mssharepoint","-")</f>
        <v>-</v>
      </c>
      <c r="AF169" s="50" t="str">
        <f aca="false">IF(IFERROR(SEARCH("-mssps",Online_Backup_Table1230[[#This Row],[Extension types]],1),0)&gt;0,"-mssps","-")</f>
        <v>-</v>
      </c>
      <c r="AG169" s="50" t="str">
        <f aca="false">IF(IFERROR(SEARCH("-vmware",Online_Backup_Table1230[[#This Row],[Extension types]],1),0)&gt;0,"-vmware","-")</f>
        <v>-</v>
      </c>
      <c r="AH169" s="50" t="str">
        <f aca="false">IF(IFERROR(SEARCH("-vepa",Online_Backup_Table1230[[#This Row],[Extension types]],1),0)&gt;0,"-vepa","-")</f>
        <v>-</v>
      </c>
      <c r="AI169" s="50" t="str">
        <f aca="false">IF(IFERROR(SEARCH("-veagent",Online_Backup_Table1230[[#This Row],[Extension types]],1),0)&gt;0,"-veagent","-")</f>
        <v>-</v>
      </c>
      <c r="AJ169" s="50" t="str">
        <f aca="false">IF(IFERROR(SEARCH("-stream",Online_Backup_Table1230[[#This Row],[Extension types]],1),0)&gt;0,"-stream","-")</f>
        <v>-</v>
      </c>
      <c r="AK169" s="50" t="str">
        <f aca="false">IF(IFERROR(SEARCH("-ov",Online_Backup_Table1230[[#This Row],[Extension types]],1),0)&gt;0,"-ov","-")</f>
        <v>-</v>
      </c>
      <c r="AL169" s="50" t="str">
        <f aca="false">IF(IFERROR(SEARCH("-opc",Online_Backup_Table1230[[#This Row],[Extension types]],1),0)&gt;0,"-opc","-")</f>
        <v>-</v>
      </c>
      <c r="AM169" s="50" t="str">
        <f aca="false">IF(IFERROR(SEARCH("-mysql",Online_Backup_Table1230[[#This Row],[Extension types]],1),0)&gt;0,"-mysql","-")</f>
        <v>-</v>
      </c>
      <c r="AN169" s="50" t="str">
        <f aca="false">IF(IFERROR(SEARCH("-postgresql",Online_Backup_Table1230[[#This Row],[Extension types]],1),0)&gt;0,"-postgresql","-")</f>
        <v>-</v>
      </c>
      <c r="AO169" s="53" t="n">
        <f aca="false">IF(AND(Online_Backup_Table1230[[#This Row],[OS_type]]="WINDOWS / LINUX",COUNTIF(Online_Backup_Table1230[[#This Row],[Check -mssql and -mssql70]:[Check -opc]],"-")&lt;&gt;21),1,0)</f>
        <v>1</v>
      </c>
      <c r="AP169" s="53" t="n">
        <f aca="false">IF(AND(Online_Backup_Table1230[[#This Row],[OS_type]]="UNIX",COUNTIF(Online_Backup_Table1230[[#This Row],[Check -mssql and -mssql70]:[Check -opc]],"-")&lt;&gt;21),1,0)</f>
        <v>0</v>
      </c>
      <c r="AQ169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169" s="53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169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69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69" s="54" t="n">
        <v>43873.5220023148</v>
      </c>
      <c r="AV169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70" customFormat="false" ht="15" hidden="false" customHeight="false" outlineLevel="0" collapsed="false">
      <c r="B170" s="39" t="s">
        <v>188</v>
      </c>
      <c r="C170" s="39" t="s">
        <v>165</v>
      </c>
      <c r="D170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70" s="51" t="s">
        <v>189</v>
      </c>
      <c r="F170" s="52"/>
      <c r="G170" s="52"/>
      <c r="H170" s="52"/>
      <c r="I170" s="52"/>
      <c r="J170" s="52"/>
      <c r="L170" s="50" t="str">
        <f aca="false">IF(IFERROR(SEARCH("-virtual",Online_Backup_Table1230[[#This Row],[Extension types]],1),0)&gt;0,"Yes","-")</f>
        <v>-</v>
      </c>
      <c r="M170" s="39"/>
      <c r="N170" s="50" t="str">
        <f aca="false">IF(IFERROR(SEARCH("-clus",Online_Backup_Table1230[[#This Row],[Extension types]],1),0)&gt;0,"Yes","-")</f>
        <v>-</v>
      </c>
      <c r="O170" s="39"/>
      <c r="P170" s="50" t="str">
        <f aca="false">IF(IFERROR(SEARCH("-appserver",Online_Backup_Table1230[[#This Row],[Extension types]],1),0)&gt;0,"Yes","-")</f>
        <v>-</v>
      </c>
      <c r="Q170" s="39"/>
      <c r="R170" s="50" t="str">
        <f aca="false">IF(IFERROR(SEARCH("-mssql",Online_Backup_Table1230[[#This Row],[Extension types]],1),0)&gt;0,"-mssql","-")</f>
        <v>-mssql</v>
      </c>
      <c r="S170" s="50" t="str">
        <f aca="false">IF(IFERROR(SEARCH("-oracle",Online_Backup_Table1230[[#This Row],[Extension types]],1),0)&gt;0,"-oracle","-")</f>
        <v>-</v>
      </c>
      <c r="T170" s="50" t="str">
        <f aca="false">IF(IFERROR(SEARCH("-sap",Online_Backup_Table1230[[#This Row],[Extension types]],1),0)&gt;0,"-sap","-")</f>
        <v>-</v>
      </c>
      <c r="U170" s="50" t="str">
        <f aca="false">IF(IFERROR(SEARCH("-msexchange",Online_Backup_Table1230[[#This Row],[Extension types]],1),0)&gt;0,"-msexchange","-")</f>
        <v>-</v>
      </c>
      <c r="V170" s="50" t="str">
        <f aca="false">IF(IFERROR(SEARCH("-msese",Online_Backup_Table1230[[#This Row],[Extension types]],1),0)&gt;0,"-msese","-")</f>
        <v>-</v>
      </c>
      <c r="W170" s="50" t="str">
        <f aca="false">IF(IFERROR(SEARCH("-e2010",Online_Backup_Table1230[[#This Row],[Extension types]],1),0)&gt;0,"-e2010","-")</f>
        <v>-</v>
      </c>
      <c r="X170" s="50" t="str">
        <f aca="false">IF(IFERROR(SEARCH("-msmbx",Online_Backup_Table1230[[#This Row],[Extension types]],1),0)&gt;0,"-msmbx","-")</f>
        <v>-</v>
      </c>
      <c r="Y170" s="50" t="str">
        <f aca="false">IF(IFERROR(SEARCH("-mbx",Online_Backup_Table1230[[#This Row],[Extension types]],1),0)&gt;0,"-mbx","-")</f>
        <v>-</v>
      </c>
      <c r="Z170" s="50" t="str">
        <f aca="false">IF(IFERROR(SEARCH("-informix",Online_Backup_Table1230[[#This Row],[Extension types]],1),0)&gt;0,"-informix","-")</f>
        <v>-</v>
      </c>
      <c r="AA170" s="50" t="str">
        <f aca="false">IF(IFERROR(SEARCH("-sybase",Online_Backup_Table1230[[#This Row],[Extension types]],1),0)&gt;0,"-sybase","-")</f>
        <v>-</v>
      </c>
      <c r="AB170" s="50" t="str">
        <f aca="false">IF(IFERROR(SEARCH("-lotus",Online_Backup_Table1230[[#This Row],[Extension types]],1),0)&gt;0,"-lotus","-")</f>
        <v>-</v>
      </c>
      <c r="AC170" s="50" t="str">
        <f aca="false">IF(IFERROR(SEARCH("-vss",Online_Backup_Table1230[[#This Row],[Extension types]],1),0)&gt;0,"-vss","-")</f>
        <v>-vss</v>
      </c>
      <c r="AD170" s="50" t="str">
        <f aca="false">IF(IFERROR(SEARCH("-db2",Online_Backup_Table1230[[#This Row],[Extension types]],1),0)&gt;0,"-db2","-")</f>
        <v>-</v>
      </c>
      <c r="AE170" s="50" t="str">
        <f aca="false">IF(IFERROR(SEARCH("-mssharepoint",Online_Backup_Table1230[[#This Row],[Extension types]],1),0)&gt;0,"-mssharepoint","-")</f>
        <v>-</v>
      </c>
      <c r="AF170" s="50" t="str">
        <f aca="false">IF(IFERROR(SEARCH("-mssps",Online_Backup_Table1230[[#This Row],[Extension types]],1),0)&gt;0,"-mssps","-")</f>
        <v>-</v>
      </c>
      <c r="AG170" s="50" t="str">
        <f aca="false">IF(IFERROR(SEARCH("-vmware",Online_Backup_Table1230[[#This Row],[Extension types]],1),0)&gt;0,"-vmware","-")</f>
        <v>-</v>
      </c>
      <c r="AH170" s="50" t="str">
        <f aca="false">IF(IFERROR(SEARCH("-vepa",Online_Backup_Table1230[[#This Row],[Extension types]],1),0)&gt;0,"-vepa","-")</f>
        <v>-</v>
      </c>
      <c r="AI170" s="50" t="str">
        <f aca="false">IF(IFERROR(SEARCH("-veagent",Online_Backup_Table1230[[#This Row],[Extension types]],1),0)&gt;0,"-veagent","-")</f>
        <v>-</v>
      </c>
      <c r="AJ170" s="50" t="str">
        <f aca="false">IF(IFERROR(SEARCH("-stream",Online_Backup_Table1230[[#This Row],[Extension types]],1),0)&gt;0,"-stream","-")</f>
        <v>-</v>
      </c>
      <c r="AK170" s="50" t="str">
        <f aca="false">IF(IFERROR(SEARCH("-ov",Online_Backup_Table1230[[#This Row],[Extension types]],1),0)&gt;0,"-ov","-")</f>
        <v>-</v>
      </c>
      <c r="AL170" s="50" t="str">
        <f aca="false">IF(IFERROR(SEARCH("-opc",Online_Backup_Table1230[[#This Row],[Extension types]],1),0)&gt;0,"-opc","-")</f>
        <v>-</v>
      </c>
      <c r="AM170" s="50" t="str">
        <f aca="false">IF(IFERROR(SEARCH("-mysql",Online_Backup_Table1230[[#This Row],[Extension types]],1),0)&gt;0,"-mysql","-")</f>
        <v>-</v>
      </c>
      <c r="AN170" s="50" t="str">
        <f aca="false">IF(IFERROR(SEARCH("-postgresql",Online_Backup_Table1230[[#This Row],[Extension types]],1),0)&gt;0,"-postgresql","-")</f>
        <v>-</v>
      </c>
      <c r="AO170" s="53" t="n">
        <f aca="false">IF(AND(Online_Backup_Table1230[[#This Row],[OS_type]]="WINDOWS / LINUX",COUNTIF(Online_Backup_Table1230[[#This Row],[Check -mssql and -mssql70]:[Check -opc]],"-")&lt;&gt;21),1,0)</f>
        <v>1</v>
      </c>
      <c r="AP170" s="53" t="n">
        <f aca="false">IF(AND(Online_Backup_Table1230[[#This Row],[OS_type]]="UNIX",COUNTIF(Online_Backup_Table1230[[#This Row],[Check -mssql and -mssql70]:[Check -opc]],"-")&lt;&gt;21),1,0)</f>
        <v>0</v>
      </c>
      <c r="AQ170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170" s="53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170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70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70" s="54" t="n">
        <v>43873.1570023148</v>
      </c>
      <c r="AV170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71" customFormat="false" ht="15" hidden="false" customHeight="false" outlineLevel="0" collapsed="false">
      <c r="B171" s="39" t="s">
        <v>190</v>
      </c>
      <c r="C171" s="39" t="s">
        <v>191</v>
      </c>
      <c r="D171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71" s="51" t="s">
        <v>125</v>
      </c>
      <c r="F171" s="52"/>
      <c r="G171" s="52"/>
      <c r="H171" s="52"/>
      <c r="I171" s="52"/>
      <c r="J171" s="52"/>
      <c r="L171" s="50" t="str">
        <f aca="false">IF(IFERROR(SEARCH("-virtual",Online_Backup_Table1230[[#This Row],[Extension types]],1),0)&gt;0,"Yes","-")</f>
        <v>-</v>
      </c>
      <c r="M171" s="39"/>
      <c r="N171" s="50" t="str">
        <f aca="false">IF(IFERROR(SEARCH("-clus",Online_Backup_Table1230[[#This Row],[Extension types]],1),0)&gt;0,"Yes","-")</f>
        <v>-</v>
      </c>
      <c r="O171" s="39"/>
      <c r="P171" s="50" t="str">
        <f aca="false">IF(IFERROR(SEARCH("-appserver",Online_Backup_Table1230[[#This Row],[Extension types]],1),0)&gt;0,"Yes","-")</f>
        <v>-</v>
      </c>
      <c r="Q171" s="39"/>
      <c r="R171" s="50" t="str">
        <f aca="false">IF(IFERROR(SEARCH("-mssql",Online_Backup_Table1230[[#This Row],[Extension types]],1),0)&gt;0,"-mssql","-")</f>
        <v>-</v>
      </c>
      <c r="S171" s="50" t="str">
        <f aca="false">IF(IFERROR(SEARCH("-oracle",Online_Backup_Table1230[[#This Row],[Extension types]],1),0)&gt;0,"-oracle","-")</f>
        <v>-</v>
      </c>
      <c r="T171" s="50" t="str">
        <f aca="false">IF(IFERROR(SEARCH("-sap",Online_Backup_Table1230[[#This Row],[Extension types]],1),0)&gt;0,"-sap","-")</f>
        <v>-</v>
      </c>
      <c r="U171" s="50" t="str">
        <f aca="false">IF(IFERROR(SEARCH("-msexchange",Online_Backup_Table1230[[#This Row],[Extension types]],1),0)&gt;0,"-msexchange","-")</f>
        <v>-</v>
      </c>
      <c r="V171" s="50" t="str">
        <f aca="false">IF(IFERROR(SEARCH("-msese",Online_Backup_Table1230[[#This Row],[Extension types]],1),0)&gt;0,"-msese","-")</f>
        <v>-</v>
      </c>
      <c r="W171" s="50" t="str">
        <f aca="false">IF(IFERROR(SEARCH("-e2010",Online_Backup_Table1230[[#This Row],[Extension types]],1),0)&gt;0,"-e2010","-")</f>
        <v>-</v>
      </c>
      <c r="X171" s="50" t="str">
        <f aca="false">IF(IFERROR(SEARCH("-msmbx",Online_Backup_Table1230[[#This Row],[Extension types]],1),0)&gt;0,"-msmbx","-")</f>
        <v>-</v>
      </c>
      <c r="Y171" s="50" t="str">
        <f aca="false">IF(IFERROR(SEARCH("-mbx",Online_Backup_Table1230[[#This Row],[Extension types]],1),0)&gt;0,"-mbx","-")</f>
        <v>-</v>
      </c>
      <c r="Z171" s="50" t="str">
        <f aca="false">IF(IFERROR(SEARCH("-informix",Online_Backup_Table1230[[#This Row],[Extension types]],1),0)&gt;0,"-informix","-")</f>
        <v>-</v>
      </c>
      <c r="AA171" s="50" t="str">
        <f aca="false">IF(IFERROR(SEARCH("-sybase",Online_Backup_Table1230[[#This Row],[Extension types]],1),0)&gt;0,"-sybase","-")</f>
        <v>-</v>
      </c>
      <c r="AB171" s="50" t="str">
        <f aca="false">IF(IFERROR(SEARCH("-lotus",Online_Backup_Table1230[[#This Row],[Extension types]],1),0)&gt;0,"-lotus","-")</f>
        <v>-</v>
      </c>
      <c r="AC171" s="50" t="str">
        <f aca="false">IF(IFERROR(SEARCH("-vss",Online_Backup_Table1230[[#This Row],[Extension types]],1),0)&gt;0,"-vss","-")</f>
        <v>-</v>
      </c>
      <c r="AD171" s="50" t="str">
        <f aca="false">IF(IFERROR(SEARCH("-db2",Online_Backup_Table1230[[#This Row],[Extension types]],1),0)&gt;0,"-db2","-")</f>
        <v>-</v>
      </c>
      <c r="AE171" s="50" t="str">
        <f aca="false">IF(IFERROR(SEARCH("-mssharepoint",Online_Backup_Table1230[[#This Row],[Extension types]],1),0)&gt;0,"-mssharepoint","-")</f>
        <v>-</v>
      </c>
      <c r="AF171" s="50" t="str">
        <f aca="false">IF(IFERROR(SEARCH("-mssps",Online_Backup_Table1230[[#This Row],[Extension types]],1),0)&gt;0,"-mssps","-")</f>
        <v>-</v>
      </c>
      <c r="AG171" s="50" t="str">
        <f aca="false">IF(IFERROR(SEARCH("-vmware",Online_Backup_Table1230[[#This Row],[Extension types]],1),0)&gt;0,"-vmware","-")</f>
        <v>-</v>
      </c>
      <c r="AH171" s="50" t="str">
        <f aca="false">IF(IFERROR(SEARCH("-vepa",Online_Backup_Table1230[[#This Row],[Extension types]],1),0)&gt;0,"-vepa","-")</f>
        <v>-</v>
      </c>
      <c r="AI171" s="50" t="str">
        <f aca="false">IF(IFERROR(SEARCH("-veagent",Online_Backup_Table1230[[#This Row],[Extension types]],1),0)&gt;0,"-veagent","-")</f>
        <v>-</v>
      </c>
      <c r="AJ171" s="50" t="str">
        <f aca="false">IF(IFERROR(SEARCH("-stream",Online_Backup_Table1230[[#This Row],[Extension types]],1),0)&gt;0,"-stream","-")</f>
        <v>-</v>
      </c>
      <c r="AK171" s="50" t="str">
        <f aca="false">IF(IFERROR(SEARCH("-ov",Online_Backup_Table1230[[#This Row],[Extension types]],1),0)&gt;0,"-ov","-")</f>
        <v>-</v>
      </c>
      <c r="AL171" s="50" t="str">
        <f aca="false">IF(IFERROR(SEARCH("-opc",Online_Backup_Table1230[[#This Row],[Extension types]],1),0)&gt;0,"-opc","-")</f>
        <v>-</v>
      </c>
      <c r="AM171" s="50" t="str">
        <f aca="false">IF(IFERROR(SEARCH("-mysql",Online_Backup_Table1230[[#This Row],[Extension types]],1),0)&gt;0,"-mysql","-")</f>
        <v>-</v>
      </c>
      <c r="AN171" s="50" t="str">
        <f aca="false">IF(IFERROR(SEARCH("-postgresql",Online_Backup_Table1230[[#This Row],[Extension types]],1),0)&gt;0,"-postgresql","-")</f>
        <v>-</v>
      </c>
      <c r="AO171" s="53" t="n">
        <f aca="false">IF(AND(Online_Backup_Table1230[[#This Row],[OS_type]]="WINDOWS / LINUX",COUNTIF(Online_Backup_Table1230[[#This Row],[Check -mssql and -mssql70]:[Check -opc]],"-")&lt;&gt;21),1,0)</f>
        <v>0</v>
      </c>
      <c r="AP171" s="53" t="n">
        <f aca="false">IF(AND(Online_Backup_Table1230[[#This Row],[OS_type]]="UNIX",COUNTIF(Online_Backup_Table1230[[#This Row],[Check -mssql and -mssql70]:[Check -opc]],"-")&lt;&gt;21),1,0)</f>
        <v>0</v>
      </c>
      <c r="AQ171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71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171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71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71" s="54"/>
      <c r="AV171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72" customFormat="false" ht="15" hidden="false" customHeight="false" outlineLevel="0" collapsed="false">
      <c r="B172" s="39" t="s">
        <v>192</v>
      </c>
      <c r="C172" s="39" t="s">
        <v>193</v>
      </c>
      <c r="D172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Unix</v>
      </c>
      <c r="E172" s="51" t="s">
        <v>125</v>
      </c>
      <c r="F172" s="52"/>
      <c r="G172" s="52"/>
      <c r="H172" s="52"/>
      <c r="I172" s="52"/>
      <c r="J172" s="52"/>
      <c r="L172" s="50" t="str">
        <f aca="false">IF(IFERROR(SEARCH("-virtual",Online_Backup_Table1230[[#This Row],[Extension types]],1),0)&gt;0,"Yes","-")</f>
        <v>-</v>
      </c>
      <c r="M172" s="39"/>
      <c r="N172" s="50" t="str">
        <f aca="false">IF(IFERROR(SEARCH("-clus",Online_Backup_Table1230[[#This Row],[Extension types]],1),0)&gt;0,"Yes","-")</f>
        <v>-</v>
      </c>
      <c r="O172" s="39"/>
      <c r="P172" s="50" t="str">
        <f aca="false">IF(IFERROR(SEARCH("-appserver",Online_Backup_Table1230[[#This Row],[Extension types]],1),0)&gt;0,"Yes","-")</f>
        <v>-</v>
      </c>
      <c r="Q172" s="39"/>
      <c r="R172" s="50" t="str">
        <f aca="false">IF(IFERROR(SEARCH("-mssql",Online_Backup_Table1230[[#This Row],[Extension types]],1),0)&gt;0,"-mssql","-")</f>
        <v>-</v>
      </c>
      <c r="S172" s="50" t="str">
        <f aca="false">IF(IFERROR(SEARCH("-oracle",Online_Backup_Table1230[[#This Row],[Extension types]],1),0)&gt;0,"-oracle","-")</f>
        <v>-</v>
      </c>
      <c r="T172" s="50" t="str">
        <f aca="false">IF(IFERROR(SEARCH("-sap",Online_Backup_Table1230[[#This Row],[Extension types]],1),0)&gt;0,"-sap","-")</f>
        <v>-</v>
      </c>
      <c r="U172" s="50" t="str">
        <f aca="false">IF(IFERROR(SEARCH("-msexchange",Online_Backup_Table1230[[#This Row],[Extension types]],1),0)&gt;0,"-msexchange","-")</f>
        <v>-</v>
      </c>
      <c r="V172" s="50" t="str">
        <f aca="false">IF(IFERROR(SEARCH("-msese",Online_Backup_Table1230[[#This Row],[Extension types]],1),0)&gt;0,"-msese","-")</f>
        <v>-</v>
      </c>
      <c r="W172" s="50" t="str">
        <f aca="false">IF(IFERROR(SEARCH("-e2010",Online_Backup_Table1230[[#This Row],[Extension types]],1),0)&gt;0,"-e2010","-")</f>
        <v>-</v>
      </c>
      <c r="X172" s="50" t="str">
        <f aca="false">IF(IFERROR(SEARCH("-msmbx",Online_Backup_Table1230[[#This Row],[Extension types]],1),0)&gt;0,"-msmbx","-")</f>
        <v>-</v>
      </c>
      <c r="Y172" s="50" t="str">
        <f aca="false">IF(IFERROR(SEARCH("-mbx",Online_Backup_Table1230[[#This Row],[Extension types]],1),0)&gt;0,"-mbx","-")</f>
        <v>-</v>
      </c>
      <c r="Z172" s="50" t="str">
        <f aca="false">IF(IFERROR(SEARCH("-informix",Online_Backup_Table1230[[#This Row],[Extension types]],1),0)&gt;0,"-informix","-")</f>
        <v>-</v>
      </c>
      <c r="AA172" s="50" t="str">
        <f aca="false">IF(IFERROR(SEARCH("-sybase",Online_Backup_Table1230[[#This Row],[Extension types]],1),0)&gt;0,"-sybase","-")</f>
        <v>-</v>
      </c>
      <c r="AB172" s="50" t="str">
        <f aca="false">IF(IFERROR(SEARCH("-lotus",Online_Backup_Table1230[[#This Row],[Extension types]],1),0)&gt;0,"-lotus","-")</f>
        <v>-</v>
      </c>
      <c r="AC172" s="50" t="str">
        <f aca="false">IF(IFERROR(SEARCH("-vss",Online_Backup_Table1230[[#This Row],[Extension types]],1),0)&gt;0,"-vss","-")</f>
        <v>-</v>
      </c>
      <c r="AD172" s="50" t="str">
        <f aca="false">IF(IFERROR(SEARCH("-db2",Online_Backup_Table1230[[#This Row],[Extension types]],1),0)&gt;0,"-db2","-")</f>
        <v>-</v>
      </c>
      <c r="AE172" s="50" t="str">
        <f aca="false">IF(IFERROR(SEARCH("-mssharepoint",Online_Backup_Table1230[[#This Row],[Extension types]],1),0)&gt;0,"-mssharepoint","-")</f>
        <v>-</v>
      </c>
      <c r="AF172" s="50" t="str">
        <f aca="false">IF(IFERROR(SEARCH("-mssps",Online_Backup_Table1230[[#This Row],[Extension types]],1),0)&gt;0,"-mssps","-")</f>
        <v>-</v>
      </c>
      <c r="AG172" s="50" t="str">
        <f aca="false">IF(IFERROR(SEARCH("-vmware",Online_Backup_Table1230[[#This Row],[Extension types]],1),0)&gt;0,"-vmware","-")</f>
        <v>-</v>
      </c>
      <c r="AH172" s="50" t="str">
        <f aca="false">IF(IFERROR(SEARCH("-vepa",Online_Backup_Table1230[[#This Row],[Extension types]],1),0)&gt;0,"-vepa","-")</f>
        <v>-</v>
      </c>
      <c r="AI172" s="50" t="str">
        <f aca="false">IF(IFERROR(SEARCH("-veagent",Online_Backup_Table1230[[#This Row],[Extension types]],1),0)&gt;0,"-veagent","-")</f>
        <v>-</v>
      </c>
      <c r="AJ172" s="50" t="str">
        <f aca="false">IF(IFERROR(SEARCH("-stream",Online_Backup_Table1230[[#This Row],[Extension types]],1),0)&gt;0,"-stream","-")</f>
        <v>-</v>
      </c>
      <c r="AK172" s="50" t="str">
        <f aca="false">IF(IFERROR(SEARCH("-ov",Online_Backup_Table1230[[#This Row],[Extension types]],1),0)&gt;0,"-ov","-")</f>
        <v>-</v>
      </c>
      <c r="AL172" s="50" t="str">
        <f aca="false">IF(IFERROR(SEARCH("-opc",Online_Backup_Table1230[[#This Row],[Extension types]],1),0)&gt;0,"-opc","-")</f>
        <v>-</v>
      </c>
      <c r="AM172" s="50" t="str">
        <f aca="false">IF(IFERROR(SEARCH("-mysql",Online_Backup_Table1230[[#This Row],[Extension types]],1),0)&gt;0,"-mysql","-")</f>
        <v>-</v>
      </c>
      <c r="AN172" s="50" t="str">
        <f aca="false">IF(IFERROR(SEARCH("-postgresql",Online_Backup_Table1230[[#This Row],[Extension types]],1),0)&gt;0,"-postgresql","-")</f>
        <v>-</v>
      </c>
      <c r="AO172" s="53" t="n">
        <f aca="false">IF(AND(Online_Backup_Table1230[[#This Row],[OS_type]]="WINDOWS / LINUX",COUNTIF(Online_Backup_Table1230[[#This Row],[Check -mssql and -mssql70]:[Check -opc]],"-")&lt;&gt;21),1,0)</f>
        <v>0</v>
      </c>
      <c r="AP172" s="53" t="n">
        <f aca="false">IF(AND(Online_Backup_Table1230[[#This Row],[OS_type]]="UNIX",COUNTIF(Online_Backup_Table1230[[#This Row],[Check -mssql and -mssql70]:[Check -opc]],"-")&lt;&gt;21),1,0)</f>
        <v>0</v>
      </c>
      <c r="AQ172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72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172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72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72" s="54"/>
      <c r="AV172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73" customFormat="false" ht="15" hidden="false" customHeight="false" outlineLevel="0" collapsed="false">
      <c r="B173" s="39" t="s">
        <v>194</v>
      </c>
      <c r="C173" s="39" t="s">
        <v>184</v>
      </c>
      <c r="D173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73" s="51" t="s">
        <v>195</v>
      </c>
      <c r="F173" s="52"/>
      <c r="G173" s="52"/>
      <c r="H173" s="52"/>
      <c r="I173" s="52"/>
      <c r="J173" s="52"/>
      <c r="L173" s="50" t="str">
        <f aca="false">IF(IFERROR(SEARCH("-virtual",Online_Backup_Table1230[[#This Row],[Extension types]],1),0)&gt;0,"Yes","-")</f>
        <v>-</v>
      </c>
      <c r="M173" s="39"/>
      <c r="N173" s="50" t="str">
        <f aca="false">IF(IFERROR(SEARCH("-clus",Online_Backup_Table1230[[#This Row],[Extension types]],1),0)&gt;0,"Yes","-")</f>
        <v>-</v>
      </c>
      <c r="O173" s="39"/>
      <c r="P173" s="50" t="str">
        <f aca="false">IF(IFERROR(SEARCH("-appserver",Online_Backup_Table1230[[#This Row],[Extension types]],1),0)&gt;0,"Yes","-")</f>
        <v>-</v>
      </c>
      <c r="Q173" s="39"/>
      <c r="R173" s="50" t="str">
        <f aca="false">IF(IFERROR(SEARCH("-mssql",Online_Backup_Table1230[[#This Row],[Extension types]],1),0)&gt;0,"-mssql","-")</f>
        <v>-mssql</v>
      </c>
      <c r="S173" s="50" t="str">
        <f aca="false">IF(IFERROR(SEARCH("-oracle",Online_Backup_Table1230[[#This Row],[Extension types]],1),0)&gt;0,"-oracle","-")</f>
        <v>-</v>
      </c>
      <c r="T173" s="50" t="str">
        <f aca="false">IF(IFERROR(SEARCH("-sap",Online_Backup_Table1230[[#This Row],[Extension types]],1),0)&gt;0,"-sap","-")</f>
        <v>-</v>
      </c>
      <c r="U173" s="50" t="str">
        <f aca="false">IF(IFERROR(SEARCH("-msexchange",Online_Backup_Table1230[[#This Row],[Extension types]],1),0)&gt;0,"-msexchange","-")</f>
        <v>-</v>
      </c>
      <c r="V173" s="50" t="str">
        <f aca="false">IF(IFERROR(SEARCH("-msese",Online_Backup_Table1230[[#This Row],[Extension types]],1),0)&gt;0,"-msese","-")</f>
        <v>-</v>
      </c>
      <c r="W173" s="50" t="str">
        <f aca="false">IF(IFERROR(SEARCH("-e2010",Online_Backup_Table1230[[#This Row],[Extension types]],1),0)&gt;0,"-e2010","-")</f>
        <v>-</v>
      </c>
      <c r="X173" s="50" t="str">
        <f aca="false">IF(IFERROR(SEARCH("-msmbx",Online_Backup_Table1230[[#This Row],[Extension types]],1),0)&gt;0,"-msmbx","-")</f>
        <v>-</v>
      </c>
      <c r="Y173" s="50" t="str">
        <f aca="false">IF(IFERROR(SEARCH("-mbx",Online_Backup_Table1230[[#This Row],[Extension types]],1),0)&gt;0,"-mbx","-")</f>
        <v>-</v>
      </c>
      <c r="Z173" s="50" t="str">
        <f aca="false">IF(IFERROR(SEARCH("-informix",Online_Backup_Table1230[[#This Row],[Extension types]],1),0)&gt;0,"-informix","-")</f>
        <v>-</v>
      </c>
      <c r="AA173" s="50" t="str">
        <f aca="false">IF(IFERROR(SEARCH("-sybase",Online_Backup_Table1230[[#This Row],[Extension types]],1),0)&gt;0,"-sybase","-")</f>
        <v>-</v>
      </c>
      <c r="AB173" s="50" t="str">
        <f aca="false">IF(IFERROR(SEARCH("-lotus",Online_Backup_Table1230[[#This Row],[Extension types]],1),0)&gt;0,"-lotus","-")</f>
        <v>-</v>
      </c>
      <c r="AC173" s="50" t="str">
        <f aca="false">IF(IFERROR(SEARCH("-vss",Online_Backup_Table1230[[#This Row],[Extension types]],1),0)&gt;0,"-vss","-")</f>
        <v>-vss</v>
      </c>
      <c r="AD173" s="50" t="str">
        <f aca="false">IF(IFERROR(SEARCH("-db2",Online_Backup_Table1230[[#This Row],[Extension types]],1),0)&gt;0,"-db2","-")</f>
        <v>-</v>
      </c>
      <c r="AE173" s="50" t="str">
        <f aca="false">IF(IFERROR(SEARCH("-mssharepoint",Online_Backup_Table1230[[#This Row],[Extension types]],1),0)&gt;0,"-mssharepoint","-")</f>
        <v>-</v>
      </c>
      <c r="AF173" s="50" t="str">
        <f aca="false">IF(IFERROR(SEARCH("-mssps",Online_Backup_Table1230[[#This Row],[Extension types]],1),0)&gt;0,"-mssps","-")</f>
        <v>-</v>
      </c>
      <c r="AG173" s="50" t="str">
        <f aca="false">IF(IFERROR(SEARCH("-vmware",Online_Backup_Table1230[[#This Row],[Extension types]],1),0)&gt;0,"-vmware","-")</f>
        <v>-</v>
      </c>
      <c r="AH173" s="50" t="str">
        <f aca="false">IF(IFERROR(SEARCH("-vepa",Online_Backup_Table1230[[#This Row],[Extension types]],1),0)&gt;0,"-vepa","-")</f>
        <v>-</v>
      </c>
      <c r="AI173" s="50" t="str">
        <f aca="false">IF(IFERROR(SEARCH("-veagent",Online_Backup_Table1230[[#This Row],[Extension types]],1),0)&gt;0,"-veagent","-")</f>
        <v>-</v>
      </c>
      <c r="AJ173" s="50" t="str">
        <f aca="false">IF(IFERROR(SEARCH("-stream",Online_Backup_Table1230[[#This Row],[Extension types]],1),0)&gt;0,"-stream","-")</f>
        <v>-</v>
      </c>
      <c r="AK173" s="50" t="str">
        <f aca="false">IF(IFERROR(SEARCH("-ov",Online_Backup_Table1230[[#This Row],[Extension types]],1),0)&gt;0,"-ov","-")</f>
        <v>-</v>
      </c>
      <c r="AL173" s="50" t="str">
        <f aca="false">IF(IFERROR(SEARCH("-opc",Online_Backup_Table1230[[#This Row],[Extension types]],1),0)&gt;0,"-opc","-")</f>
        <v>-</v>
      </c>
      <c r="AM173" s="50" t="str">
        <f aca="false">IF(IFERROR(SEARCH("-mysql",Online_Backup_Table1230[[#This Row],[Extension types]],1),0)&gt;0,"-mysql","-")</f>
        <v>-</v>
      </c>
      <c r="AN173" s="50" t="str">
        <f aca="false">IF(IFERROR(SEARCH("-postgresql",Online_Backup_Table1230[[#This Row],[Extension types]],1),0)&gt;0,"-postgresql","-")</f>
        <v>-</v>
      </c>
      <c r="AO173" s="53" t="n">
        <f aca="false">IF(AND(Online_Backup_Table1230[[#This Row],[OS_type]]="WINDOWS / LINUX",COUNTIF(Online_Backup_Table1230[[#This Row],[Check -mssql and -mssql70]:[Check -opc]],"-")&lt;&gt;21),1,0)</f>
        <v>1</v>
      </c>
      <c r="AP173" s="53" t="n">
        <f aca="false">IF(AND(Online_Backup_Table1230[[#This Row],[OS_type]]="UNIX",COUNTIF(Online_Backup_Table1230[[#This Row],[Check -mssql and -mssql70]:[Check -opc]],"-")&lt;&gt;21),1,0)</f>
        <v>0</v>
      </c>
      <c r="AQ173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173" s="53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173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73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73" s="54" t="n">
        <v>43873.5028819444</v>
      </c>
      <c r="AV173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74" customFormat="false" ht="15" hidden="false" customHeight="false" outlineLevel="0" collapsed="false">
      <c r="B174" s="39" t="s">
        <v>196</v>
      </c>
      <c r="C174" s="39" t="s">
        <v>184</v>
      </c>
      <c r="D174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74" s="51" t="s">
        <v>197</v>
      </c>
      <c r="F174" s="52"/>
      <c r="G174" s="52"/>
      <c r="H174" s="52"/>
      <c r="I174" s="52"/>
      <c r="J174" s="52"/>
      <c r="L174" s="50" t="str">
        <f aca="false">IF(IFERROR(SEARCH("-virtual",Online_Backup_Table1230[[#This Row],[Extension types]],1),0)&gt;0,"Yes","-")</f>
        <v>-</v>
      </c>
      <c r="M174" s="39"/>
      <c r="N174" s="50" t="str">
        <f aca="false">IF(IFERROR(SEARCH("-clus",Online_Backup_Table1230[[#This Row],[Extension types]],1),0)&gt;0,"Yes","-")</f>
        <v>-</v>
      </c>
      <c r="O174" s="39"/>
      <c r="P174" s="50" t="str">
        <f aca="false">IF(IFERROR(SEARCH("-appserver",Online_Backup_Table1230[[#This Row],[Extension types]],1),0)&gt;0,"Yes","-")</f>
        <v>-</v>
      </c>
      <c r="Q174" s="39"/>
      <c r="R174" s="50" t="str">
        <f aca="false">IF(IFERROR(SEARCH("-mssql",Online_Backup_Table1230[[#This Row],[Extension types]],1),0)&gt;0,"-mssql","-")</f>
        <v>-mssql</v>
      </c>
      <c r="S174" s="50" t="str">
        <f aca="false">IF(IFERROR(SEARCH("-oracle",Online_Backup_Table1230[[#This Row],[Extension types]],1),0)&gt;0,"-oracle","-")</f>
        <v>-</v>
      </c>
      <c r="T174" s="50" t="str">
        <f aca="false">IF(IFERROR(SEARCH("-sap",Online_Backup_Table1230[[#This Row],[Extension types]],1),0)&gt;0,"-sap","-")</f>
        <v>-</v>
      </c>
      <c r="U174" s="50" t="str">
        <f aca="false">IF(IFERROR(SEARCH("-msexchange",Online_Backup_Table1230[[#This Row],[Extension types]],1),0)&gt;0,"-msexchange","-")</f>
        <v>-</v>
      </c>
      <c r="V174" s="50" t="str">
        <f aca="false">IF(IFERROR(SEARCH("-msese",Online_Backup_Table1230[[#This Row],[Extension types]],1),0)&gt;0,"-msese","-")</f>
        <v>-</v>
      </c>
      <c r="W174" s="50" t="str">
        <f aca="false">IF(IFERROR(SEARCH("-e2010",Online_Backup_Table1230[[#This Row],[Extension types]],1),0)&gt;0,"-e2010","-")</f>
        <v>-</v>
      </c>
      <c r="X174" s="50" t="str">
        <f aca="false">IF(IFERROR(SEARCH("-msmbx",Online_Backup_Table1230[[#This Row],[Extension types]],1),0)&gt;0,"-msmbx","-")</f>
        <v>-</v>
      </c>
      <c r="Y174" s="50" t="str">
        <f aca="false">IF(IFERROR(SEARCH("-mbx",Online_Backup_Table1230[[#This Row],[Extension types]],1),0)&gt;0,"-mbx","-")</f>
        <v>-</v>
      </c>
      <c r="Z174" s="50" t="str">
        <f aca="false">IF(IFERROR(SEARCH("-informix",Online_Backup_Table1230[[#This Row],[Extension types]],1),0)&gt;0,"-informix","-")</f>
        <v>-</v>
      </c>
      <c r="AA174" s="50" t="str">
        <f aca="false">IF(IFERROR(SEARCH("-sybase",Online_Backup_Table1230[[#This Row],[Extension types]],1),0)&gt;0,"-sybase","-")</f>
        <v>-</v>
      </c>
      <c r="AB174" s="50" t="str">
        <f aca="false">IF(IFERROR(SEARCH("-lotus",Online_Backup_Table1230[[#This Row],[Extension types]],1),0)&gt;0,"-lotus","-")</f>
        <v>-</v>
      </c>
      <c r="AC174" s="50" t="str">
        <f aca="false">IF(IFERROR(SEARCH("-vss",Online_Backup_Table1230[[#This Row],[Extension types]],1),0)&gt;0,"-vss","-")</f>
        <v>-vss</v>
      </c>
      <c r="AD174" s="50" t="str">
        <f aca="false">IF(IFERROR(SEARCH("-db2",Online_Backup_Table1230[[#This Row],[Extension types]],1),0)&gt;0,"-db2","-")</f>
        <v>-</v>
      </c>
      <c r="AE174" s="50" t="str">
        <f aca="false">IF(IFERROR(SEARCH("-mssharepoint",Online_Backup_Table1230[[#This Row],[Extension types]],1),0)&gt;0,"-mssharepoint","-")</f>
        <v>-</v>
      </c>
      <c r="AF174" s="50" t="str">
        <f aca="false">IF(IFERROR(SEARCH("-mssps",Online_Backup_Table1230[[#This Row],[Extension types]],1),0)&gt;0,"-mssps","-")</f>
        <v>-</v>
      </c>
      <c r="AG174" s="50" t="str">
        <f aca="false">IF(IFERROR(SEARCH("-vmware",Online_Backup_Table1230[[#This Row],[Extension types]],1),0)&gt;0,"-vmware","-")</f>
        <v>-</v>
      </c>
      <c r="AH174" s="50" t="str">
        <f aca="false">IF(IFERROR(SEARCH("-vepa",Online_Backup_Table1230[[#This Row],[Extension types]],1),0)&gt;0,"-vepa","-")</f>
        <v>-</v>
      </c>
      <c r="AI174" s="50" t="str">
        <f aca="false">IF(IFERROR(SEARCH("-veagent",Online_Backup_Table1230[[#This Row],[Extension types]],1),0)&gt;0,"-veagent","-")</f>
        <v>-</v>
      </c>
      <c r="AJ174" s="50" t="str">
        <f aca="false">IF(IFERROR(SEARCH("-stream",Online_Backup_Table1230[[#This Row],[Extension types]],1),0)&gt;0,"-stream","-")</f>
        <v>-</v>
      </c>
      <c r="AK174" s="50" t="str">
        <f aca="false">IF(IFERROR(SEARCH("-ov",Online_Backup_Table1230[[#This Row],[Extension types]],1),0)&gt;0,"-ov","-")</f>
        <v>-</v>
      </c>
      <c r="AL174" s="50" t="str">
        <f aca="false">IF(IFERROR(SEARCH("-opc",Online_Backup_Table1230[[#This Row],[Extension types]],1),0)&gt;0,"-opc","-")</f>
        <v>-</v>
      </c>
      <c r="AM174" s="50" t="str">
        <f aca="false">IF(IFERROR(SEARCH("-mysql",Online_Backup_Table1230[[#This Row],[Extension types]],1),0)&gt;0,"-mysql","-")</f>
        <v>-</v>
      </c>
      <c r="AN174" s="50" t="str">
        <f aca="false">IF(IFERROR(SEARCH("-postgresql",Online_Backup_Table1230[[#This Row],[Extension types]],1),0)&gt;0,"-postgresql","-")</f>
        <v>-</v>
      </c>
      <c r="AO174" s="53" t="n">
        <f aca="false">IF(AND(Online_Backup_Table1230[[#This Row],[OS_type]]="WINDOWS / LINUX",COUNTIF(Online_Backup_Table1230[[#This Row],[Check -mssql and -mssql70]:[Check -opc]],"-")&lt;&gt;21),1,0)</f>
        <v>1</v>
      </c>
      <c r="AP174" s="53" t="n">
        <f aca="false">IF(AND(Online_Backup_Table1230[[#This Row],[OS_type]]="UNIX",COUNTIF(Online_Backup_Table1230[[#This Row],[Check -mssql and -mssql70]:[Check -opc]],"-")&lt;&gt;21),1,0)</f>
        <v>0</v>
      </c>
      <c r="AQ174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174" s="53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174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74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74" s="54" t="n">
        <v>43873.1127893519</v>
      </c>
      <c r="AV174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75" customFormat="false" ht="15" hidden="false" customHeight="false" outlineLevel="0" collapsed="false">
      <c r="B175" s="39" t="s">
        <v>198</v>
      </c>
      <c r="C175" s="39" t="s">
        <v>184</v>
      </c>
      <c r="D175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75" s="51" t="s">
        <v>199</v>
      </c>
      <c r="F175" s="52"/>
      <c r="G175" s="52"/>
      <c r="H175" s="52"/>
      <c r="I175" s="52"/>
      <c r="J175" s="52"/>
      <c r="L175" s="50" t="str">
        <f aca="false">IF(IFERROR(SEARCH("-virtual",Online_Backup_Table1230[[#This Row],[Extension types]],1),0)&gt;0,"Yes","-")</f>
        <v>-</v>
      </c>
      <c r="M175" s="39"/>
      <c r="N175" s="50" t="str">
        <f aca="false">IF(IFERROR(SEARCH("-clus",Online_Backup_Table1230[[#This Row],[Extension types]],1),0)&gt;0,"Yes","-")</f>
        <v>-</v>
      </c>
      <c r="O175" s="39"/>
      <c r="P175" s="50" t="str">
        <f aca="false">IF(IFERROR(SEARCH("-appserver",Online_Backup_Table1230[[#This Row],[Extension types]],1),0)&gt;0,"Yes","-")</f>
        <v>-</v>
      </c>
      <c r="Q175" s="39"/>
      <c r="R175" s="50" t="str">
        <f aca="false">IF(IFERROR(SEARCH("-mssql",Online_Backup_Table1230[[#This Row],[Extension types]],1),0)&gt;0,"-mssql","-")</f>
        <v>-mssql</v>
      </c>
      <c r="S175" s="50" t="str">
        <f aca="false">IF(IFERROR(SEARCH("-oracle",Online_Backup_Table1230[[#This Row],[Extension types]],1),0)&gt;0,"-oracle","-")</f>
        <v>-</v>
      </c>
      <c r="T175" s="50" t="str">
        <f aca="false">IF(IFERROR(SEARCH("-sap",Online_Backup_Table1230[[#This Row],[Extension types]],1),0)&gt;0,"-sap","-")</f>
        <v>-</v>
      </c>
      <c r="U175" s="50" t="str">
        <f aca="false">IF(IFERROR(SEARCH("-msexchange",Online_Backup_Table1230[[#This Row],[Extension types]],1),0)&gt;0,"-msexchange","-")</f>
        <v>-</v>
      </c>
      <c r="V175" s="50" t="str">
        <f aca="false">IF(IFERROR(SEARCH("-msese",Online_Backup_Table1230[[#This Row],[Extension types]],1),0)&gt;0,"-msese","-")</f>
        <v>-</v>
      </c>
      <c r="W175" s="50" t="str">
        <f aca="false">IF(IFERROR(SEARCH("-e2010",Online_Backup_Table1230[[#This Row],[Extension types]],1),0)&gt;0,"-e2010","-")</f>
        <v>-</v>
      </c>
      <c r="X175" s="50" t="str">
        <f aca="false">IF(IFERROR(SEARCH("-msmbx",Online_Backup_Table1230[[#This Row],[Extension types]],1),0)&gt;0,"-msmbx","-")</f>
        <v>-</v>
      </c>
      <c r="Y175" s="50" t="str">
        <f aca="false">IF(IFERROR(SEARCH("-mbx",Online_Backup_Table1230[[#This Row],[Extension types]],1),0)&gt;0,"-mbx","-")</f>
        <v>-</v>
      </c>
      <c r="Z175" s="50" t="str">
        <f aca="false">IF(IFERROR(SEARCH("-informix",Online_Backup_Table1230[[#This Row],[Extension types]],1),0)&gt;0,"-informix","-")</f>
        <v>-</v>
      </c>
      <c r="AA175" s="50" t="str">
        <f aca="false">IF(IFERROR(SEARCH("-sybase",Online_Backup_Table1230[[#This Row],[Extension types]],1),0)&gt;0,"-sybase","-")</f>
        <v>-</v>
      </c>
      <c r="AB175" s="50" t="str">
        <f aca="false">IF(IFERROR(SEARCH("-lotus",Online_Backup_Table1230[[#This Row],[Extension types]],1),0)&gt;0,"-lotus","-")</f>
        <v>-</v>
      </c>
      <c r="AC175" s="50" t="str">
        <f aca="false">IF(IFERROR(SEARCH("-vss",Online_Backup_Table1230[[#This Row],[Extension types]],1),0)&gt;0,"-vss","-")</f>
        <v>-vss</v>
      </c>
      <c r="AD175" s="50" t="str">
        <f aca="false">IF(IFERROR(SEARCH("-db2",Online_Backup_Table1230[[#This Row],[Extension types]],1),0)&gt;0,"-db2","-")</f>
        <v>-</v>
      </c>
      <c r="AE175" s="50" t="str">
        <f aca="false">IF(IFERROR(SEARCH("-mssharepoint",Online_Backup_Table1230[[#This Row],[Extension types]],1),0)&gt;0,"-mssharepoint","-")</f>
        <v>-</v>
      </c>
      <c r="AF175" s="50" t="str">
        <f aca="false">IF(IFERROR(SEARCH("-mssps",Online_Backup_Table1230[[#This Row],[Extension types]],1),0)&gt;0,"-mssps","-")</f>
        <v>-</v>
      </c>
      <c r="AG175" s="50" t="str">
        <f aca="false">IF(IFERROR(SEARCH("-vmware",Online_Backup_Table1230[[#This Row],[Extension types]],1),0)&gt;0,"-vmware","-")</f>
        <v>-</v>
      </c>
      <c r="AH175" s="50" t="str">
        <f aca="false">IF(IFERROR(SEARCH("-vepa",Online_Backup_Table1230[[#This Row],[Extension types]],1),0)&gt;0,"-vepa","-")</f>
        <v>-</v>
      </c>
      <c r="AI175" s="50" t="str">
        <f aca="false">IF(IFERROR(SEARCH("-veagent",Online_Backup_Table1230[[#This Row],[Extension types]],1),0)&gt;0,"-veagent","-")</f>
        <v>-</v>
      </c>
      <c r="AJ175" s="50" t="str">
        <f aca="false">IF(IFERROR(SEARCH("-stream",Online_Backup_Table1230[[#This Row],[Extension types]],1),0)&gt;0,"-stream","-")</f>
        <v>-</v>
      </c>
      <c r="AK175" s="50" t="str">
        <f aca="false">IF(IFERROR(SEARCH("-ov",Online_Backup_Table1230[[#This Row],[Extension types]],1),0)&gt;0,"-ov","-")</f>
        <v>-</v>
      </c>
      <c r="AL175" s="50" t="str">
        <f aca="false">IF(IFERROR(SEARCH("-opc",Online_Backup_Table1230[[#This Row],[Extension types]],1),0)&gt;0,"-opc","-")</f>
        <v>-</v>
      </c>
      <c r="AM175" s="50" t="str">
        <f aca="false">IF(IFERROR(SEARCH("-mysql",Online_Backup_Table1230[[#This Row],[Extension types]],1),0)&gt;0,"-mysql","-")</f>
        <v>-</v>
      </c>
      <c r="AN175" s="50" t="str">
        <f aca="false">IF(IFERROR(SEARCH("-postgresql",Online_Backup_Table1230[[#This Row],[Extension types]],1),0)&gt;0,"-postgresql","-")</f>
        <v>-</v>
      </c>
      <c r="AO175" s="53" t="n">
        <f aca="false">IF(AND(Online_Backup_Table1230[[#This Row],[OS_type]]="WINDOWS / LINUX",COUNTIF(Online_Backup_Table1230[[#This Row],[Check -mssql and -mssql70]:[Check -opc]],"-")&lt;&gt;21),1,0)</f>
        <v>1</v>
      </c>
      <c r="AP175" s="53" t="n">
        <f aca="false">IF(AND(Online_Backup_Table1230[[#This Row],[OS_type]]="UNIX",COUNTIF(Online_Backup_Table1230[[#This Row],[Check -mssql and -mssql70]:[Check -opc]],"-")&lt;&gt;21),1,0)</f>
        <v>0</v>
      </c>
      <c r="AQ175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175" s="53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175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75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75" s="54" t="n">
        <v>43873.5040046296</v>
      </c>
      <c r="AV175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76" customFormat="false" ht="15" hidden="false" customHeight="false" outlineLevel="0" collapsed="false">
      <c r="B176" s="39" t="s">
        <v>200</v>
      </c>
      <c r="C176" s="39" t="s">
        <v>165</v>
      </c>
      <c r="D176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76" s="51" t="s">
        <v>201</v>
      </c>
      <c r="F176" s="52"/>
      <c r="G176" s="52"/>
      <c r="H176" s="52"/>
      <c r="I176" s="52"/>
      <c r="J176" s="52"/>
      <c r="L176" s="50" t="str">
        <f aca="false">IF(IFERROR(SEARCH("-virtual",Online_Backup_Table1230[[#This Row],[Extension types]],1),0)&gt;0,"Yes","-")</f>
        <v>-</v>
      </c>
      <c r="M176" s="39"/>
      <c r="N176" s="50" t="str">
        <f aca="false">IF(IFERROR(SEARCH("-clus",Online_Backup_Table1230[[#This Row],[Extension types]],1),0)&gt;0,"Yes","-")</f>
        <v>-</v>
      </c>
      <c r="O176" s="39"/>
      <c r="P176" s="50" t="str">
        <f aca="false">IF(IFERROR(SEARCH("-appserver",Online_Backup_Table1230[[#This Row],[Extension types]],1),0)&gt;0,"Yes","-")</f>
        <v>-</v>
      </c>
      <c r="Q176" s="39"/>
      <c r="R176" s="50" t="str">
        <f aca="false">IF(IFERROR(SEARCH("-mssql",Online_Backup_Table1230[[#This Row],[Extension types]],1),0)&gt;0,"-mssql","-")</f>
        <v>-mssql</v>
      </c>
      <c r="S176" s="50" t="str">
        <f aca="false">IF(IFERROR(SEARCH("-oracle",Online_Backup_Table1230[[#This Row],[Extension types]],1),0)&gt;0,"-oracle","-")</f>
        <v>-</v>
      </c>
      <c r="T176" s="50" t="str">
        <f aca="false">IF(IFERROR(SEARCH("-sap",Online_Backup_Table1230[[#This Row],[Extension types]],1),0)&gt;0,"-sap","-")</f>
        <v>-</v>
      </c>
      <c r="U176" s="50" t="str">
        <f aca="false">IF(IFERROR(SEARCH("-msexchange",Online_Backup_Table1230[[#This Row],[Extension types]],1),0)&gt;0,"-msexchange","-")</f>
        <v>-</v>
      </c>
      <c r="V176" s="50" t="str">
        <f aca="false">IF(IFERROR(SEARCH("-msese",Online_Backup_Table1230[[#This Row],[Extension types]],1),0)&gt;0,"-msese","-")</f>
        <v>-</v>
      </c>
      <c r="W176" s="50" t="str">
        <f aca="false">IF(IFERROR(SEARCH("-e2010",Online_Backup_Table1230[[#This Row],[Extension types]],1),0)&gt;0,"-e2010","-")</f>
        <v>-</v>
      </c>
      <c r="X176" s="50" t="str">
        <f aca="false">IF(IFERROR(SEARCH("-msmbx",Online_Backup_Table1230[[#This Row],[Extension types]],1),0)&gt;0,"-msmbx","-")</f>
        <v>-</v>
      </c>
      <c r="Y176" s="50" t="str">
        <f aca="false">IF(IFERROR(SEARCH("-mbx",Online_Backup_Table1230[[#This Row],[Extension types]],1),0)&gt;0,"-mbx","-")</f>
        <v>-</v>
      </c>
      <c r="Z176" s="50" t="str">
        <f aca="false">IF(IFERROR(SEARCH("-informix",Online_Backup_Table1230[[#This Row],[Extension types]],1),0)&gt;0,"-informix","-")</f>
        <v>-</v>
      </c>
      <c r="AA176" s="50" t="str">
        <f aca="false">IF(IFERROR(SEARCH("-sybase",Online_Backup_Table1230[[#This Row],[Extension types]],1),0)&gt;0,"-sybase","-")</f>
        <v>-</v>
      </c>
      <c r="AB176" s="50" t="str">
        <f aca="false">IF(IFERROR(SEARCH("-lotus",Online_Backup_Table1230[[#This Row],[Extension types]],1),0)&gt;0,"-lotus","-")</f>
        <v>-</v>
      </c>
      <c r="AC176" s="50" t="str">
        <f aca="false">IF(IFERROR(SEARCH("-vss",Online_Backup_Table1230[[#This Row],[Extension types]],1),0)&gt;0,"-vss","-")</f>
        <v>-vss</v>
      </c>
      <c r="AD176" s="50" t="str">
        <f aca="false">IF(IFERROR(SEARCH("-db2",Online_Backup_Table1230[[#This Row],[Extension types]],1),0)&gt;0,"-db2","-")</f>
        <v>-</v>
      </c>
      <c r="AE176" s="50" t="str">
        <f aca="false">IF(IFERROR(SEARCH("-mssharepoint",Online_Backup_Table1230[[#This Row],[Extension types]],1),0)&gt;0,"-mssharepoint","-")</f>
        <v>-</v>
      </c>
      <c r="AF176" s="50" t="str">
        <f aca="false">IF(IFERROR(SEARCH("-mssps",Online_Backup_Table1230[[#This Row],[Extension types]],1),0)&gt;0,"-mssps","-")</f>
        <v>-</v>
      </c>
      <c r="AG176" s="50" t="str">
        <f aca="false">IF(IFERROR(SEARCH("-vmware",Online_Backup_Table1230[[#This Row],[Extension types]],1),0)&gt;0,"-vmware","-")</f>
        <v>-</v>
      </c>
      <c r="AH176" s="50" t="str">
        <f aca="false">IF(IFERROR(SEARCH("-vepa",Online_Backup_Table1230[[#This Row],[Extension types]],1),0)&gt;0,"-vepa","-")</f>
        <v>-</v>
      </c>
      <c r="AI176" s="50" t="str">
        <f aca="false">IF(IFERROR(SEARCH("-veagent",Online_Backup_Table1230[[#This Row],[Extension types]],1),0)&gt;0,"-veagent","-")</f>
        <v>-</v>
      </c>
      <c r="AJ176" s="50" t="str">
        <f aca="false">IF(IFERROR(SEARCH("-stream",Online_Backup_Table1230[[#This Row],[Extension types]],1),0)&gt;0,"-stream","-")</f>
        <v>-</v>
      </c>
      <c r="AK176" s="50" t="str">
        <f aca="false">IF(IFERROR(SEARCH("-ov",Online_Backup_Table1230[[#This Row],[Extension types]],1),0)&gt;0,"-ov","-")</f>
        <v>-</v>
      </c>
      <c r="AL176" s="50" t="str">
        <f aca="false">IF(IFERROR(SEARCH("-opc",Online_Backup_Table1230[[#This Row],[Extension types]],1),0)&gt;0,"-opc","-")</f>
        <v>-</v>
      </c>
      <c r="AM176" s="50" t="str">
        <f aca="false">IF(IFERROR(SEARCH("-mysql",Online_Backup_Table1230[[#This Row],[Extension types]],1),0)&gt;0,"-mysql","-")</f>
        <v>-</v>
      </c>
      <c r="AN176" s="50" t="str">
        <f aca="false">IF(IFERROR(SEARCH("-postgresql",Online_Backup_Table1230[[#This Row],[Extension types]],1),0)&gt;0,"-postgresql","-")</f>
        <v>-</v>
      </c>
      <c r="AO176" s="53" t="n">
        <f aca="false">IF(AND(Online_Backup_Table1230[[#This Row],[OS_type]]="WINDOWS / LINUX",COUNTIF(Online_Backup_Table1230[[#This Row],[Check -mssql and -mssql70]:[Check -opc]],"-")&lt;&gt;21),1,0)</f>
        <v>1</v>
      </c>
      <c r="AP176" s="53" t="n">
        <f aca="false">IF(AND(Online_Backup_Table1230[[#This Row],[OS_type]]="UNIX",COUNTIF(Online_Backup_Table1230[[#This Row],[Check -mssql and -mssql70]:[Check -opc]],"-")&lt;&gt;21),1,0)</f>
        <v>0</v>
      </c>
      <c r="AQ176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176" s="53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176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76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76" s="54" t="n">
        <v>43873.5027199074</v>
      </c>
      <c r="AV176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77" customFormat="false" ht="15" hidden="false" customHeight="false" outlineLevel="0" collapsed="false">
      <c r="B177" s="39" t="s">
        <v>202</v>
      </c>
      <c r="C177" s="39" t="s">
        <v>184</v>
      </c>
      <c r="D177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77" s="51" t="s">
        <v>203</v>
      </c>
      <c r="F177" s="52"/>
      <c r="G177" s="52"/>
      <c r="H177" s="52"/>
      <c r="I177" s="52"/>
      <c r="J177" s="52"/>
      <c r="L177" s="50" t="str">
        <f aca="false">IF(IFERROR(SEARCH("-virtual",Online_Backup_Table1230[[#This Row],[Extension types]],1),0)&gt;0,"Yes","-")</f>
        <v>-</v>
      </c>
      <c r="M177" s="39"/>
      <c r="N177" s="50" t="str">
        <f aca="false">IF(IFERROR(SEARCH("-clus",Online_Backup_Table1230[[#This Row],[Extension types]],1),0)&gt;0,"Yes","-")</f>
        <v>-</v>
      </c>
      <c r="O177" s="39"/>
      <c r="P177" s="50" t="str">
        <f aca="false">IF(IFERROR(SEARCH("-appserver",Online_Backup_Table1230[[#This Row],[Extension types]],1),0)&gt;0,"Yes","-")</f>
        <v>-</v>
      </c>
      <c r="Q177" s="39"/>
      <c r="R177" s="50" t="str">
        <f aca="false">IF(IFERROR(SEARCH("-mssql",Online_Backup_Table1230[[#This Row],[Extension types]],1),0)&gt;0,"-mssql","-")</f>
        <v>-mssql</v>
      </c>
      <c r="S177" s="50" t="str">
        <f aca="false">IF(IFERROR(SEARCH("-oracle",Online_Backup_Table1230[[#This Row],[Extension types]],1),0)&gt;0,"-oracle","-")</f>
        <v>-</v>
      </c>
      <c r="T177" s="50" t="str">
        <f aca="false">IF(IFERROR(SEARCH("-sap",Online_Backup_Table1230[[#This Row],[Extension types]],1),0)&gt;0,"-sap","-")</f>
        <v>-</v>
      </c>
      <c r="U177" s="50" t="str">
        <f aca="false">IF(IFERROR(SEARCH("-msexchange",Online_Backup_Table1230[[#This Row],[Extension types]],1),0)&gt;0,"-msexchange","-")</f>
        <v>-</v>
      </c>
      <c r="V177" s="50" t="str">
        <f aca="false">IF(IFERROR(SEARCH("-msese",Online_Backup_Table1230[[#This Row],[Extension types]],1),0)&gt;0,"-msese","-")</f>
        <v>-</v>
      </c>
      <c r="W177" s="50" t="str">
        <f aca="false">IF(IFERROR(SEARCH("-e2010",Online_Backup_Table1230[[#This Row],[Extension types]],1),0)&gt;0,"-e2010","-")</f>
        <v>-</v>
      </c>
      <c r="X177" s="50" t="str">
        <f aca="false">IF(IFERROR(SEARCH("-msmbx",Online_Backup_Table1230[[#This Row],[Extension types]],1),0)&gt;0,"-msmbx","-")</f>
        <v>-</v>
      </c>
      <c r="Y177" s="50" t="str">
        <f aca="false">IF(IFERROR(SEARCH("-mbx",Online_Backup_Table1230[[#This Row],[Extension types]],1),0)&gt;0,"-mbx","-")</f>
        <v>-</v>
      </c>
      <c r="Z177" s="50" t="str">
        <f aca="false">IF(IFERROR(SEARCH("-informix",Online_Backup_Table1230[[#This Row],[Extension types]],1),0)&gt;0,"-informix","-")</f>
        <v>-</v>
      </c>
      <c r="AA177" s="50" t="str">
        <f aca="false">IF(IFERROR(SEARCH("-sybase",Online_Backup_Table1230[[#This Row],[Extension types]],1),0)&gt;0,"-sybase","-")</f>
        <v>-</v>
      </c>
      <c r="AB177" s="50" t="str">
        <f aca="false">IF(IFERROR(SEARCH("-lotus",Online_Backup_Table1230[[#This Row],[Extension types]],1),0)&gt;0,"-lotus","-")</f>
        <v>-</v>
      </c>
      <c r="AC177" s="50" t="str">
        <f aca="false">IF(IFERROR(SEARCH("-vss",Online_Backup_Table1230[[#This Row],[Extension types]],1),0)&gt;0,"-vss","-")</f>
        <v>-vss</v>
      </c>
      <c r="AD177" s="50" t="str">
        <f aca="false">IF(IFERROR(SEARCH("-db2",Online_Backup_Table1230[[#This Row],[Extension types]],1),0)&gt;0,"-db2","-")</f>
        <v>-</v>
      </c>
      <c r="AE177" s="50" t="str">
        <f aca="false">IF(IFERROR(SEARCH("-mssharepoint",Online_Backup_Table1230[[#This Row],[Extension types]],1),0)&gt;0,"-mssharepoint","-")</f>
        <v>-</v>
      </c>
      <c r="AF177" s="50" t="str">
        <f aca="false">IF(IFERROR(SEARCH("-mssps",Online_Backup_Table1230[[#This Row],[Extension types]],1),0)&gt;0,"-mssps","-")</f>
        <v>-</v>
      </c>
      <c r="AG177" s="50" t="str">
        <f aca="false">IF(IFERROR(SEARCH("-vmware",Online_Backup_Table1230[[#This Row],[Extension types]],1),0)&gt;0,"-vmware","-")</f>
        <v>-</v>
      </c>
      <c r="AH177" s="50" t="str">
        <f aca="false">IF(IFERROR(SEARCH("-vepa",Online_Backup_Table1230[[#This Row],[Extension types]],1),0)&gt;0,"-vepa","-")</f>
        <v>-</v>
      </c>
      <c r="AI177" s="50" t="str">
        <f aca="false">IF(IFERROR(SEARCH("-veagent",Online_Backup_Table1230[[#This Row],[Extension types]],1),0)&gt;0,"-veagent","-")</f>
        <v>-</v>
      </c>
      <c r="AJ177" s="50" t="str">
        <f aca="false">IF(IFERROR(SEARCH("-stream",Online_Backup_Table1230[[#This Row],[Extension types]],1),0)&gt;0,"-stream","-")</f>
        <v>-</v>
      </c>
      <c r="AK177" s="50" t="str">
        <f aca="false">IF(IFERROR(SEARCH("-ov",Online_Backup_Table1230[[#This Row],[Extension types]],1),0)&gt;0,"-ov","-")</f>
        <v>-</v>
      </c>
      <c r="AL177" s="50" t="str">
        <f aca="false">IF(IFERROR(SEARCH("-opc",Online_Backup_Table1230[[#This Row],[Extension types]],1),0)&gt;0,"-opc","-")</f>
        <v>-</v>
      </c>
      <c r="AM177" s="50" t="str">
        <f aca="false">IF(IFERROR(SEARCH("-mysql",Online_Backup_Table1230[[#This Row],[Extension types]],1),0)&gt;0,"-mysql","-")</f>
        <v>-</v>
      </c>
      <c r="AN177" s="50" t="str">
        <f aca="false">IF(IFERROR(SEARCH("-postgresql",Online_Backup_Table1230[[#This Row],[Extension types]],1),0)&gt;0,"-postgresql","-")</f>
        <v>-</v>
      </c>
      <c r="AO177" s="53" t="n">
        <f aca="false">IF(AND(Online_Backup_Table1230[[#This Row],[OS_type]]="WINDOWS / LINUX",COUNTIF(Online_Backup_Table1230[[#This Row],[Check -mssql and -mssql70]:[Check -opc]],"-")&lt;&gt;21),1,0)</f>
        <v>1</v>
      </c>
      <c r="AP177" s="53" t="n">
        <f aca="false">IF(AND(Online_Backup_Table1230[[#This Row],[OS_type]]="UNIX",COUNTIF(Online_Backup_Table1230[[#This Row],[Check -mssql and -mssql70]:[Check -opc]],"-")&lt;&gt;21),1,0)</f>
        <v>0</v>
      </c>
      <c r="AQ177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177" s="53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177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77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77" s="54" t="n">
        <v>43873.510775463</v>
      </c>
      <c r="AV177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78" customFormat="false" ht="15" hidden="false" customHeight="false" outlineLevel="0" collapsed="false">
      <c r="B178" s="39" t="s">
        <v>204</v>
      </c>
      <c r="C178" s="39" t="s">
        <v>165</v>
      </c>
      <c r="D178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78" s="51" t="s">
        <v>205</v>
      </c>
      <c r="F178" s="52"/>
      <c r="G178" s="52"/>
      <c r="H178" s="52"/>
      <c r="I178" s="52"/>
      <c r="J178" s="52"/>
      <c r="L178" s="50" t="str">
        <f aca="false">IF(IFERROR(SEARCH("-virtual",Online_Backup_Table1230[[#This Row],[Extension types]],1),0)&gt;0,"Yes","-")</f>
        <v>-</v>
      </c>
      <c r="M178" s="39"/>
      <c r="N178" s="50" t="str">
        <f aca="false">IF(IFERROR(SEARCH("-clus",Online_Backup_Table1230[[#This Row],[Extension types]],1),0)&gt;0,"Yes","-")</f>
        <v>-</v>
      </c>
      <c r="O178" s="39"/>
      <c r="P178" s="50" t="str">
        <f aca="false">IF(IFERROR(SEARCH("-appserver",Online_Backup_Table1230[[#This Row],[Extension types]],1),0)&gt;0,"Yes","-")</f>
        <v>-</v>
      </c>
      <c r="Q178" s="39"/>
      <c r="R178" s="50" t="str">
        <f aca="false">IF(IFERROR(SEARCH("-mssql",Online_Backup_Table1230[[#This Row],[Extension types]],1),0)&gt;0,"-mssql","-")</f>
        <v>-mssql</v>
      </c>
      <c r="S178" s="50" t="str">
        <f aca="false">IF(IFERROR(SEARCH("-oracle",Online_Backup_Table1230[[#This Row],[Extension types]],1),0)&gt;0,"-oracle","-")</f>
        <v>-</v>
      </c>
      <c r="T178" s="50" t="str">
        <f aca="false">IF(IFERROR(SEARCH("-sap",Online_Backup_Table1230[[#This Row],[Extension types]],1),0)&gt;0,"-sap","-")</f>
        <v>-</v>
      </c>
      <c r="U178" s="50" t="str">
        <f aca="false">IF(IFERROR(SEARCH("-msexchange",Online_Backup_Table1230[[#This Row],[Extension types]],1),0)&gt;0,"-msexchange","-")</f>
        <v>-</v>
      </c>
      <c r="V178" s="50" t="str">
        <f aca="false">IF(IFERROR(SEARCH("-msese",Online_Backup_Table1230[[#This Row],[Extension types]],1),0)&gt;0,"-msese","-")</f>
        <v>-</v>
      </c>
      <c r="W178" s="50" t="str">
        <f aca="false">IF(IFERROR(SEARCH("-e2010",Online_Backup_Table1230[[#This Row],[Extension types]],1),0)&gt;0,"-e2010","-")</f>
        <v>-</v>
      </c>
      <c r="X178" s="50" t="str">
        <f aca="false">IF(IFERROR(SEARCH("-msmbx",Online_Backup_Table1230[[#This Row],[Extension types]],1),0)&gt;0,"-msmbx","-")</f>
        <v>-</v>
      </c>
      <c r="Y178" s="50" t="str">
        <f aca="false">IF(IFERROR(SEARCH("-mbx",Online_Backup_Table1230[[#This Row],[Extension types]],1),0)&gt;0,"-mbx","-")</f>
        <v>-</v>
      </c>
      <c r="Z178" s="50" t="str">
        <f aca="false">IF(IFERROR(SEARCH("-informix",Online_Backup_Table1230[[#This Row],[Extension types]],1),0)&gt;0,"-informix","-")</f>
        <v>-</v>
      </c>
      <c r="AA178" s="50" t="str">
        <f aca="false">IF(IFERROR(SEARCH("-sybase",Online_Backup_Table1230[[#This Row],[Extension types]],1),0)&gt;0,"-sybase","-")</f>
        <v>-</v>
      </c>
      <c r="AB178" s="50" t="str">
        <f aca="false">IF(IFERROR(SEARCH("-lotus",Online_Backup_Table1230[[#This Row],[Extension types]],1),0)&gt;0,"-lotus","-")</f>
        <v>-</v>
      </c>
      <c r="AC178" s="50" t="str">
        <f aca="false">IF(IFERROR(SEARCH("-vss",Online_Backup_Table1230[[#This Row],[Extension types]],1),0)&gt;0,"-vss","-")</f>
        <v>-vss</v>
      </c>
      <c r="AD178" s="50" t="str">
        <f aca="false">IF(IFERROR(SEARCH("-db2",Online_Backup_Table1230[[#This Row],[Extension types]],1),0)&gt;0,"-db2","-")</f>
        <v>-</v>
      </c>
      <c r="AE178" s="50" t="str">
        <f aca="false">IF(IFERROR(SEARCH("-mssharepoint",Online_Backup_Table1230[[#This Row],[Extension types]],1),0)&gt;0,"-mssharepoint","-")</f>
        <v>-</v>
      </c>
      <c r="AF178" s="50" t="str">
        <f aca="false">IF(IFERROR(SEARCH("-mssps",Online_Backup_Table1230[[#This Row],[Extension types]],1),0)&gt;0,"-mssps","-")</f>
        <v>-</v>
      </c>
      <c r="AG178" s="50" t="str">
        <f aca="false">IF(IFERROR(SEARCH("-vmware",Online_Backup_Table1230[[#This Row],[Extension types]],1),0)&gt;0,"-vmware","-")</f>
        <v>-</v>
      </c>
      <c r="AH178" s="50" t="str">
        <f aca="false">IF(IFERROR(SEARCH("-vepa",Online_Backup_Table1230[[#This Row],[Extension types]],1),0)&gt;0,"-vepa","-")</f>
        <v>-</v>
      </c>
      <c r="AI178" s="50" t="str">
        <f aca="false">IF(IFERROR(SEARCH("-veagent",Online_Backup_Table1230[[#This Row],[Extension types]],1),0)&gt;0,"-veagent","-")</f>
        <v>-</v>
      </c>
      <c r="AJ178" s="50" t="str">
        <f aca="false">IF(IFERROR(SEARCH("-stream",Online_Backup_Table1230[[#This Row],[Extension types]],1),0)&gt;0,"-stream","-")</f>
        <v>-</v>
      </c>
      <c r="AK178" s="50" t="str">
        <f aca="false">IF(IFERROR(SEARCH("-ov",Online_Backup_Table1230[[#This Row],[Extension types]],1),0)&gt;0,"-ov","-")</f>
        <v>-</v>
      </c>
      <c r="AL178" s="50" t="str">
        <f aca="false">IF(IFERROR(SEARCH("-opc",Online_Backup_Table1230[[#This Row],[Extension types]],1),0)&gt;0,"-opc","-")</f>
        <v>-</v>
      </c>
      <c r="AM178" s="50" t="str">
        <f aca="false">IF(IFERROR(SEARCH("-mysql",Online_Backup_Table1230[[#This Row],[Extension types]],1),0)&gt;0,"-mysql","-")</f>
        <v>-</v>
      </c>
      <c r="AN178" s="50" t="str">
        <f aca="false">IF(IFERROR(SEARCH("-postgresql",Online_Backup_Table1230[[#This Row],[Extension types]],1),0)&gt;0,"-postgresql","-")</f>
        <v>-</v>
      </c>
      <c r="AO178" s="53" t="n">
        <f aca="false">IF(AND(Online_Backup_Table1230[[#This Row],[OS_type]]="WINDOWS / LINUX",COUNTIF(Online_Backup_Table1230[[#This Row],[Check -mssql and -mssql70]:[Check -opc]],"-")&lt;&gt;21),1,0)</f>
        <v>1</v>
      </c>
      <c r="AP178" s="53" t="n">
        <f aca="false">IF(AND(Online_Backup_Table1230[[#This Row],[OS_type]]="UNIX",COUNTIF(Online_Backup_Table1230[[#This Row],[Check -mssql and -mssql70]:[Check -opc]],"-")&lt;&gt;21),1,0)</f>
        <v>0</v>
      </c>
      <c r="AQ178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178" s="53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178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78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78" s="54" t="n">
        <v>43873.5015856482</v>
      </c>
      <c r="AV178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79" customFormat="false" ht="15" hidden="false" customHeight="false" outlineLevel="0" collapsed="false">
      <c r="B179" s="39" t="s">
        <v>206</v>
      </c>
      <c r="C179" s="39" t="s">
        <v>165</v>
      </c>
      <c r="D179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79" s="51" t="s">
        <v>207</v>
      </c>
      <c r="F179" s="52"/>
      <c r="G179" s="52"/>
      <c r="H179" s="52"/>
      <c r="I179" s="52"/>
      <c r="J179" s="52"/>
      <c r="L179" s="50" t="str">
        <f aca="false">IF(IFERROR(SEARCH("-virtual",Online_Backup_Table1230[[#This Row],[Extension types]],1),0)&gt;0,"Yes","-")</f>
        <v>-</v>
      </c>
      <c r="M179" s="39"/>
      <c r="N179" s="50" t="str">
        <f aca="false">IF(IFERROR(SEARCH("-clus",Online_Backup_Table1230[[#This Row],[Extension types]],1),0)&gt;0,"Yes","-")</f>
        <v>-</v>
      </c>
      <c r="O179" s="39"/>
      <c r="P179" s="50" t="str">
        <f aca="false">IF(IFERROR(SEARCH("-appserver",Online_Backup_Table1230[[#This Row],[Extension types]],1),0)&gt;0,"Yes","-")</f>
        <v>-</v>
      </c>
      <c r="Q179" s="39"/>
      <c r="R179" s="50" t="str">
        <f aca="false">IF(IFERROR(SEARCH("-mssql",Online_Backup_Table1230[[#This Row],[Extension types]],1),0)&gt;0,"-mssql","-")</f>
        <v>-mssql</v>
      </c>
      <c r="S179" s="50" t="str">
        <f aca="false">IF(IFERROR(SEARCH("-oracle",Online_Backup_Table1230[[#This Row],[Extension types]],1),0)&gt;0,"-oracle","-")</f>
        <v>-</v>
      </c>
      <c r="T179" s="50" t="str">
        <f aca="false">IF(IFERROR(SEARCH("-sap",Online_Backup_Table1230[[#This Row],[Extension types]],1),0)&gt;0,"-sap","-")</f>
        <v>-</v>
      </c>
      <c r="U179" s="50" t="str">
        <f aca="false">IF(IFERROR(SEARCH("-msexchange",Online_Backup_Table1230[[#This Row],[Extension types]],1),0)&gt;0,"-msexchange","-")</f>
        <v>-</v>
      </c>
      <c r="V179" s="50" t="str">
        <f aca="false">IF(IFERROR(SEARCH("-msese",Online_Backup_Table1230[[#This Row],[Extension types]],1),0)&gt;0,"-msese","-")</f>
        <v>-</v>
      </c>
      <c r="W179" s="50" t="str">
        <f aca="false">IF(IFERROR(SEARCH("-e2010",Online_Backup_Table1230[[#This Row],[Extension types]],1),0)&gt;0,"-e2010","-")</f>
        <v>-</v>
      </c>
      <c r="X179" s="50" t="str">
        <f aca="false">IF(IFERROR(SEARCH("-msmbx",Online_Backup_Table1230[[#This Row],[Extension types]],1),0)&gt;0,"-msmbx","-")</f>
        <v>-</v>
      </c>
      <c r="Y179" s="50" t="str">
        <f aca="false">IF(IFERROR(SEARCH("-mbx",Online_Backup_Table1230[[#This Row],[Extension types]],1),0)&gt;0,"-mbx","-")</f>
        <v>-</v>
      </c>
      <c r="Z179" s="50" t="str">
        <f aca="false">IF(IFERROR(SEARCH("-informix",Online_Backup_Table1230[[#This Row],[Extension types]],1),0)&gt;0,"-informix","-")</f>
        <v>-</v>
      </c>
      <c r="AA179" s="50" t="str">
        <f aca="false">IF(IFERROR(SEARCH("-sybase",Online_Backup_Table1230[[#This Row],[Extension types]],1),0)&gt;0,"-sybase","-")</f>
        <v>-</v>
      </c>
      <c r="AB179" s="50" t="str">
        <f aca="false">IF(IFERROR(SEARCH("-lotus",Online_Backup_Table1230[[#This Row],[Extension types]],1),0)&gt;0,"-lotus","-")</f>
        <v>-</v>
      </c>
      <c r="AC179" s="50" t="str">
        <f aca="false">IF(IFERROR(SEARCH("-vss",Online_Backup_Table1230[[#This Row],[Extension types]],1),0)&gt;0,"-vss","-")</f>
        <v>-vss</v>
      </c>
      <c r="AD179" s="50" t="str">
        <f aca="false">IF(IFERROR(SEARCH("-db2",Online_Backup_Table1230[[#This Row],[Extension types]],1),0)&gt;0,"-db2","-")</f>
        <v>-</v>
      </c>
      <c r="AE179" s="50" t="str">
        <f aca="false">IF(IFERROR(SEARCH("-mssharepoint",Online_Backup_Table1230[[#This Row],[Extension types]],1),0)&gt;0,"-mssharepoint","-")</f>
        <v>-</v>
      </c>
      <c r="AF179" s="50" t="str">
        <f aca="false">IF(IFERROR(SEARCH("-mssps",Online_Backup_Table1230[[#This Row],[Extension types]],1),0)&gt;0,"-mssps","-")</f>
        <v>-</v>
      </c>
      <c r="AG179" s="50" t="str">
        <f aca="false">IF(IFERROR(SEARCH("-vmware",Online_Backup_Table1230[[#This Row],[Extension types]],1),0)&gt;0,"-vmware","-")</f>
        <v>-</v>
      </c>
      <c r="AH179" s="50" t="str">
        <f aca="false">IF(IFERROR(SEARCH("-vepa",Online_Backup_Table1230[[#This Row],[Extension types]],1),0)&gt;0,"-vepa","-")</f>
        <v>-</v>
      </c>
      <c r="AI179" s="50" t="str">
        <f aca="false">IF(IFERROR(SEARCH("-veagent",Online_Backup_Table1230[[#This Row],[Extension types]],1),0)&gt;0,"-veagent","-")</f>
        <v>-</v>
      </c>
      <c r="AJ179" s="50" t="str">
        <f aca="false">IF(IFERROR(SEARCH("-stream",Online_Backup_Table1230[[#This Row],[Extension types]],1),0)&gt;0,"-stream","-")</f>
        <v>-</v>
      </c>
      <c r="AK179" s="50" t="str">
        <f aca="false">IF(IFERROR(SEARCH("-ov",Online_Backup_Table1230[[#This Row],[Extension types]],1),0)&gt;0,"-ov","-")</f>
        <v>-</v>
      </c>
      <c r="AL179" s="50" t="str">
        <f aca="false">IF(IFERROR(SEARCH("-opc",Online_Backup_Table1230[[#This Row],[Extension types]],1),0)&gt;0,"-opc","-")</f>
        <v>-</v>
      </c>
      <c r="AM179" s="50" t="str">
        <f aca="false">IF(IFERROR(SEARCH("-mysql",Online_Backup_Table1230[[#This Row],[Extension types]],1),0)&gt;0,"-mysql","-")</f>
        <v>-</v>
      </c>
      <c r="AN179" s="50" t="str">
        <f aca="false">IF(IFERROR(SEARCH("-postgresql",Online_Backup_Table1230[[#This Row],[Extension types]],1),0)&gt;0,"-postgresql","-")</f>
        <v>-</v>
      </c>
      <c r="AO179" s="53" t="n">
        <f aca="false">IF(AND(Online_Backup_Table1230[[#This Row],[OS_type]]="WINDOWS / LINUX",COUNTIF(Online_Backup_Table1230[[#This Row],[Check -mssql and -mssql70]:[Check -opc]],"-")&lt;&gt;21),1,0)</f>
        <v>1</v>
      </c>
      <c r="AP179" s="53" t="n">
        <f aca="false">IF(AND(Online_Backup_Table1230[[#This Row],[OS_type]]="UNIX",COUNTIF(Online_Backup_Table1230[[#This Row],[Check -mssql and -mssql70]:[Check -opc]],"-")&lt;&gt;21),1,0)</f>
        <v>0</v>
      </c>
      <c r="AQ179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179" s="53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179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79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79" s="54" t="n">
        <v>43873.5029050926</v>
      </c>
      <c r="AV179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80" customFormat="false" ht="15" hidden="false" customHeight="false" outlineLevel="0" collapsed="false">
      <c r="B180" s="39" t="s">
        <v>208</v>
      </c>
      <c r="C180" s="39" t="s">
        <v>165</v>
      </c>
      <c r="D180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80" s="51" t="s">
        <v>163</v>
      </c>
      <c r="F180" s="52"/>
      <c r="G180" s="52"/>
      <c r="H180" s="52"/>
      <c r="I180" s="52"/>
      <c r="J180" s="52"/>
      <c r="L180" s="50" t="str">
        <f aca="false">IF(IFERROR(SEARCH("-virtual",Online_Backup_Table1230[[#This Row],[Extension types]],1),0)&gt;0,"Yes","-")</f>
        <v>-</v>
      </c>
      <c r="M180" s="39"/>
      <c r="N180" s="50" t="str">
        <f aca="false">IF(IFERROR(SEARCH("-clus",Online_Backup_Table1230[[#This Row],[Extension types]],1),0)&gt;0,"Yes","-")</f>
        <v>-</v>
      </c>
      <c r="O180" s="39"/>
      <c r="P180" s="50" t="str">
        <f aca="false">IF(IFERROR(SEARCH("-appserver",Online_Backup_Table1230[[#This Row],[Extension types]],1),0)&gt;0,"Yes","-")</f>
        <v>-</v>
      </c>
      <c r="Q180" s="39"/>
      <c r="R180" s="50" t="str">
        <f aca="false">IF(IFERROR(SEARCH("-mssql",Online_Backup_Table1230[[#This Row],[Extension types]],1),0)&gt;0,"-mssql","-")</f>
        <v>-mssql</v>
      </c>
      <c r="S180" s="50" t="str">
        <f aca="false">IF(IFERROR(SEARCH("-oracle",Online_Backup_Table1230[[#This Row],[Extension types]],1),0)&gt;0,"-oracle","-")</f>
        <v>-</v>
      </c>
      <c r="T180" s="50" t="str">
        <f aca="false">IF(IFERROR(SEARCH("-sap",Online_Backup_Table1230[[#This Row],[Extension types]],1),0)&gt;0,"-sap","-")</f>
        <v>-</v>
      </c>
      <c r="U180" s="50" t="str">
        <f aca="false">IF(IFERROR(SEARCH("-msexchange",Online_Backup_Table1230[[#This Row],[Extension types]],1),0)&gt;0,"-msexchange","-")</f>
        <v>-</v>
      </c>
      <c r="V180" s="50" t="str">
        <f aca="false">IF(IFERROR(SEARCH("-msese",Online_Backup_Table1230[[#This Row],[Extension types]],1),0)&gt;0,"-msese","-")</f>
        <v>-</v>
      </c>
      <c r="W180" s="50" t="str">
        <f aca="false">IF(IFERROR(SEARCH("-e2010",Online_Backup_Table1230[[#This Row],[Extension types]],1),0)&gt;0,"-e2010","-")</f>
        <v>-</v>
      </c>
      <c r="X180" s="50" t="str">
        <f aca="false">IF(IFERROR(SEARCH("-msmbx",Online_Backup_Table1230[[#This Row],[Extension types]],1),0)&gt;0,"-msmbx","-")</f>
        <v>-</v>
      </c>
      <c r="Y180" s="50" t="str">
        <f aca="false">IF(IFERROR(SEARCH("-mbx",Online_Backup_Table1230[[#This Row],[Extension types]],1),0)&gt;0,"-mbx","-")</f>
        <v>-</v>
      </c>
      <c r="Z180" s="50" t="str">
        <f aca="false">IF(IFERROR(SEARCH("-informix",Online_Backup_Table1230[[#This Row],[Extension types]],1),0)&gt;0,"-informix","-")</f>
        <v>-</v>
      </c>
      <c r="AA180" s="50" t="str">
        <f aca="false">IF(IFERROR(SEARCH("-sybase",Online_Backup_Table1230[[#This Row],[Extension types]],1),0)&gt;0,"-sybase","-")</f>
        <v>-</v>
      </c>
      <c r="AB180" s="50" t="str">
        <f aca="false">IF(IFERROR(SEARCH("-lotus",Online_Backup_Table1230[[#This Row],[Extension types]],1),0)&gt;0,"-lotus","-")</f>
        <v>-</v>
      </c>
      <c r="AC180" s="50" t="str">
        <f aca="false">IF(IFERROR(SEARCH("-vss",Online_Backup_Table1230[[#This Row],[Extension types]],1),0)&gt;0,"-vss","-")</f>
        <v>-vss</v>
      </c>
      <c r="AD180" s="50" t="str">
        <f aca="false">IF(IFERROR(SEARCH("-db2",Online_Backup_Table1230[[#This Row],[Extension types]],1),0)&gt;0,"-db2","-")</f>
        <v>-</v>
      </c>
      <c r="AE180" s="50" t="str">
        <f aca="false">IF(IFERROR(SEARCH("-mssharepoint",Online_Backup_Table1230[[#This Row],[Extension types]],1),0)&gt;0,"-mssharepoint","-")</f>
        <v>-</v>
      </c>
      <c r="AF180" s="50" t="str">
        <f aca="false">IF(IFERROR(SEARCH("-mssps",Online_Backup_Table1230[[#This Row],[Extension types]],1),0)&gt;0,"-mssps","-")</f>
        <v>-</v>
      </c>
      <c r="AG180" s="50" t="str">
        <f aca="false">IF(IFERROR(SEARCH("-vmware",Online_Backup_Table1230[[#This Row],[Extension types]],1),0)&gt;0,"-vmware","-")</f>
        <v>-</v>
      </c>
      <c r="AH180" s="50" t="str">
        <f aca="false">IF(IFERROR(SEARCH("-vepa",Online_Backup_Table1230[[#This Row],[Extension types]],1),0)&gt;0,"-vepa","-")</f>
        <v>-</v>
      </c>
      <c r="AI180" s="50" t="str">
        <f aca="false">IF(IFERROR(SEARCH("-veagent",Online_Backup_Table1230[[#This Row],[Extension types]],1),0)&gt;0,"-veagent","-")</f>
        <v>-</v>
      </c>
      <c r="AJ180" s="50" t="str">
        <f aca="false">IF(IFERROR(SEARCH("-stream",Online_Backup_Table1230[[#This Row],[Extension types]],1),0)&gt;0,"-stream","-")</f>
        <v>-</v>
      </c>
      <c r="AK180" s="50" t="str">
        <f aca="false">IF(IFERROR(SEARCH("-ov",Online_Backup_Table1230[[#This Row],[Extension types]],1),0)&gt;0,"-ov","-")</f>
        <v>-</v>
      </c>
      <c r="AL180" s="50" t="str">
        <f aca="false">IF(IFERROR(SEARCH("-opc",Online_Backup_Table1230[[#This Row],[Extension types]],1),0)&gt;0,"-opc","-")</f>
        <v>-</v>
      </c>
      <c r="AM180" s="50" t="str">
        <f aca="false">IF(IFERROR(SEARCH("-mysql",Online_Backup_Table1230[[#This Row],[Extension types]],1),0)&gt;0,"-mysql","-")</f>
        <v>-</v>
      </c>
      <c r="AN180" s="50" t="str">
        <f aca="false">IF(IFERROR(SEARCH("-postgresql",Online_Backup_Table1230[[#This Row],[Extension types]],1),0)&gt;0,"-postgresql","-")</f>
        <v>-</v>
      </c>
      <c r="AO180" s="53" t="n">
        <f aca="false">IF(AND(Online_Backup_Table1230[[#This Row],[OS_type]]="WINDOWS / LINUX",COUNTIF(Online_Backup_Table1230[[#This Row],[Check -mssql and -mssql70]:[Check -opc]],"-")&lt;&gt;21),1,0)</f>
        <v>1</v>
      </c>
      <c r="AP180" s="53" t="n">
        <f aca="false">IF(AND(Online_Backup_Table1230[[#This Row],[OS_type]]="UNIX",COUNTIF(Online_Backup_Table1230[[#This Row],[Check -mssql and -mssql70]:[Check -opc]],"-")&lt;&gt;21),1,0)</f>
        <v>0</v>
      </c>
      <c r="AQ180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180" s="53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180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80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80" s="54" t="n">
        <v>43872.1374074074</v>
      </c>
      <c r="AV180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81" customFormat="false" ht="15" hidden="false" customHeight="false" outlineLevel="0" collapsed="false">
      <c r="B181" s="39" t="s">
        <v>209</v>
      </c>
      <c r="C181" s="39" t="s">
        <v>133</v>
      </c>
      <c r="D181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81" s="51" t="s">
        <v>125</v>
      </c>
      <c r="F181" s="52"/>
      <c r="G181" s="52"/>
      <c r="H181" s="52"/>
      <c r="I181" s="52"/>
      <c r="J181" s="52"/>
      <c r="L181" s="50" t="str">
        <f aca="false">IF(IFERROR(SEARCH("-virtual",Online_Backup_Table1230[[#This Row],[Extension types]],1),0)&gt;0,"Yes","-")</f>
        <v>-</v>
      </c>
      <c r="M181" s="39"/>
      <c r="N181" s="50" t="str">
        <f aca="false">IF(IFERROR(SEARCH("-clus",Online_Backup_Table1230[[#This Row],[Extension types]],1),0)&gt;0,"Yes","-")</f>
        <v>-</v>
      </c>
      <c r="O181" s="39"/>
      <c r="P181" s="50" t="str">
        <f aca="false">IF(IFERROR(SEARCH("-appserver",Online_Backup_Table1230[[#This Row],[Extension types]],1),0)&gt;0,"Yes","-")</f>
        <v>-</v>
      </c>
      <c r="Q181" s="39"/>
      <c r="R181" s="50" t="str">
        <f aca="false">IF(IFERROR(SEARCH("-mssql",Online_Backup_Table1230[[#This Row],[Extension types]],1),0)&gt;0,"-mssql","-")</f>
        <v>-</v>
      </c>
      <c r="S181" s="50" t="str">
        <f aca="false">IF(IFERROR(SEARCH("-oracle",Online_Backup_Table1230[[#This Row],[Extension types]],1),0)&gt;0,"-oracle","-")</f>
        <v>-</v>
      </c>
      <c r="T181" s="50" t="str">
        <f aca="false">IF(IFERROR(SEARCH("-sap",Online_Backup_Table1230[[#This Row],[Extension types]],1),0)&gt;0,"-sap","-")</f>
        <v>-</v>
      </c>
      <c r="U181" s="50" t="str">
        <f aca="false">IF(IFERROR(SEARCH("-msexchange",Online_Backup_Table1230[[#This Row],[Extension types]],1),0)&gt;0,"-msexchange","-")</f>
        <v>-</v>
      </c>
      <c r="V181" s="50" t="str">
        <f aca="false">IF(IFERROR(SEARCH("-msese",Online_Backup_Table1230[[#This Row],[Extension types]],1),0)&gt;0,"-msese","-")</f>
        <v>-</v>
      </c>
      <c r="W181" s="50" t="str">
        <f aca="false">IF(IFERROR(SEARCH("-e2010",Online_Backup_Table1230[[#This Row],[Extension types]],1),0)&gt;0,"-e2010","-")</f>
        <v>-</v>
      </c>
      <c r="X181" s="50" t="str">
        <f aca="false">IF(IFERROR(SEARCH("-msmbx",Online_Backup_Table1230[[#This Row],[Extension types]],1),0)&gt;0,"-msmbx","-")</f>
        <v>-</v>
      </c>
      <c r="Y181" s="50" t="str">
        <f aca="false">IF(IFERROR(SEARCH("-mbx",Online_Backup_Table1230[[#This Row],[Extension types]],1),0)&gt;0,"-mbx","-")</f>
        <v>-</v>
      </c>
      <c r="Z181" s="50" t="str">
        <f aca="false">IF(IFERROR(SEARCH("-informix",Online_Backup_Table1230[[#This Row],[Extension types]],1),0)&gt;0,"-informix","-")</f>
        <v>-</v>
      </c>
      <c r="AA181" s="50" t="str">
        <f aca="false">IF(IFERROR(SEARCH("-sybase",Online_Backup_Table1230[[#This Row],[Extension types]],1),0)&gt;0,"-sybase","-")</f>
        <v>-</v>
      </c>
      <c r="AB181" s="50" t="str">
        <f aca="false">IF(IFERROR(SEARCH("-lotus",Online_Backup_Table1230[[#This Row],[Extension types]],1),0)&gt;0,"-lotus","-")</f>
        <v>-</v>
      </c>
      <c r="AC181" s="50" t="str">
        <f aca="false">IF(IFERROR(SEARCH("-vss",Online_Backup_Table1230[[#This Row],[Extension types]],1),0)&gt;0,"-vss","-")</f>
        <v>-</v>
      </c>
      <c r="AD181" s="50" t="str">
        <f aca="false">IF(IFERROR(SEARCH("-db2",Online_Backup_Table1230[[#This Row],[Extension types]],1),0)&gt;0,"-db2","-")</f>
        <v>-</v>
      </c>
      <c r="AE181" s="50" t="str">
        <f aca="false">IF(IFERROR(SEARCH("-mssharepoint",Online_Backup_Table1230[[#This Row],[Extension types]],1),0)&gt;0,"-mssharepoint","-")</f>
        <v>-</v>
      </c>
      <c r="AF181" s="50" t="str">
        <f aca="false">IF(IFERROR(SEARCH("-mssps",Online_Backup_Table1230[[#This Row],[Extension types]],1),0)&gt;0,"-mssps","-")</f>
        <v>-</v>
      </c>
      <c r="AG181" s="50" t="str">
        <f aca="false">IF(IFERROR(SEARCH("-vmware",Online_Backup_Table1230[[#This Row],[Extension types]],1),0)&gt;0,"-vmware","-")</f>
        <v>-</v>
      </c>
      <c r="AH181" s="50" t="str">
        <f aca="false">IF(IFERROR(SEARCH("-vepa",Online_Backup_Table1230[[#This Row],[Extension types]],1),0)&gt;0,"-vepa","-")</f>
        <v>-</v>
      </c>
      <c r="AI181" s="50" t="str">
        <f aca="false">IF(IFERROR(SEARCH("-veagent",Online_Backup_Table1230[[#This Row],[Extension types]],1),0)&gt;0,"-veagent","-")</f>
        <v>-</v>
      </c>
      <c r="AJ181" s="50" t="str">
        <f aca="false">IF(IFERROR(SEARCH("-stream",Online_Backup_Table1230[[#This Row],[Extension types]],1),0)&gt;0,"-stream","-")</f>
        <v>-</v>
      </c>
      <c r="AK181" s="50" t="str">
        <f aca="false">IF(IFERROR(SEARCH("-ov",Online_Backup_Table1230[[#This Row],[Extension types]],1),0)&gt;0,"-ov","-")</f>
        <v>-</v>
      </c>
      <c r="AL181" s="50" t="str">
        <f aca="false">IF(IFERROR(SEARCH("-opc",Online_Backup_Table1230[[#This Row],[Extension types]],1),0)&gt;0,"-opc","-")</f>
        <v>-</v>
      </c>
      <c r="AM181" s="50" t="str">
        <f aca="false">IF(IFERROR(SEARCH("-mysql",Online_Backup_Table1230[[#This Row],[Extension types]],1),0)&gt;0,"-mysql","-")</f>
        <v>-</v>
      </c>
      <c r="AN181" s="50" t="str">
        <f aca="false">IF(IFERROR(SEARCH("-postgresql",Online_Backup_Table1230[[#This Row],[Extension types]],1),0)&gt;0,"-postgresql","-")</f>
        <v>-</v>
      </c>
      <c r="AO181" s="53" t="n">
        <f aca="false">IF(AND(Online_Backup_Table1230[[#This Row],[OS_type]]="WINDOWS / LINUX",COUNTIF(Online_Backup_Table1230[[#This Row],[Check -mssql and -mssql70]:[Check -opc]],"-")&lt;&gt;21),1,0)</f>
        <v>0</v>
      </c>
      <c r="AP181" s="53" t="n">
        <f aca="false">IF(AND(Online_Backup_Table1230[[#This Row],[OS_type]]="UNIX",COUNTIF(Online_Backup_Table1230[[#This Row],[Check -mssql and -mssql70]:[Check -opc]],"-")&lt;&gt;21),1,0)</f>
        <v>0</v>
      </c>
      <c r="AQ181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81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181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81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81" s="54"/>
      <c r="AV181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82" customFormat="false" ht="15" hidden="false" customHeight="false" outlineLevel="0" collapsed="false">
      <c r="B182" s="39" t="s">
        <v>210</v>
      </c>
      <c r="C182" s="39" t="s">
        <v>211</v>
      </c>
      <c r="D182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82" s="51" t="s">
        <v>125</v>
      </c>
      <c r="F182" s="52"/>
      <c r="G182" s="52"/>
      <c r="H182" s="52"/>
      <c r="I182" s="52"/>
      <c r="J182" s="52"/>
      <c r="L182" s="50" t="str">
        <f aca="false">IF(IFERROR(SEARCH("-virtual",Online_Backup_Table1230[[#This Row],[Extension types]],1),0)&gt;0,"Yes","-")</f>
        <v>-</v>
      </c>
      <c r="M182" s="39"/>
      <c r="N182" s="50" t="str">
        <f aca="false">IF(IFERROR(SEARCH("-clus",Online_Backup_Table1230[[#This Row],[Extension types]],1),0)&gt;0,"Yes","-")</f>
        <v>-</v>
      </c>
      <c r="O182" s="39"/>
      <c r="P182" s="50" t="str">
        <f aca="false">IF(IFERROR(SEARCH("-appserver",Online_Backup_Table1230[[#This Row],[Extension types]],1),0)&gt;0,"Yes","-")</f>
        <v>-</v>
      </c>
      <c r="Q182" s="39"/>
      <c r="R182" s="50" t="str">
        <f aca="false">IF(IFERROR(SEARCH("-mssql",Online_Backup_Table1230[[#This Row],[Extension types]],1),0)&gt;0,"-mssql","-")</f>
        <v>-</v>
      </c>
      <c r="S182" s="50" t="str">
        <f aca="false">IF(IFERROR(SEARCH("-oracle",Online_Backup_Table1230[[#This Row],[Extension types]],1),0)&gt;0,"-oracle","-")</f>
        <v>-</v>
      </c>
      <c r="T182" s="50" t="str">
        <f aca="false">IF(IFERROR(SEARCH("-sap",Online_Backup_Table1230[[#This Row],[Extension types]],1),0)&gt;0,"-sap","-")</f>
        <v>-</v>
      </c>
      <c r="U182" s="50" t="str">
        <f aca="false">IF(IFERROR(SEARCH("-msexchange",Online_Backup_Table1230[[#This Row],[Extension types]],1),0)&gt;0,"-msexchange","-")</f>
        <v>-</v>
      </c>
      <c r="V182" s="50" t="str">
        <f aca="false">IF(IFERROR(SEARCH("-msese",Online_Backup_Table1230[[#This Row],[Extension types]],1),0)&gt;0,"-msese","-")</f>
        <v>-</v>
      </c>
      <c r="W182" s="50" t="str">
        <f aca="false">IF(IFERROR(SEARCH("-e2010",Online_Backup_Table1230[[#This Row],[Extension types]],1),0)&gt;0,"-e2010","-")</f>
        <v>-</v>
      </c>
      <c r="X182" s="50" t="str">
        <f aca="false">IF(IFERROR(SEARCH("-msmbx",Online_Backup_Table1230[[#This Row],[Extension types]],1),0)&gt;0,"-msmbx","-")</f>
        <v>-</v>
      </c>
      <c r="Y182" s="50" t="str">
        <f aca="false">IF(IFERROR(SEARCH("-mbx",Online_Backup_Table1230[[#This Row],[Extension types]],1),0)&gt;0,"-mbx","-")</f>
        <v>-</v>
      </c>
      <c r="Z182" s="50" t="str">
        <f aca="false">IF(IFERROR(SEARCH("-informix",Online_Backup_Table1230[[#This Row],[Extension types]],1),0)&gt;0,"-informix","-")</f>
        <v>-</v>
      </c>
      <c r="AA182" s="50" t="str">
        <f aca="false">IF(IFERROR(SEARCH("-sybase",Online_Backup_Table1230[[#This Row],[Extension types]],1),0)&gt;0,"-sybase","-")</f>
        <v>-</v>
      </c>
      <c r="AB182" s="50" t="str">
        <f aca="false">IF(IFERROR(SEARCH("-lotus",Online_Backup_Table1230[[#This Row],[Extension types]],1),0)&gt;0,"-lotus","-")</f>
        <v>-</v>
      </c>
      <c r="AC182" s="50" t="str">
        <f aca="false">IF(IFERROR(SEARCH("-vss",Online_Backup_Table1230[[#This Row],[Extension types]],1),0)&gt;0,"-vss","-")</f>
        <v>-</v>
      </c>
      <c r="AD182" s="50" t="str">
        <f aca="false">IF(IFERROR(SEARCH("-db2",Online_Backup_Table1230[[#This Row],[Extension types]],1),0)&gt;0,"-db2","-")</f>
        <v>-</v>
      </c>
      <c r="AE182" s="50" t="str">
        <f aca="false">IF(IFERROR(SEARCH("-mssharepoint",Online_Backup_Table1230[[#This Row],[Extension types]],1),0)&gt;0,"-mssharepoint","-")</f>
        <v>-</v>
      </c>
      <c r="AF182" s="50" t="str">
        <f aca="false">IF(IFERROR(SEARCH("-mssps",Online_Backup_Table1230[[#This Row],[Extension types]],1),0)&gt;0,"-mssps","-")</f>
        <v>-</v>
      </c>
      <c r="AG182" s="50" t="str">
        <f aca="false">IF(IFERROR(SEARCH("-vmware",Online_Backup_Table1230[[#This Row],[Extension types]],1),0)&gt;0,"-vmware","-")</f>
        <v>-</v>
      </c>
      <c r="AH182" s="50" t="str">
        <f aca="false">IF(IFERROR(SEARCH("-vepa",Online_Backup_Table1230[[#This Row],[Extension types]],1),0)&gt;0,"-vepa","-")</f>
        <v>-</v>
      </c>
      <c r="AI182" s="50" t="str">
        <f aca="false">IF(IFERROR(SEARCH("-veagent",Online_Backup_Table1230[[#This Row],[Extension types]],1),0)&gt;0,"-veagent","-")</f>
        <v>-</v>
      </c>
      <c r="AJ182" s="50" t="str">
        <f aca="false">IF(IFERROR(SEARCH("-stream",Online_Backup_Table1230[[#This Row],[Extension types]],1),0)&gt;0,"-stream","-")</f>
        <v>-</v>
      </c>
      <c r="AK182" s="50" t="str">
        <f aca="false">IF(IFERROR(SEARCH("-ov",Online_Backup_Table1230[[#This Row],[Extension types]],1),0)&gt;0,"-ov","-")</f>
        <v>-</v>
      </c>
      <c r="AL182" s="50" t="str">
        <f aca="false">IF(IFERROR(SEARCH("-opc",Online_Backup_Table1230[[#This Row],[Extension types]],1),0)&gt;0,"-opc","-")</f>
        <v>-</v>
      </c>
      <c r="AM182" s="50" t="str">
        <f aca="false">IF(IFERROR(SEARCH("-mysql",Online_Backup_Table1230[[#This Row],[Extension types]],1),0)&gt;0,"-mysql","-")</f>
        <v>-</v>
      </c>
      <c r="AN182" s="50" t="str">
        <f aca="false">IF(IFERROR(SEARCH("-postgresql",Online_Backup_Table1230[[#This Row],[Extension types]],1),0)&gt;0,"-postgresql","-")</f>
        <v>-</v>
      </c>
      <c r="AO182" s="53" t="n">
        <f aca="false">IF(AND(Online_Backup_Table1230[[#This Row],[OS_type]]="WINDOWS / LINUX",COUNTIF(Online_Backup_Table1230[[#This Row],[Check -mssql and -mssql70]:[Check -opc]],"-")&lt;&gt;21),1,0)</f>
        <v>0</v>
      </c>
      <c r="AP182" s="53" t="n">
        <f aca="false">IF(AND(Online_Backup_Table1230[[#This Row],[OS_type]]="UNIX",COUNTIF(Online_Backup_Table1230[[#This Row],[Check -mssql and -mssql70]:[Check -opc]],"-")&lt;&gt;21),1,0)</f>
        <v>0</v>
      </c>
      <c r="AQ182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82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182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82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82" s="54"/>
      <c r="AV182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83" customFormat="false" ht="15" hidden="false" customHeight="false" outlineLevel="0" collapsed="false">
      <c r="B183" s="39" t="s">
        <v>212</v>
      </c>
      <c r="C183" s="39" t="s">
        <v>113</v>
      </c>
      <c r="D183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83" s="51" t="s">
        <v>127</v>
      </c>
      <c r="F183" s="52"/>
      <c r="G183" s="52"/>
      <c r="H183" s="52"/>
      <c r="I183" s="52"/>
      <c r="J183" s="52"/>
      <c r="L183" s="50" t="str">
        <f aca="false">IF(IFERROR(SEARCH("-virtual",Online_Backup_Table1230[[#This Row],[Extension types]],1),0)&gt;0,"Yes","-")</f>
        <v>-</v>
      </c>
      <c r="M183" s="39"/>
      <c r="N183" s="50" t="str">
        <f aca="false">IF(IFERROR(SEARCH("-clus",Online_Backup_Table1230[[#This Row],[Extension types]],1),0)&gt;0,"Yes","-")</f>
        <v>-</v>
      </c>
      <c r="O183" s="39"/>
      <c r="P183" s="50" t="str">
        <f aca="false">IF(IFERROR(SEARCH("-appserver",Online_Backup_Table1230[[#This Row],[Extension types]],1),0)&gt;0,"Yes","-")</f>
        <v>-</v>
      </c>
      <c r="Q183" s="39"/>
      <c r="R183" s="50" t="str">
        <f aca="false">IF(IFERROR(SEARCH("-mssql",Online_Backup_Table1230[[#This Row],[Extension types]],1),0)&gt;0,"-mssql","-")</f>
        <v>-</v>
      </c>
      <c r="S183" s="50" t="str">
        <f aca="false">IF(IFERROR(SEARCH("-oracle",Online_Backup_Table1230[[#This Row],[Extension types]],1),0)&gt;0,"-oracle","-")</f>
        <v>-oracle</v>
      </c>
      <c r="T183" s="50" t="str">
        <f aca="false">IF(IFERROR(SEARCH("-sap",Online_Backup_Table1230[[#This Row],[Extension types]],1),0)&gt;0,"-sap","-")</f>
        <v>-</v>
      </c>
      <c r="U183" s="50" t="str">
        <f aca="false">IF(IFERROR(SEARCH("-msexchange",Online_Backup_Table1230[[#This Row],[Extension types]],1),0)&gt;0,"-msexchange","-")</f>
        <v>-</v>
      </c>
      <c r="V183" s="50" t="str">
        <f aca="false">IF(IFERROR(SEARCH("-msese",Online_Backup_Table1230[[#This Row],[Extension types]],1),0)&gt;0,"-msese","-")</f>
        <v>-</v>
      </c>
      <c r="W183" s="50" t="str">
        <f aca="false">IF(IFERROR(SEARCH("-e2010",Online_Backup_Table1230[[#This Row],[Extension types]],1),0)&gt;0,"-e2010","-")</f>
        <v>-</v>
      </c>
      <c r="X183" s="50" t="str">
        <f aca="false">IF(IFERROR(SEARCH("-msmbx",Online_Backup_Table1230[[#This Row],[Extension types]],1),0)&gt;0,"-msmbx","-")</f>
        <v>-</v>
      </c>
      <c r="Y183" s="50" t="str">
        <f aca="false">IF(IFERROR(SEARCH("-mbx",Online_Backup_Table1230[[#This Row],[Extension types]],1),0)&gt;0,"-mbx","-")</f>
        <v>-</v>
      </c>
      <c r="Z183" s="50" t="str">
        <f aca="false">IF(IFERROR(SEARCH("-informix",Online_Backup_Table1230[[#This Row],[Extension types]],1),0)&gt;0,"-informix","-")</f>
        <v>-</v>
      </c>
      <c r="AA183" s="50" t="str">
        <f aca="false">IF(IFERROR(SEARCH("-sybase",Online_Backup_Table1230[[#This Row],[Extension types]],1),0)&gt;0,"-sybase","-")</f>
        <v>-</v>
      </c>
      <c r="AB183" s="50" t="str">
        <f aca="false">IF(IFERROR(SEARCH("-lotus",Online_Backup_Table1230[[#This Row],[Extension types]],1),0)&gt;0,"-lotus","-")</f>
        <v>-</v>
      </c>
      <c r="AC183" s="50" t="str">
        <f aca="false">IF(IFERROR(SEARCH("-vss",Online_Backup_Table1230[[#This Row],[Extension types]],1),0)&gt;0,"-vss","-")</f>
        <v>-</v>
      </c>
      <c r="AD183" s="50" t="str">
        <f aca="false">IF(IFERROR(SEARCH("-db2",Online_Backup_Table1230[[#This Row],[Extension types]],1),0)&gt;0,"-db2","-")</f>
        <v>-</v>
      </c>
      <c r="AE183" s="50" t="str">
        <f aca="false">IF(IFERROR(SEARCH("-mssharepoint",Online_Backup_Table1230[[#This Row],[Extension types]],1),0)&gt;0,"-mssharepoint","-")</f>
        <v>-</v>
      </c>
      <c r="AF183" s="50" t="str">
        <f aca="false">IF(IFERROR(SEARCH("-mssps",Online_Backup_Table1230[[#This Row],[Extension types]],1),0)&gt;0,"-mssps","-")</f>
        <v>-</v>
      </c>
      <c r="AG183" s="50" t="str">
        <f aca="false">IF(IFERROR(SEARCH("-vmware",Online_Backup_Table1230[[#This Row],[Extension types]],1),0)&gt;0,"-vmware","-")</f>
        <v>-</v>
      </c>
      <c r="AH183" s="50" t="str">
        <f aca="false">IF(IFERROR(SEARCH("-vepa",Online_Backup_Table1230[[#This Row],[Extension types]],1),0)&gt;0,"-vepa","-")</f>
        <v>-</v>
      </c>
      <c r="AI183" s="50" t="str">
        <f aca="false">IF(IFERROR(SEARCH("-veagent",Online_Backup_Table1230[[#This Row],[Extension types]],1),0)&gt;0,"-veagent","-")</f>
        <v>-</v>
      </c>
      <c r="AJ183" s="50" t="str">
        <f aca="false">IF(IFERROR(SEARCH("-stream",Online_Backup_Table1230[[#This Row],[Extension types]],1),0)&gt;0,"-stream","-")</f>
        <v>-</v>
      </c>
      <c r="AK183" s="50" t="str">
        <f aca="false">IF(IFERROR(SEARCH("-ov",Online_Backup_Table1230[[#This Row],[Extension types]],1),0)&gt;0,"-ov","-")</f>
        <v>-</v>
      </c>
      <c r="AL183" s="50" t="str">
        <f aca="false">IF(IFERROR(SEARCH("-opc",Online_Backup_Table1230[[#This Row],[Extension types]],1),0)&gt;0,"-opc","-")</f>
        <v>-</v>
      </c>
      <c r="AM183" s="50" t="str">
        <f aca="false">IF(IFERROR(SEARCH("-mysql",Online_Backup_Table1230[[#This Row],[Extension types]],1),0)&gt;0,"-mysql","-")</f>
        <v>-</v>
      </c>
      <c r="AN183" s="50" t="str">
        <f aca="false">IF(IFERROR(SEARCH("-postgresql",Online_Backup_Table1230[[#This Row],[Extension types]],1),0)&gt;0,"-postgresql","-")</f>
        <v>-</v>
      </c>
      <c r="AO183" s="53" t="n">
        <f aca="false">IF(AND(Online_Backup_Table1230[[#This Row],[OS_type]]="WINDOWS / LINUX",COUNTIF(Online_Backup_Table1230[[#This Row],[Check -mssql and -mssql70]:[Check -opc]],"-")&lt;&gt;21),1,0)</f>
        <v>1</v>
      </c>
      <c r="AP183" s="53" t="n">
        <f aca="false">IF(AND(Online_Backup_Table1230[[#This Row],[OS_type]]="UNIX",COUNTIF(Online_Backup_Table1230[[#This Row],[Check -mssql and -mssql70]:[Check -opc]],"-")&lt;&gt;21),1,0)</f>
        <v>0</v>
      </c>
      <c r="AQ183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83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183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83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83" s="54"/>
      <c r="AV183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184" customFormat="false" ht="15" hidden="false" customHeight="false" outlineLevel="0" collapsed="false">
      <c r="B184" s="39" t="s">
        <v>213</v>
      </c>
      <c r="C184" s="39" t="s">
        <v>214</v>
      </c>
      <c r="D184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84" s="51" t="s">
        <v>127</v>
      </c>
      <c r="F184" s="52"/>
      <c r="G184" s="52"/>
      <c r="H184" s="52"/>
      <c r="I184" s="52"/>
      <c r="J184" s="52"/>
      <c r="L184" s="50" t="str">
        <f aca="false">IF(IFERROR(SEARCH("-virtual",Online_Backup_Table1230[[#This Row],[Extension types]],1),0)&gt;0,"Yes","-")</f>
        <v>-</v>
      </c>
      <c r="M184" s="39"/>
      <c r="N184" s="50" t="str">
        <f aca="false">IF(IFERROR(SEARCH("-clus",Online_Backup_Table1230[[#This Row],[Extension types]],1),0)&gt;0,"Yes","-")</f>
        <v>-</v>
      </c>
      <c r="O184" s="39"/>
      <c r="P184" s="50" t="str">
        <f aca="false">IF(IFERROR(SEARCH("-appserver",Online_Backup_Table1230[[#This Row],[Extension types]],1),0)&gt;0,"Yes","-")</f>
        <v>-</v>
      </c>
      <c r="Q184" s="39"/>
      <c r="R184" s="50" t="str">
        <f aca="false">IF(IFERROR(SEARCH("-mssql",Online_Backup_Table1230[[#This Row],[Extension types]],1),0)&gt;0,"-mssql","-")</f>
        <v>-</v>
      </c>
      <c r="S184" s="50" t="str">
        <f aca="false">IF(IFERROR(SEARCH("-oracle",Online_Backup_Table1230[[#This Row],[Extension types]],1),0)&gt;0,"-oracle","-")</f>
        <v>-oracle</v>
      </c>
      <c r="T184" s="50" t="str">
        <f aca="false">IF(IFERROR(SEARCH("-sap",Online_Backup_Table1230[[#This Row],[Extension types]],1),0)&gt;0,"-sap","-")</f>
        <v>-</v>
      </c>
      <c r="U184" s="50" t="str">
        <f aca="false">IF(IFERROR(SEARCH("-msexchange",Online_Backup_Table1230[[#This Row],[Extension types]],1),0)&gt;0,"-msexchange","-")</f>
        <v>-</v>
      </c>
      <c r="V184" s="50" t="str">
        <f aca="false">IF(IFERROR(SEARCH("-msese",Online_Backup_Table1230[[#This Row],[Extension types]],1),0)&gt;0,"-msese","-")</f>
        <v>-</v>
      </c>
      <c r="W184" s="50" t="str">
        <f aca="false">IF(IFERROR(SEARCH("-e2010",Online_Backup_Table1230[[#This Row],[Extension types]],1),0)&gt;0,"-e2010","-")</f>
        <v>-</v>
      </c>
      <c r="X184" s="50" t="str">
        <f aca="false">IF(IFERROR(SEARCH("-msmbx",Online_Backup_Table1230[[#This Row],[Extension types]],1),0)&gt;0,"-msmbx","-")</f>
        <v>-</v>
      </c>
      <c r="Y184" s="50" t="str">
        <f aca="false">IF(IFERROR(SEARCH("-mbx",Online_Backup_Table1230[[#This Row],[Extension types]],1),0)&gt;0,"-mbx","-")</f>
        <v>-</v>
      </c>
      <c r="Z184" s="50" t="str">
        <f aca="false">IF(IFERROR(SEARCH("-informix",Online_Backup_Table1230[[#This Row],[Extension types]],1),0)&gt;0,"-informix","-")</f>
        <v>-</v>
      </c>
      <c r="AA184" s="50" t="str">
        <f aca="false">IF(IFERROR(SEARCH("-sybase",Online_Backup_Table1230[[#This Row],[Extension types]],1),0)&gt;0,"-sybase","-")</f>
        <v>-</v>
      </c>
      <c r="AB184" s="50" t="str">
        <f aca="false">IF(IFERROR(SEARCH("-lotus",Online_Backup_Table1230[[#This Row],[Extension types]],1),0)&gt;0,"-lotus","-")</f>
        <v>-</v>
      </c>
      <c r="AC184" s="50" t="str">
        <f aca="false">IF(IFERROR(SEARCH("-vss",Online_Backup_Table1230[[#This Row],[Extension types]],1),0)&gt;0,"-vss","-")</f>
        <v>-</v>
      </c>
      <c r="AD184" s="50" t="str">
        <f aca="false">IF(IFERROR(SEARCH("-db2",Online_Backup_Table1230[[#This Row],[Extension types]],1),0)&gt;0,"-db2","-")</f>
        <v>-</v>
      </c>
      <c r="AE184" s="50" t="str">
        <f aca="false">IF(IFERROR(SEARCH("-mssharepoint",Online_Backup_Table1230[[#This Row],[Extension types]],1),0)&gt;0,"-mssharepoint","-")</f>
        <v>-</v>
      </c>
      <c r="AF184" s="50" t="str">
        <f aca="false">IF(IFERROR(SEARCH("-mssps",Online_Backup_Table1230[[#This Row],[Extension types]],1),0)&gt;0,"-mssps","-")</f>
        <v>-</v>
      </c>
      <c r="AG184" s="50" t="str">
        <f aca="false">IF(IFERROR(SEARCH("-vmware",Online_Backup_Table1230[[#This Row],[Extension types]],1),0)&gt;0,"-vmware","-")</f>
        <v>-</v>
      </c>
      <c r="AH184" s="50" t="str">
        <f aca="false">IF(IFERROR(SEARCH("-vepa",Online_Backup_Table1230[[#This Row],[Extension types]],1),0)&gt;0,"-vepa","-")</f>
        <v>-</v>
      </c>
      <c r="AI184" s="50" t="str">
        <f aca="false">IF(IFERROR(SEARCH("-veagent",Online_Backup_Table1230[[#This Row],[Extension types]],1),0)&gt;0,"-veagent","-")</f>
        <v>-</v>
      </c>
      <c r="AJ184" s="50" t="str">
        <f aca="false">IF(IFERROR(SEARCH("-stream",Online_Backup_Table1230[[#This Row],[Extension types]],1),0)&gt;0,"-stream","-")</f>
        <v>-</v>
      </c>
      <c r="AK184" s="50" t="str">
        <f aca="false">IF(IFERROR(SEARCH("-ov",Online_Backup_Table1230[[#This Row],[Extension types]],1),0)&gt;0,"-ov","-")</f>
        <v>-</v>
      </c>
      <c r="AL184" s="50" t="str">
        <f aca="false">IF(IFERROR(SEARCH("-opc",Online_Backup_Table1230[[#This Row],[Extension types]],1),0)&gt;0,"-opc","-")</f>
        <v>-</v>
      </c>
      <c r="AM184" s="50" t="str">
        <f aca="false">IF(IFERROR(SEARCH("-mysql",Online_Backup_Table1230[[#This Row],[Extension types]],1),0)&gt;0,"-mysql","-")</f>
        <v>-</v>
      </c>
      <c r="AN184" s="50" t="str">
        <f aca="false">IF(IFERROR(SEARCH("-postgresql",Online_Backup_Table1230[[#This Row],[Extension types]],1),0)&gt;0,"-postgresql","-")</f>
        <v>-</v>
      </c>
      <c r="AO184" s="53" t="n">
        <f aca="false">IF(AND(Online_Backup_Table1230[[#This Row],[OS_type]]="WINDOWS / LINUX",COUNTIF(Online_Backup_Table1230[[#This Row],[Check -mssql and -mssql70]:[Check -opc]],"-")&lt;&gt;21),1,0)</f>
        <v>1</v>
      </c>
      <c r="AP184" s="53" t="n">
        <f aca="false">IF(AND(Online_Backup_Table1230[[#This Row],[OS_type]]="UNIX",COUNTIF(Online_Backup_Table1230[[#This Row],[Check -mssql and -mssql70]:[Check -opc]],"-")&lt;&gt;21),1,0)</f>
        <v>0</v>
      </c>
      <c r="AQ184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84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184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84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84" s="54"/>
      <c r="AV184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185" customFormat="false" ht="15" hidden="false" customHeight="false" outlineLevel="0" collapsed="false">
      <c r="B185" s="39" t="s">
        <v>215</v>
      </c>
      <c r="C185" s="39" t="s">
        <v>214</v>
      </c>
      <c r="D185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85" s="51" t="s">
        <v>127</v>
      </c>
      <c r="F185" s="52"/>
      <c r="G185" s="52"/>
      <c r="H185" s="52"/>
      <c r="I185" s="52"/>
      <c r="J185" s="52"/>
      <c r="L185" s="50" t="str">
        <f aca="false">IF(IFERROR(SEARCH("-virtual",Online_Backup_Table1230[[#This Row],[Extension types]],1),0)&gt;0,"Yes","-")</f>
        <v>-</v>
      </c>
      <c r="M185" s="39"/>
      <c r="N185" s="50" t="str">
        <f aca="false">IF(IFERROR(SEARCH("-clus",Online_Backup_Table1230[[#This Row],[Extension types]],1),0)&gt;0,"Yes","-")</f>
        <v>-</v>
      </c>
      <c r="O185" s="39"/>
      <c r="P185" s="50" t="str">
        <f aca="false">IF(IFERROR(SEARCH("-appserver",Online_Backup_Table1230[[#This Row],[Extension types]],1),0)&gt;0,"Yes","-")</f>
        <v>-</v>
      </c>
      <c r="Q185" s="39"/>
      <c r="R185" s="50" t="str">
        <f aca="false">IF(IFERROR(SEARCH("-mssql",Online_Backup_Table1230[[#This Row],[Extension types]],1),0)&gt;0,"-mssql","-")</f>
        <v>-</v>
      </c>
      <c r="S185" s="50" t="str">
        <f aca="false">IF(IFERROR(SEARCH("-oracle",Online_Backup_Table1230[[#This Row],[Extension types]],1),0)&gt;0,"-oracle","-")</f>
        <v>-oracle</v>
      </c>
      <c r="T185" s="50" t="str">
        <f aca="false">IF(IFERROR(SEARCH("-sap",Online_Backup_Table1230[[#This Row],[Extension types]],1),0)&gt;0,"-sap","-")</f>
        <v>-</v>
      </c>
      <c r="U185" s="50" t="str">
        <f aca="false">IF(IFERROR(SEARCH("-msexchange",Online_Backup_Table1230[[#This Row],[Extension types]],1),0)&gt;0,"-msexchange","-")</f>
        <v>-</v>
      </c>
      <c r="V185" s="50" t="str">
        <f aca="false">IF(IFERROR(SEARCH("-msese",Online_Backup_Table1230[[#This Row],[Extension types]],1),0)&gt;0,"-msese","-")</f>
        <v>-</v>
      </c>
      <c r="W185" s="50" t="str">
        <f aca="false">IF(IFERROR(SEARCH("-e2010",Online_Backup_Table1230[[#This Row],[Extension types]],1),0)&gt;0,"-e2010","-")</f>
        <v>-</v>
      </c>
      <c r="X185" s="50" t="str">
        <f aca="false">IF(IFERROR(SEARCH("-msmbx",Online_Backup_Table1230[[#This Row],[Extension types]],1),0)&gt;0,"-msmbx","-")</f>
        <v>-</v>
      </c>
      <c r="Y185" s="50" t="str">
        <f aca="false">IF(IFERROR(SEARCH("-mbx",Online_Backup_Table1230[[#This Row],[Extension types]],1),0)&gt;0,"-mbx","-")</f>
        <v>-</v>
      </c>
      <c r="Z185" s="50" t="str">
        <f aca="false">IF(IFERROR(SEARCH("-informix",Online_Backup_Table1230[[#This Row],[Extension types]],1),0)&gt;0,"-informix","-")</f>
        <v>-</v>
      </c>
      <c r="AA185" s="50" t="str">
        <f aca="false">IF(IFERROR(SEARCH("-sybase",Online_Backup_Table1230[[#This Row],[Extension types]],1),0)&gt;0,"-sybase","-")</f>
        <v>-</v>
      </c>
      <c r="AB185" s="50" t="str">
        <f aca="false">IF(IFERROR(SEARCH("-lotus",Online_Backup_Table1230[[#This Row],[Extension types]],1),0)&gt;0,"-lotus","-")</f>
        <v>-</v>
      </c>
      <c r="AC185" s="50" t="str">
        <f aca="false">IF(IFERROR(SEARCH("-vss",Online_Backup_Table1230[[#This Row],[Extension types]],1),0)&gt;0,"-vss","-")</f>
        <v>-</v>
      </c>
      <c r="AD185" s="50" t="str">
        <f aca="false">IF(IFERROR(SEARCH("-db2",Online_Backup_Table1230[[#This Row],[Extension types]],1),0)&gt;0,"-db2","-")</f>
        <v>-</v>
      </c>
      <c r="AE185" s="50" t="str">
        <f aca="false">IF(IFERROR(SEARCH("-mssharepoint",Online_Backup_Table1230[[#This Row],[Extension types]],1),0)&gt;0,"-mssharepoint","-")</f>
        <v>-</v>
      </c>
      <c r="AF185" s="50" t="str">
        <f aca="false">IF(IFERROR(SEARCH("-mssps",Online_Backup_Table1230[[#This Row],[Extension types]],1),0)&gt;0,"-mssps","-")</f>
        <v>-</v>
      </c>
      <c r="AG185" s="50" t="str">
        <f aca="false">IF(IFERROR(SEARCH("-vmware",Online_Backup_Table1230[[#This Row],[Extension types]],1),0)&gt;0,"-vmware","-")</f>
        <v>-</v>
      </c>
      <c r="AH185" s="50" t="str">
        <f aca="false">IF(IFERROR(SEARCH("-vepa",Online_Backup_Table1230[[#This Row],[Extension types]],1),0)&gt;0,"-vepa","-")</f>
        <v>-</v>
      </c>
      <c r="AI185" s="50" t="str">
        <f aca="false">IF(IFERROR(SEARCH("-veagent",Online_Backup_Table1230[[#This Row],[Extension types]],1),0)&gt;0,"-veagent","-")</f>
        <v>-</v>
      </c>
      <c r="AJ185" s="50" t="str">
        <f aca="false">IF(IFERROR(SEARCH("-stream",Online_Backup_Table1230[[#This Row],[Extension types]],1),0)&gt;0,"-stream","-")</f>
        <v>-</v>
      </c>
      <c r="AK185" s="50" t="str">
        <f aca="false">IF(IFERROR(SEARCH("-ov",Online_Backup_Table1230[[#This Row],[Extension types]],1),0)&gt;0,"-ov","-")</f>
        <v>-</v>
      </c>
      <c r="AL185" s="50" t="str">
        <f aca="false">IF(IFERROR(SEARCH("-opc",Online_Backup_Table1230[[#This Row],[Extension types]],1),0)&gt;0,"-opc","-")</f>
        <v>-</v>
      </c>
      <c r="AM185" s="50" t="str">
        <f aca="false">IF(IFERROR(SEARCH("-mysql",Online_Backup_Table1230[[#This Row],[Extension types]],1),0)&gt;0,"-mysql","-")</f>
        <v>-</v>
      </c>
      <c r="AN185" s="50" t="str">
        <f aca="false">IF(IFERROR(SEARCH("-postgresql",Online_Backup_Table1230[[#This Row],[Extension types]],1),0)&gt;0,"-postgresql","-")</f>
        <v>-</v>
      </c>
      <c r="AO185" s="53" t="n">
        <f aca="false">IF(AND(Online_Backup_Table1230[[#This Row],[OS_type]]="WINDOWS / LINUX",COUNTIF(Online_Backup_Table1230[[#This Row],[Check -mssql and -mssql70]:[Check -opc]],"-")&lt;&gt;21),1,0)</f>
        <v>1</v>
      </c>
      <c r="AP185" s="53" t="n">
        <f aca="false">IF(AND(Online_Backup_Table1230[[#This Row],[OS_type]]="UNIX",COUNTIF(Online_Backup_Table1230[[#This Row],[Check -mssql and -mssql70]:[Check -opc]],"-")&lt;&gt;21),1,0)</f>
        <v>0</v>
      </c>
      <c r="AQ185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85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185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85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85" s="54"/>
      <c r="AV185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186" customFormat="false" ht="15" hidden="false" customHeight="false" outlineLevel="0" collapsed="false">
      <c r="B186" s="39" t="s">
        <v>216</v>
      </c>
      <c r="C186" s="39" t="s">
        <v>113</v>
      </c>
      <c r="D186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86" s="51" t="s">
        <v>127</v>
      </c>
      <c r="F186" s="52"/>
      <c r="G186" s="52"/>
      <c r="H186" s="52"/>
      <c r="I186" s="52"/>
      <c r="J186" s="52"/>
      <c r="L186" s="50" t="str">
        <f aca="false">IF(IFERROR(SEARCH("-virtual",Online_Backup_Table1230[[#This Row],[Extension types]],1),0)&gt;0,"Yes","-")</f>
        <v>-</v>
      </c>
      <c r="M186" s="39"/>
      <c r="N186" s="50" t="str">
        <f aca="false">IF(IFERROR(SEARCH("-clus",Online_Backup_Table1230[[#This Row],[Extension types]],1),0)&gt;0,"Yes","-")</f>
        <v>-</v>
      </c>
      <c r="O186" s="39"/>
      <c r="P186" s="50" t="str">
        <f aca="false">IF(IFERROR(SEARCH("-appserver",Online_Backup_Table1230[[#This Row],[Extension types]],1),0)&gt;0,"Yes","-")</f>
        <v>-</v>
      </c>
      <c r="Q186" s="39"/>
      <c r="R186" s="50" t="str">
        <f aca="false">IF(IFERROR(SEARCH("-mssql",Online_Backup_Table1230[[#This Row],[Extension types]],1),0)&gt;0,"-mssql","-")</f>
        <v>-</v>
      </c>
      <c r="S186" s="50" t="str">
        <f aca="false">IF(IFERROR(SEARCH("-oracle",Online_Backup_Table1230[[#This Row],[Extension types]],1),0)&gt;0,"-oracle","-")</f>
        <v>-oracle</v>
      </c>
      <c r="T186" s="50" t="str">
        <f aca="false">IF(IFERROR(SEARCH("-sap",Online_Backup_Table1230[[#This Row],[Extension types]],1),0)&gt;0,"-sap","-")</f>
        <v>-</v>
      </c>
      <c r="U186" s="50" t="str">
        <f aca="false">IF(IFERROR(SEARCH("-msexchange",Online_Backup_Table1230[[#This Row],[Extension types]],1),0)&gt;0,"-msexchange","-")</f>
        <v>-</v>
      </c>
      <c r="V186" s="50" t="str">
        <f aca="false">IF(IFERROR(SEARCH("-msese",Online_Backup_Table1230[[#This Row],[Extension types]],1),0)&gt;0,"-msese","-")</f>
        <v>-</v>
      </c>
      <c r="W186" s="50" t="str">
        <f aca="false">IF(IFERROR(SEARCH("-e2010",Online_Backup_Table1230[[#This Row],[Extension types]],1),0)&gt;0,"-e2010","-")</f>
        <v>-</v>
      </c>
      <c r="X186" s="50" t="str">
        <f aca="false">IF(IFERROR(SEARCH("-msmbx",Online_Backup_Table1230[[#This Row],[Extension types]],1),0)&gt;0,"-msmbx","-")</f>
        <v>-</v>
      </c>
      <c r="Y186" s="50" t="str">
        <f aca="false">IF(IFERROR(SEARCH("-mbx",Online_Backup_Table1230[[#This Row],[Extension types]],1),0)&gt;0,"-mbx","-")</f>
        <v>-</v>
      </c>
      <c r="Z186" s="50" t="str">
        <f aca="false">IF(IFERROR(SEARCH("-informix",Online_Backup_Table1230[[#This Row],[Extension types]],1),0)&gt;0,"-informix","-")</f>
        <v>-</v>
      </c>
      <c r="AA186" s="50" t="str">
        <f aca="false">IF(IFERROR(SEARCH("-sybase",Online_Backup_Table1230[[#This Row],[Extension types]],1),0)&gt;0,"-sybase","-")</f>
        <v>-</v>
      </c>
      <c r="AB186" s="50" t="str">
        <f aca="false">IF(IFERROR(SEARCH("-lotus",Online_Backup_Table1230[[#This Row],[Extension types]],1),0)&gt;0,"-lotus","-")</f>
        <v>-</v>
      </c>
      <c r="AC186" s="50" t="str">
        <f aca="false">IF(IFERROR(SEARCH("-vss",Online_Backup_Table1230[[#This Row],[Extension types]],1),0)&gt;0,"-vss","-")</f>
        <v>-</v>
      </c>
      <c r="AD186" s="50" t="str">
        <f aca="false">IF(IFERROR(SEARCH("-db2",Online_Backup_Table1230[[#This Row],[Extension types]],1),0)&gt;0,"-db2","-")</f>
        <v>-</v>
      </c>
      <c r="AE186" s="50" t="str">
        <f aca="false">IF(IFERROR(SEARCH("-mssharepoint",Online_Backup_Table1230[[#This Row],[Extension types]],1),0)&gt;0,"-mssharepoint","-")</f>
        <v>-</v>
      </c>
      <c r="AF186" s="50" t="str">
        <f aca="false">IF(IFERROR(SEARCH("-mssps",Online_Backup_Table1230[[#This Row],[Extension types]],1),0)&gt;0,"-mssps","-")</f>
        <v>-</v>
      </c>
      <c r="AG186" s="50" t="str">
        <f aca="false">IF(IFERROR(SEARCH("-vmware",Online_Backup_Table1230[[#This Row],[Extension types]],1),0)&gt;0,"-vmware","-")</f>
        <v>-</v>
      </c>
      <c r="AH186" s="50" t="str">
        <f aca="false">IF(IFERROR(SEARCH("-vepa",Online_Backup_Table1230[[#This Row],[Extension types]],1),0)&gt;0,"-vepa","-")</f>
        <v>-</v>
      </c>
      <c r="AI186" s="50" t="str">
        <f aca="false">IF(IFERROR(SEARCH("-veagent",Online_Backup_Table1230[[#This Row],[Extension types]],1),0)&gt;0,"-veagent","-")</f>
        <v>-</v>
      </c>
      <c r="AJ186" s="50" t="str">
        <f aca="false">IF(IFERROR(SEARCH("-stream",Online_Backup_Table1230[[#This Row],[Extension types]],1),0)&gt;0,"-stream","-")</f>
        <v>-</v>
      </c>
      <c r="AK186" s="50" t="str">
        <f aca="false">IF(IFERROR(SEARCH("-ov",Online_Backup_Table1230[[#This Row],[Extension types]],1),0)&gt;0,"-ov","-")</f>
        <v>-</v>
      </c>
      <c r="AL186" s="50" t="str">
        <f aca="false">IF(IFERROR(SEARCH("-opc",Online_Backup_Table1230[[#This Row],[Extension types]],1),0)&gt;0,"-opc","-")</f>
        <v>-</v>
      </c>
      <c r="AM186" s="50" t="str">
        <f aca="false">IF(IFERROR(SEARCH("-mysql",Online_Backup_Table1230[[#This Row],[Extension types]],1),0)&gt;0,"-mysql","-")</f>
        <v>-</v>
      </c>
      <c r="AN186" s="50" t="str">
        <f aca="false">IF(IFERROR(SEARCH("-postgresql",Online_Backup_Table1230[[#This Row],[Extension types]],1),0)&gt;0,"-postgresql","-")</f>
        <v>-</v>
      </c>
      <c r="AO186" s="53" t="n">
        <f aca="false">IF(AND(Online_Backup_Table1230[[#This Row],[OS_type]]="WINDOWS / LINUX",COUNTIF(Online_Backup_Table1230[[#This Row],[Check -mssql and -mssql70]:[Check -opc]],"-")&lt;&gt;21),1,0)</f>
        <v>1</v>
      </c>
      <c r="AP186" s="53" t="n">
        <f aca="false">IF(AND(Online_Backup_Table1230[[#This Row],[OS_type]]="UNIX",COUNTIF(Online_Backup_Table1230[[#This Row],[Check -mssql and -mssql70]:[Check -opc]],"-")&lt;&gt;21),1,0)</f>
        <v>0</v>
      </c>
      <c r="AQ186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86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186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86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86" s="54"/>
      <c r="AV186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187" customFormat="false" ht="15" hidden="false" customHeight="false" outlineLevel="0" collapsed="false">
      <c r="B187" s="39" t="s">
        <v>217</v>
      </c>
      <c r="C187" s="39" t="s">
        <v>211</v>
      </c>
      <c r="D187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87" s="51" t="s">
        <v>127</v>
      </c>
      <c r="F187" s="52"/>
      <c r="G187" s="52"/>
      <c r="H187" s="52"/>
      <c r="I187" s="52"/>
      <c r="J187" s="52"/>
      <c r="L187" s="50" t="str">
        <f aca="false">IF(IFERROR(SEARCH("-virtual",Online_Backup_Table1230[[#This Row],[Extension types]],1),0)&gt;0,"Yes","-")</f>
        <v>-</v>
      </c>
      <c r="M187" s="39"/>
      <c r="N187" s="50" t="str">
        <f aca="false">IF(IFERROR(SEARCH("-clus",Online_Backup_Table1230[[#This Row],[Extension types]],1),0)&gt;0,"Yes","-")</f>
        <v>-</v>
      </c>
      <c r="O187" s="39"/>
      <c r="P187" s="50" t="str">
        <f aca="false">IF(IFERROR(SEARCH("-appserver",Online_Backup_Table1230[[#This Row],[Extension types]],1),0)&gt;0,"Yes","-")</f>
        <v>-</v>
      </c>
      <c r="Q187" s="39"/>
      <c r="R187" s="50" t="str">
        <f aca="false">IF(IFERROR(SEARCH("-mssql",Online_Backup_Table1230[[#This Row],[Extension types]],1),0)&gt;0,"-mssql","-")</f>
        <v>-</v>
      </c>
      <c r="S187" s="50" t="str">
        <f aca="false">IF(IFERROR(SEARCH("-oracle",Online_Backup_Table1230[[#This Row],[Extension types]],1),0)&gt;0,"-oracle","-")</f>
        <v>-oracle</v>
      </c>
      <c r="T187" s="50" t="str">
        <f aca="false">IF(IFERROR(SEARCH("-sap",Online_Backup_Table1230[[#This Row],[Extension types]],1),0)&gt;0,"-sap","-")</f>
        <v>-</v>
      </c>
      <c r="U187" s="50" t="str">
        <f aca="false">IF(IFERROR(SEARCH("-msexchange",Online_Backup_Table1230[[#This Row],[Extension types]],1),0)&gt;0,"-msexchange","-")</f>
        <v>-</v>
      </c>
      <c r="V187" s="50" t="str">
        <f aca="false">IF(IFERROR(SEARCH("-msese",Online_Backup_Table1230[[#This Row],[Extension types]],1),0)&gt;0,"-msese","-")</f>
        <v>-</v>
      </c>
      <c r="W187" s="50" t="str">
        <f aca="false">IF(IFERROR(SEARCH("-e2010",Online_Backup_Table1230[[#This Row],[Extension types]],1),0)&gt;0,"-e2010","-")</f>
        <v>-</v>
      </c>
      <c r="X187" s="50" t="str">
        <f aca="false">IF(IFERROR(SEARCH("-msmbx",Online_Backup_Table1230[[#This Row],[Extension types]],1),0)&gt;0,"-msmbx","-")</f>
        <v>-</v>
      </c>
      <c r="Y187" s="50" t="str">
        <f aca="false">IF(IFERROR(SEARCH("-mbx",Online_Backup_Table1230[[#This Row],[Extension types]],1),0)&gt;0,"-mbx","-")</f>
        <v>-</v>
      </c>
      <c r="Z187" s="50" t="str">
        <f aca="false">IF(IFERROR(SEARCH("-informix",Online_Backup_Table1230[[#This Row],[Extension types]],1),0)&gt;0,"-informix","-")</f>
        <v>-</v>
      </c>
      <c r="AA187" s="50" t="str">
        <f aca="false">IF(IFERROR(SEARCH("-sybase",Online_Backup_Table1230[[#This Row],[Extension types]],1),0)&gt;0,"-sybase","-")</f>
        <v>-</v>
      </c>
      <c r="AB187" s="50" t="str">
        <f aca="false">IF(IFERROR(SEARCH("-lotus",Online_Backup_Table1230[[#This Row],[Extension types]],1),0)&gt;0,"-lotus","-")</f>
        <v>-</v>
      </c>
      <c r="AC187" s="50" t="str">
        <f aca="false">IF(IFERROR(SEARCH("-vss",Online_Backup_Table1230[[#This Row],[Extension types]],1),0)&gt;0,"-vss","-")</f>
        <v>-</v>
      </c>
      <c r="AD187" s="50" t="str">
        <f aca="false">IF(IFERROR(SEARCH("-db2",Online_Backup_Table1230[[#This Row],[Extension types]],1),0)&gt;0,"-db2","-")</f>
        <v>-</v>
      </c>
      <c r="AE187" s="50" t="str">
        <f aca="false">IF(IFERROR(SEARCH("-mssharepoint",Online_Backup_Table1230[[#This Row],[Extension types]],1),0)&gt;0,"-mssharepoint","-")</f>
        <v>-</v>
      </c>
      <c r="AF187" s="50" t="str">
        <f aca="false">IF(IFERROR(SEARCH("-mssps",Online_Backup_Table1230[[#This Row],[Extension types]],1),0)&gt;0,"-mssps","-")</f>
        <v>-</v>
      </c>
      <c r="AG187" s="50" t="str">
        <f aca="false">IF(IFERROR(SEARCH("-vmware",Online_Backup_Table1230[[#This Row],[Extension types]],1),0)&gt;0,"-vmware","-")</f>
        <v>-</v>
      </c>
      <c r="AH187" s="50" t="str">
        <f aca="false">IF(IFERROR(SEARCH("-vepa",Online_Backup_Table1230[[#This Row],[Extension types]],1),0)&gt;0,"-vepa","-")</f>
        <v>-</v>
      </c>
      <c r="AI187" s="50" t="str">
        <f aca="false">IF(IFERROR(SEARCH("-veagent",Online_Backup_Table1230[[#This Row],[Extension types]],1),0)&gt;0,"-veagent","-")</f>
        <v>-</v>
      </c>
      <c r="AJ187" s="50" t="str">
        <f aca="false">IF(IFERROR(SEARCH("-stream",Online_Backup_Table1230[[#This Row],[Extension types]],1),0)&gt;0,"-stream","-")</f>
        <v>-</v>
      </c>
      <c r="AK187" s="50" t="str">
        <f aca="false">IF(IFERROR(SEARCH("-ov",Online_Backup_Table1230[[#This Row],[Extension types]],1),0)&gt;0,"-ov","-")</f>
        <v>-</v>
      </c>
      <c r="AL187" s="50" t="str">
        <f aca="false">IF(IFERROR(SEARCH("-opc",Online_Backup_Table1230[[#This Row],[Extension types]],1),0)&gt;0,"-opc","-")</f>
        <v>-</v>
      </c>
      <c r="AM187" s="50" t="str">
        <f aca="false">IF(IFERROR(SEARCH("-mysql",Online_Backup_Table1230[[#This Row],[Extension types]],1),0)&gt;0,"-mysql","-")</f>
        <v>-</v>
      </c>
      <c r="AN187" s="50" t="str">
        <f aca="false">IF(IFERROR(SEARCH("-postgresql",Online_Backup_Table1230[[#This Row],[Extension types]],1),0)&gt;0,"-postgresql","-")</f>
        <v>-</v>
      </c>
      <c r="AO187" s="53" t="n">
        <f aca="false">IF(AND(Online_Backup_Table1230[[#This Row],[OS_type]]="WINDOWS / LINUX",COUNTIF(Online_Backup_Table1230[[#This Row],[Check -mssql and -mssql70]:[Check -opc]],"-")&lt;&gt;21),1,0)</f>
        <v>1</v>
      </c>
      <c r="AP187" s="53" t="n">
        <f aca="false">IF(AND(Online_Backup_Table1230[[#This Row],[OS_type]]="UNIX",COUNTIF(Online_Backup_Table1230[[#This Row],[Check -mssql and -mssql70]:[Check -opc]],"-")&lt;&gt;21),1,0)</f>
        <v>0</v>
      </c>
      <c r="AQ187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87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187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87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87" s="54"/>
      <c r="AV187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188" customFormat="false" ht="15" hidden="false" customHeight="false" outlineLevel="0" collapsed="false">
      <c r="B188" s="39" t="s">
        <v>218</v>
      </c>
      <c r="C188" s="39" t="s">
        <v>211</v>
      </c>
      <c r="D188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88" s="51" t="s">
        <v>125</v>
      </c>
      <c r="F188" s="52"/>
      <c r="G188" s="52"/>
      <c r="H188" s="52"/>
      <c r="I188" s="52"/>
      <c r="J188" s="52"/>
      <c r="L188" s="50" t="str">
        <f aca="false">IF(IFERROR(SEARCH("-virtual",Online_Backup_Table1230[[#This Row],[Extension types]],1),0)&gt;0,"Yes","-")</f>
        <v>-</v>
      </c>
      <c r="M188" s="39"/>
      <c r="N188" s="50" t="str">
        <f aca="false">IF(IFERROR(SEARCH("-clus",Online_Backup_Table1230[[#This Row],[Extension types]],1),0)&gt;0,"Yes","-")</f>
        <v>-</v>
      </c>
      <c r="O188" s="39"/>
      <c r="P188" s="50" t="str">
        <f aca="false">IF(IFERROR(SEARCH("-appserver",Online_Backup_Table1230[[#This Row],[Extension types]],1),0)&gt;0,"Yes","-")</f>
        <v>-</v>
      </c>
      <c r="Q188" s="39"/>
      <c r="R188" s="50" t="str">
        <f aca="false">IF(IFERROR(SEARCH("-mssql",Online_Backup_Table1230[[#This Row],[Extension types]],1),0)&gt;0,"-mssql","-")</f>
        <v>-</v>
      </c>
      <c r="S188" s="50" t="str">
        <f aca="false">IF(IFERROR(SEARCH("-oracle",Online_Backup_Table1230[[#This Row],[Extension types]],1),0)&gt;0,"-oracle","-")</f>
        <v>-</v>
      </c>
      <c r="T188" s="50" t="str">
        <f aca="false">IF(IFERROR(SEARCH("-sap",Online_Backup_Table1230[[#This Row],[Extension types]],1),0)&gt;0,"-sap","-")</f>
        <v>-</v>
      </c>
      <c r="U188" s="50" t="str">
        <f aca="false">IF(IFERROR(SEARCH("-msexchange",Online_Backup_Table1230[[#This Row],[Extension types]],1),0)&gt;0,"-msexchange","-")</f>
        <v>-</v>
      </c>
      <c r="V188" s="50" t="str">
        <f aca="false">IF(IFERROR(SEARCH("-msese",Online_Backup_Table1230[[#This Row],[Extension types]],1),0)&gt;0,"-msese","-")</f>
        <v>-</v>
      </c>
      <c r="W188" s="50" t="str">
        <f aca="false">IF(IFERROR(SEARCH("-e2010",Online_Backup_Table1230[[#This Row],[Extension types]],1),0)&gt;0,"-e2010","-")</f>
        <v>-</v>
      </c>
      <c r="X188" s="50" t="str">
        <f aca="false">IF(IFERROR(SEARCH("-msmbx",Online_Backup_Table1230[[#This Row],[Extension types]],1),0)&gt;0,"-msmbx","-")</f>
        <v>-</v>
      </c>
      <c r="Y188" s="50" t="str">
        <f aca="false">IF(IFERROR(SEARCH("-mbx",Online_Backup_Table1230[[#This Row],[Extension types]],1),0)&gt;0,"-mbx","-")</f>
        <v>-</v>
      </c>
      <c r="Z188" s="50" t="str">
        <f aca="false">IF(IFERROR(SEARCH("-informix",Online_Backup_Table1230[[#This Row],[Extension types]],1),0)&gt;0,"-informix","-")</f>
        <v>-</v>
      </c>
      <c r="AA188" s="50" t="str">
        <f aca="false">IF(IFERROR(SEARCH("-sybase",Online_Backup_Table1230[[#This Row],[Extension types]],1),0)&gt;0,"-sybase","-")</f>
        <v>-</v>
      </c>
      <c r="AB188" s="50" t="str">
        <f aca="false">IF(IFERROR(SEARCH("-lotus",Online_Backup_Table1230[[#This Row],[Extension types]],1),0)&gt;0,"-lotus","-")</f>
        <v>-</v>
      </c>
      <c r="AC188" s="50" t="str">
        <f aca="false">IF(IFERROR(SEARCH("-vss",Online_Backup_Table1230[[#This Row],[Extension types]],1),0)&gt;0,"-vss","-")</f>
        <v>-</v>
      </c>
      <c r="AD188" s="50" t="str">
        <f aca="false">IF(IFERROR(SEARCH("-db2",Online_Backup_Table1230[[#This Row],[Extension types]],1),0)&gt;0,"-db2","-")</f>
        <v>-</v>
      </c>
      <c r="AE188" s="50" t="str">
        <f aca="false">IF(IFERROR(SEARCH("-mssharepoint",Online_Backup_Table1230[[#This Row],[Extension types]],1),0)&gt;0,"-mssharepoint","-")</f>
        <v>-</v>
      </c>
      <c r="AF188" s="50" t="str">
        <f aca="false">IF(IFERROR(SEARCH("-mssps",Online_Backup_Table1230[[#This Row],[Extension types]],1),0)&gt;0,"-mssps","-")</f>
        <v>-</v>
      </c>
      <c r="AG188" s="50" t="str">
        <f aca="false">IF(IFERROR(SEARCH("-vmware",Online_Backup_Table1230[[#This Row],[Extension types]],1),0)&gt;0,"-vmware","-")</f>
        <v>-</v>
      </c>
      <c r="AH188" s="50" t="str">
        <f aca="false">IF(IFERROR(SEARCH("-vepa",Online_Backup_Table1230[[#This Row],[Extension types]],1),0)&gt;0,"-vepa","-")</f>
        <v>-</v>
      </c>
      <c r="AI188" s="50" t="str">
        <f aca="false">IF(IFERROR(SEARCH("-veagent",Online_Backup_Table1230[[#This Row],[Extension types]],1),0)&gt;0,"-veagent","-")</f>
        <v>-</v>
      </c>
      <c r="AJ188" s="50" t="str">
        <f aca="false">IF(IFERROR(SEARCH("-stream",Online_Backup_Table1230[[#This Row],[Extension types]],1),0)&gt;0,"-stream","-")</f>
        <v>-</v>
      </c>
      <c r="AK188" s="50" t="str">
        <f aca="false">IF(IFERROR(SEARCH("-ov",Online_Backup_Table1230[[#This Row],[Extension types]],1),0)&gt;0,"-ov","-")</f>
        <v>-</v>
      </c>
      <c r="AL188" s="50" t="str">
        <f aca="false">IF(IFERROR(SEARCH("-opc",Online_Backup_Table1230[[#This Row],[Extension types]],1),0)&gt;0,"-opc","-")</f>
        <v>-</v>
      </c>
      <c r="AM188" s="50" t="str">
        <f aca="false">IF(IFERROR(SEARCH("-mysql",Online_Backup_Table1230[[#This Row],[Extension types]],1),0)&gt;0,"-mysql","-")</f>
        <v>-</v>
      </c>
      <c r="AN188" s="50" t="str">
        <f aca="false">IF(IFERROR(SEARCH("-postgresql",Online_Backup_Table1230[[#This Row],[Extension types]],1),0)&gt;0,"-postgresql","-")</f>
        <v>-</v>
      </c>
      <c r="AO188" s="53" t="n">
        <f aca="false">IF(AND(Online_Backup_Table1230[[#This Row],[OS_type]]="WINDOWS / LINUX",COUNTIF(Online_Backup_Table1230[[#This Row],[Check -mssql and -mssql70]:[Check -opc]],"-")&lt;&gt;21),1,0)</f>
        <v>0</v>
      </c>
      <c r="AP188" s="53" t="n">
        <f aca="false">IF(AND(Online_Backup_Table1230[[#This Row],[OS_type]]="UNIX",COUNTIF(Online_Backup_Table1230[[#This Row],[Check -mssql and -mssql70]:[Check -opc]],"-")&lt;&gt;21),1,0)</f>
        <v>0</v>
      </c>
      <c r="AQ188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88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188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88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88" s="54"/>
      <c r="AV188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89" customFormat="false" ht="15" hidden="false" customHeight="false" outlineLevel="0" collapsed="false">
      <c r="B189" s="39" t="s">
        <v>219</v>
      </c>
      <c r="C189" s="39" t="s">
        <v>133</v>
      </c>
      <c r="D189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89" s="51" t="s">
        <v>125</v>
      </c>
      <c r="F189" s="52"/>
      <c r="G189" s="52"/>
      <c r="H189" s="52"/>
      <c r="I189" s="52"/>
      <c r="J189" s="52"/>
      <c r="L189" s="50" t="str">
        <f aca="false">IF(IFERROR(SEARCH("-virtual",Online_Backup_Table1230[[#This Row],[Extension types]],1),0)&gt;0,"Yes","-")</f>
        <v>-</v>
      </c>
      <c r="M189" s="39"/>
      <c r="N189" s="50" t="str">
        <f aca="false">IF(IFERROR(SEARCH("-clus",Online_Backup_Table1230[[#This Row],[Extension types]],1),0)&gt;0,"Yes","-")</f>
        <v>-</v>
      </c>
      <c r="O189" s="39"/>
      <c r="P189" s="50" t="str">
        <f aca="false">IF(IFERROR(SEARCH("-appserver",Online_Backup_Table1230[[#This Row],[Extension types]],1),0)&gt;0,"Yes","-")</f>
        <v>-</v>
      </c>
      <c r="Q189" s="39"/>
      <c r="R189" s="50" t="str">
        <f aca="false">IF(IFERROR(SEARCH("-mssql",Online_Backup_Table1230[[#This Row],[Extension types]],1),0)&gt;0,"-mssql","-")</f>
        <v>-</v>
      </c>
      <c r="S189" s="50" t="str">
        <f aca="false">IF(IFERROR(SEARCH("-oracle",Online_Backup_Table1230[[#This Row],[Extension types]],1),0)&gt;0,"-oracle","-")</f>
        <v>-</v>
      </c>
      <c r="T189" s="50" t="str">
        <f aca="false">IF(IFERROR(SEARCH("-sap",Online_Backup_Table1230[[#This Row],[Extension types]],1),0)&gt;0,"-sap","-")</f>
        <v>-</v>
      </c>
      <c r="U189" s="50" t="str">
        <f aca="false">IF(IFERROR(SEARCH("-msexchange",Online_Backup_Table1230[[#This Row],[Extension types]],1),0)&gt;0,"-msexchange","-")</f>
        <v>-</v>
      </c>
      <c r="V189" s="50" t="str">
        <f aca="false">IF(IFERROR(SEARCH("-msese",Online_Backup_Table1230[[#This Row],[Extension types]],1),0)&gt;0,"-msese","-")</f>
        <v>-</v>
      </c>
      <c r="W189" s="50" t="str">
        <f aca="false">IF(IFERROR(SEARCH("-e2010",Online_Backup_Table1230[[#This Row],[Extension types]],1),0)&gt;0,"-e2010","-")</f>
        <v>-</v>
      </c>
      <c r="X189" s="50" t="str">
        <f aca="false">IF(IFERROR(SEARCH("-msmbx",Online_Backup_Table1230[[#This Row],[Extension types]],1),0)&gt;0,"-msmbx","-")</f>
        <v>-</v>
      </c>
      <c r="Y189" s="50" t="str">
        <f aca="false">IF(IFERROR(SEARCH("-mbx",Online_Backup_Table1230[[#This Row],[Extension types]],1),0)&gt;0,"-mbx","-")</f>
        <v>-</v>
      </c>
      <c r="Z189" s="50" t="str">
        <f aca="false">IF(IFERROR(SEARCH("-informix",Online_Backup_Table1230[[#This Row],[Extension types]],1),0)&gt;0,"-informix","-")</f>
        <v>-</v>
      </c>
      <c r="AA189" s="50" t="str">
        <f aca="false">IF(IFERROR(SEARCH("-sybase",Online_Backup_Table1230[[#This Row],[Extension types]],1),0)&gt;0,"-sybase","-")</f>
        <v>-</v>
      </c>
      <c r="AB189" s="50" t="str">
        <f aca="false">IF(IFERROR(SEARCH("-lotus",Online_Backup_Table1230[[#This Row],[Extension types]],1),0)&gt;0,"-lotus","-")</f>
        <v>-</v>
      </c>
      <c r="AC189" s="50" t="str">
        <f aca="false">IF(IFERROR(SEARCH("-vss",Online_Backup_Table1230[[#This Row],[Extension types]],1),0)&gt;0,"-vss","-")</f>
        <v>-</v>
      </c>
      <c r="AD189" s="50" t="str">
        <f aca="false">IF(IFERROR(SEARCH("-db2",Online_Backup_Table1230[[#This Row],[Extension types]],1),0)&gt;0,"-db2","-")</f>
        <v>-</v>
      </c>
      <c r="AE189" s="50" t="str">
        <f aca="false">IF(IFERROR(SEARCH("-mssharepoint",Online_Backup_Table1230[[#This Row],[Extension types]],1),0)&gt;0,"-mssharepoint","-")</f>
        <v>-</v>
      </c>
      <c r="AF189" s="50" t="str">
        <f aca="false">IF(IFERROR(SEARCH("-mssps",Online_Backup_Table1230[[#This Row],[Extension types]],1),0)&gt;0,"-mssps","-")</f>
        <v>-</v>
      </c>
      <c r="AG189" s="50" t="str">
        <f aca="false">IF(IFERROR(SEARCH("-vmware",Online_Backup_Table1230[[#This Row],[Extension types]],1),0)&gt;0,"-vmware","-")</f>
        <v>-</v>
      </c>
      <c r="AH189" s="50" t="str">
        <f aca="false">IF(IFERROR(SEARCH("-vepa",Online_Backup_Table1230[[#This Row],[Extension types]],1),0)&gt;0,"-vepa","-")</f>
        <v>-</v>
      </c>
      <c r="AI189" s="50" t="str">
        <f aca="false">IF(IFERROR(SEARCH("-veagent",Online_Backup_Table1230[[#This Row],[Extension types]],1),0)&gt;0,"-veagent","-")</f>
        <v>-</v>
      </c>
      <c r="AJ189" s="50" t="str">
        <f aca="false">IF(IFERROR(SEARCH("-stream",Online_Backup_Table1230[[#This Row],[Extension types]],1),0)&gt;0,"-stream","-")</f>
        <v>-</v>
      </c>
      <c r="AK189" s="50" t="str">
        <f aca="false">IF(IFERROR(SEARCH("-ov",Online_Backup_Table1230[[#This Row],[Extension types]],1),0)&gt;0,"-ov","-")</f>
        <v>-</v>
      </c>
      <c r="AL189" s="50" t="str">
        <f aca="false">IF(IFERROR(SEARCH("-opc",Online_Backup_Table1230[[#This Row],[Extension types]],1),0)&gt;0,"-opc","-")</f>
        <v>-</v>
      </c>
      <c r="AM189" s="50" t="str">
        <f aca="false">IF(IFERROR(SEARCH("-mysql",Online_Backup_Table1230[[#This Row],[Extension types]],1),0)&gt;0,"-mysql","-")</f>
        <v>-</v>
      </c>
      <c r="AN189" s="50" t="str">
        <f aca="false">IF(IFERROR(SEARCH("-postgresql",Online_Backup_Table1230[[#This Row],[Extension types]],1),0)&gt;0,"-postgresql","-")</f>
        <v>-</v>
      </c>
      <c r="AO189" s="53" t="n">
        <f aca="false">IF(AND(Online_Backup_Table1230[[#This Row],[OS_type]]="WINDOWS / LINUX",COUNTIF(Online_Backup_Table1230[[#This Row],[Check -mssql and -mssql70]:[Check -opc]],"-")&lt;&gt;21),1,0)</f>
        <v>0</v>
      </c>
      <c r="AP189" s="53" t="n">
        <f aca="false">IF(AND(Online_Backup_Table1230[[#This Row],[OS_type]]="UNIX",COUNTIF(Online_Backup_Table1230[[#This Row],[Check -mssql and -mssql70]:[Check -opc]],"-")&lt;&gt;21),1,0)</f>
        <v>0</v>
      </c>
      <c r="AQ189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89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189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89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89" s="54"/>
      <c r="AV189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90" customFormat="false" ht="15" hidden="false" customHeight="false" outlineLevel="0" collapsed="false">
      <c r="B190" s="39" t="s">
        <v>220</v>
      </c>
      <c r="C190" s="39" t="s">
        <v>113</v>
      </c>
      <c r="D190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90" s="51" t="s">
        <v>125</v>
      </c>
      <c r="F190" s="52"/>
      <c r="G190" s="52"/>
      <c r="H190" s="52"/>
      <c r="I190" s="52"/>
      <c r="J190" s="52"/>
      <c r="L190" s="50" t="str">
        <f aca="false">IF(IFERROR(SEARCH("-virtual",Online_Backup_Table1230[[#This Row],[Extension types]],1),0)&gt;0,"Yes","-")</f>
        <v>-</v>
      </c>
      <c r="M190" s="39"/>
      <c r="N190" s="50" t="str">
        <f aca="false">IF(IFERROR(SEARCH("-clus",Online_Backup_Table1230[[#This Row],[Extension types]],1),0)&gt;0,"Yes","-")</f>
        <v>-</v>
      </c>
      <c r="O190" s="39"/>
      <c r="P190" s="50" t="str">
        <f aca="false">IF(IFERROR(SEARCH("-appserver",Online_Backup_Table1230[[#This Row],[Extension types]],1),0)&gt;0,"Yes","-")</f>
        <v>-</v>
      </c>
      <c r="Q190" s="39"/>
      <c r="R190" s="50" t="str">
        <f aca="false">IF(IFERROR(SEARCH("-mssql",Online_Backup_Table1230[[#This Row],[Extension types]],1),0)&gt;0,"-mssql","-")</f>
        <v>-</v>
      </c>
      <c r="S190" s="50" t="str">
        <f aca="false">IF(IFERROR(SEARCH("-oracle",Online_Backup_Table1230[[#This Row],[Extension types]],1),0)&gt;0,"-oracle","-")</f>
        <v>-</v>
      </c>
      <c r="T190" s="50" t="str">
        <f aca="false">IF(IFERROR(SEARCH("-sap",Online_Backup_Table1230[[#This Row],[Extension types]],1),0)&gt;0,"-sap","-")</f>
        <v>-</v>
      </c>
      <c r="U190" s="50" t="str">
        <f aca="false">IF(IFERROR(SEARCH("-msexchange",Online_Backup_Table1230[[#This Row],[Extension types]],1),0)&gt;0,"-msexchange","-")</f>
        <v>-</v>
      </c>
      <c r="V190" s="50" t="str">
        <f aca="false">IF(IFERROR(SEARCH("-msese",Online_Backup_Table1230[[#This Row],[Extension types]],1),0)&gt;0,"-msese","-")</f>
        <v>-</v>
      </c>
      <c r="W190" s="50" t="str">
        <f aca="false">IF(IFERROR(SEARCH("-e2010",Online_Backup_Table1230[[#This Row],[Extension types]],1),0)&gt;0,"-e2010","-")</f>
        <v>-</v>
      </c>
      <c r="X190" s="50" t="str">
        <f aca="false">IF(IFERROR(SEARCH("-msmbx",Online_Backup_Table1230[[#This Row],[Extension types]],1),0)&gt;0,"-msmbx","-")</f>
        <v>-</v>
      </c>
      <c r="Y190" s="50" t="str">
        <f aca="false">IF(IFERROR(SEARCH("-mbx",Online_Backup_Table1230[[#This Row],[Extension types]],1),0)&gt;0,"-mbx","-")</f>
        <v>-</v>
      </c>
      <c r="Z190" s="50" t="str">
        <f aca="false">IF(IFERROR(SEARCH("-informix",Online_Backup_Table1230[[#This Row],[Extension types]],1),0)&gt;0,"-informix","-")</f>
        <v>-</v>
      </c>
      <c r="AA190" s="50" t="str">
        <f aca="false">IF(IFERROR(SEARCH("-sybase",Online_Backup_Table1230[[#This Row],[Extension types]],1),0)&gt;0,"-sybase","-")</f>
        <v>-</v>
      </c>
      <c r="AB190" s="50" t="str">
        <f aca="false">IF(IFERROR(SEARCH("-lotus",Online_Backup_Table1230[[#This Row],[Extension types]],1),0)&gt;0,"-lotus","-")</f>
        <v>-</v>
      </c>
      <c r="AC190" s="50" t="str">
        <f aca="false">IF(IFERROR(SEARCH("-vss",Online_Backup_Table1230[[#This Row],[Extension types]],1),0)&gt;0,"-vss","-")</f>
        <v>-</v>
      </c>
      <c r="AD190" s="50" t="str">
        <f aca="false">IF(IFERROR(SEARCH("-db2",Online_Backup_Table1230[[#This Row],[Extension types]],1),0)&gt;0,"-db2","-")</f>
        <v>-</v>
      </c>
      <c r="AE190" s="50" t="str">
        <f aca="false">IF(IFERROR(SEARCH("-mssharepoint",Online_Backup_Table1230[[#This Row],[Extension types]],1),0)&gt;0,"-mssharepoint","-")</f>
        <v>-</v>
      </c>
      <c r="AF190" s="50" t="str">
        <f aca="false">IF(IFERROR(SEARCH("-mssps",Online_Backup_Table1230[[#This Row],[Extension types]],1),0)&gt;0,"-mssps","-")</f>
        <v>-</v>
      </c>
      <c r="AG190" s="50" t="str">
        <f aca="false">IF(IFERROR(SEARCH("-vmware",Online_Backup_Table1230[[#This Row],[Extension types]],1),0)&gt;0,"-vmware","-")</f>
        <v>-</v>
      </c>
      <c r="AH190" s="50" t="str">
        <f aca="false">IF(IFERROR(SEARCH("-vepa",Online_Backup_Table1230[[#This Row],[Extension types]],1),0)&gt;0,"-vepa","-")</f>
        <v>-</v>
      </c>
      <c r="AI190" s="50" t="str">
        <f aca="false">IF(IFERROR(SEARCH("-veagent",Online_Backup_Table1230[[#This Row],[Extension types]],1),0)&gt;0,"-veagent","-")</f>
        <v>-</v>
      </c>
      <c r="AJ190" s="50" t="str">
        <f aca="false">IF(IFERROR(SEARCH("-stream",Online_Backup_Table1230[[#This Row],[Extension types]],1),0)&gt;0,"-stream","-")</f>
        <v>-</v>
      </c>
      <c r="AK190" s="50" t="str">
        <f aca="false">IF(IFERROR(SEARCH("-ov",Online_Backup_Table1230[[#This Row],[Extension types]],1),0)&gt;0,"-ov","-")</f>
        <v>-</v>
      </c>
      <c r="AL190" s="50" t="str">
        <f aca="false">IF(IFERROR(SEARCH("-opc",Online_Backup_Table1230[[#This Row],[Extension types]],1),0)&gt;0,"-opc","-")</f>
        <v>-</v>
      </c>
      <c r="AM190" s="50" t="str">
        <f aca="false">IF(IFERROR(SEARCH("-mysql",Online_Backup_Table1230[[#This Row],[Extension types]],1),0)&gt;0,"-mysql","-")</f>
        <v>-</v>
      </c>
      <c r="AN190" s="50" t="str">
        <f aca="false">IF(IFERROR(SEARCH("-postgresql",Online_Backup_Table1230[[#This Row],[Extension types]],1),0)&gt;0,"-postgresql","-")</f>
        <v>-</v>
      </c>
      <c r="AO190" s="53" t="n">
        <f aca="false">IF(AND(Online_Backup_Table1230[[#This Row],[OS_type]]="WINDOWS / LINUX",COUNTIF(Online_Backup_Table1230[[#This Row],[Check -mssql and -mssql70]:[Check -opc]],"-")&lt;&gt;21),1,0)</f>
        <v>0</v>
      </c>
      <c r="AP190" s="53" t="n">
        <f aca="false">IF(AND(Online_Backup_Table1230[[#This Row],[OS_type]]="UNIX",COUNTIF(Online_Backup_Table1230[[#This Row],[Check -mssql and -mssql70]:[Check -opc]],"-")&lt;&gt;21),1,0)</f>
        <v>0</v>
      </c>
      <c r="AQ190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90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190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90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90" s="54"/>
      <c r="AV190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91" customFormat="false" ht="15" hidden="false" customHeight="false" outlineLevel="0" collapsed="false">
      <c r="B191" s="39" t="s">
        <v>221</v>
      </c>
      <c r="C191" s="39" t="s">
        <v>184</v>
      </c>
      <c r="D191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91" s="51" t="s">
        <v>222</v>
      </c>
      <c r="F191" s="52"/>
      <c r="G191" s="52"/>
      <c r="H191" s="52"/>
      <c r="I191" s="52"/>
      <c r="J191" s="52"/>
      <c r="L191" s="50" t="str">
        <f aca="false">IF(IFERROR(SEARCH("-virtual",Online_Backup_Table1230[[#This Row],[Extension types]],1),0)&gt;0,"Yes","-")</f>
        <v>-</v>
      </c>
      <c r="M191" s="39"/>
      <c r="N191" s="50" t="str">
        <f aca="false">IF(IFERROR(SEARCH("-clus",Online_Backup_Table1230[[#This Row],[Extension types]],1),0)&gt;0,"Yes","-")</f>
        <v>-</v>
      </c>
      <c r="O191" s="39"/>
      <c r="P191" s="50" t="str">
        <f aca="false">IF(IFERROR(SEARCH("-appserver",Online_Backup_Table1230[[#This Row],[Extension types]],1),0)&gt;0,"Yes","-")</f>
        <v>-</v>
      </c>
      <c r="Q191" s="39"/>
      <c r="R191" s="50" t="str">
        <f aca="false">IF(IFERROR(SEARCH("-mssql",Online_Backup_Table1230[[#This Row],[Extension types]],1),0)&gt;0,"-mssql","-")</f>
        <v>-mssql</v>
      </c>
      <c r="S191" s="50" t="str">
        <f aca="false">IF(IFERROR(SEARCH("-oracle",Online_Backup_Table1230[[#This Row],[Extension types]],1),0)&gt;0,"-oracle","-")</f>
        <v>-</v>
      </c>
      <c r="T191" s="50" t="str">
        <f aca="false">IF(IFERROR(SEARCH("-sap",Online_Backup_Table1230[[#This Row],[Extension types]],1),0)&gt;0,"-sap","-")</f>
        <v>-</v>
      </c>
      <c r="U191" s="50" t="str">
        <f aca="false">IF(IFERROR(SEARCH("-msexchange",Online_Backup_Table1230[[#This Row],[Extension types]],1),0)&gt;0,"-msexchange","-")</f>
        <v>-</v>
      </c>
      <c r="V191" s="50" t="str">
        <f aca="false">IF(IFERROR(SEARCH("-msese",Online_Backup_Table1230[[#This Row],[Extension types]],1),0)&gt;0,"-msese","-")</f>
        <v>-</v>
      </c>
      <c r="W191" s="50" t="str">
        <f aca="false">IF(IFERROR(SEARCH("-e2010",Online_Backup_Table1230[[#This Row],[Extension types]],1),0)&gt;0,"-e2010","-")</f>
        <v>-</v>
      </c>
      <c r="X191" s="50" t="str">
        <f aca="false">IF(IFERROR(SEARCH("-msmbx",Online_Backup_Table1230[[#This Row],[Extension types]],1),0)&gt;0,"-msmbx","-")</f>
        <v>-</v>
      </c>
      <c r="Y191" s="50" t="str">
        <f aca="false">IF(IFERROR(SEARCH("-mbx",Online_Backup_Table1230[[#This Row],[Extension types]],1),0)&gt;0,"-mbx","-")</f>
        <v>-</v>
      </c>
      <c r="Z191" s="50" t="str">
        <f aca="false">IF(IFERROR(SEARCH("-informix",Online_Backup_Table1230[[#This Row],[Extension types]],1),0)&gt;0,"-informix","-")</f>
        <v>-</v>
      </c>
      <c r="AA191" s="50" t="str">
        <f aca="false">IF(IFERROR(SEARCH("-sybase",Online_Backup_Table1230[[#This Row],[Extension types]],1),0)&gt;0,"-sybase","-")</f>
        <v>-</v>
      </c>
      <c r="AB191" s="50" t="str">
        <f aca="false">IF(IFERROR(SEARCH("-lotus",Online_Backup_Table1230[[#This Row],[Extension types]],1),0)&gt;0,"-lotus","-")</f>
        <v>-</v>
      </c>
      <c r="AC191" s="50" t="str">
        <f aca="false">IF(IFERROR(SEARCH("-vss",Online_Backup_Table1230[[#This Row],[Extension types]],1),0)&gt;0,"-vss","-")</f>
        <v>-vss</v>
      </c>
      <c r="AD191" s="50" t="str">
        <f aca="false">IF(IFERROR(SEARCH("-db2",Online_Backup_Table1230[[#This Row],[Extension types]],1),0)&gt;0,"-db2","-")</f>
        <v>-</v>
      </c>
      <c r="AE191" s="50" t="str">
        <f aca="false">IF(IFERROR(SEARCH("-mssharepoint",Online_Backup_Table1230[[#This Row],[Extension types]],1),0)&gt;0,"-mssharepoint","-")</f>
        <v>-</v>
      </c>
      <c r="AF191" s="50" t="str">
        <f aca="false">IF(IFERROR(SEARCH("-mssps",Online_Backup_Table1230[[#This Row],[Extension types]],1),0)&gt;0,"-mssps","-")</f>
        <v>-</v>
      </c>
      <c r="AG191" s="50" t="str">
        <f aca="false">IF(IFERROR(SEARCH("-vmware",Online_Backup_Table1230[[#This Row],[Extension types]],1),0)&gt;0,"-vmware","-")</f>
        <v>-</v>
      </c>
      <c r="AH191" s="50" t="str">
        <f aca="false">IF(IFERROR(SEARCH("-vepa",Online_Backup_Table1230[[#This Row],[Extension types]],1),0)&gt;0,"-vepa","-")</f>
        <v>-</v>
      </c>
      <c r="AI191" s="50" t="str">
        <f aca="false">IF(IFERROR(SEARCH("-veagent",Online_Backup_Table1230[[#This Row],[Extension types]],1),0)&gt;0,"-veagent","-")</f>
        <v>-</v>
      </c>
      <c r="AJ191" s="50" t="str">
        <f aca="false">IF(IFERROR(SEARCH("-stream",Online_Backup_Table1230[[#This Row],[Extension types]],1),0)&gt;0,"-stream","-")</f>
        <v>-</v>
      </c>
      <c r="AK191" s="50" t="str">
        <f aca="false">IF(IFERROR(SEARCH("-ov",Online_Backup_Table1230[[#This Row],[Extension types]],1),0)&gt;0,"-ov","-")</f>
        <v>-</v>
      </c>
      <c r="AL191" s="50" t="str">
        <f aca="false">IF(IFERROR(SEARCH("-opc",Online_Backup_Table1230[[#This Row],[Extension types]],1),0)&gt;0,"-opc","-")</f>
        <v>-</v>
      </c>
      <c r="AM191" s="50" t="str">
        <f aca="false">IF(IFERROR(SEARCH("-mysql",Online_Backup_Table1230[[#This Row],[Extension types]],1),0)&gt;0,"-mysql","-")</f>
        <v>-</v>
      </c>
      <c r="AN191" s="50" t="str">
        <f aca="false">IF(IFERROR(SEARCH("-postgresql",Online_Backup_Table1230[[#This Row],[Extension types]],1),0)&gt;0,"-postgresql","-")</f>
        <v>-</v>
      </c>
      <c r="AO191" s="53" t="n">
        <f aca="false">IF(AND(Online_Backup_Table1230[[#This Row],[OS_type]]="WINDOWS / LINUX",COUNTIF(Online_Backup_Table1230[[#This Row],[Check -mssql and -mssql70]:[Check -opc]],"-")&lt;&gt;21),1,0)</f>
        <v>1</v>
      </c>
      <c r="AP191" s="53" t="n">
        <f aca="false">IF(AND(Online_Backup_Table1230[[#This Row],[OS_type]]="UNIX",COUNTIF(Online_Backup_Table1230[[#This Row],[Check -mssql and -mssql70]:[Check -opc]],"-")&lt;&gt;21),1,0)</f>
        <v>0</v>
      </c>
      <c r="AQ191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191" s="53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191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91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91" s="54" t="n">
        <v>43873.3618634259</v>
      </c>
      <c r="AV191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92" customFormat="false" ht="15" hidden="false" customHeight="false" outlineLevel="0" collapsed="false">
      <c r="B192" s="39" t="s">
        <v>223</v>
      </c>
      <c r="C192" s="39" t="s">
        <v>184</v>
      </c>
      <c r="D192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92" s="51" t="s">
        <v>224</v>
      </c>
      <c r="F192" s="52"/>
      <c r="G192" s="52"/>
      <c r="H192" s="52"/>
      <c r="I192" s="52"/>
      <c r="J192" s="52"/>
      <c r="L192" s="50" t="str">
        <f aca="false">IF(IFERROR(SEARCH("-virtual",Online_Backup_Table1230[[#This Row],[Extension types]],1),0)&gt;0,"Yes","-")</f>
        <v>-</v>
      </c>
      <c r="M192" s="39"/>
      <c r="N192" s="50" t="str">
        <f aca="false">IF(IFERROR(SEARCH("-clus",Online_Backup_Table1230[[#This Row],[Extension types]],1),0)&gt;0,"Yes","-")</f>
        <v>-</v>
      </c>
      <c r="O192" s="39"/>
      <c r="P192" s="50" t="str">
        <f aca="false">IF(IFERROR(SEARCH("-appserver",Online_Backup_Table1230[[#This Row],[Extension types]],1),0)&gt;0,"Yes","-")</f>
        <v>-</v>
      </c>
      <c r="Q192" s="39"/>
      <c r="R192" s="50" t="str">
        <f aca="false">IF(IFERROR(SEARCH("-mssql",Online_Backup_Table1230[[#This Row],[Extension types]],1),0)&gt;0,"-mssql","-")</f>
        <v>-mssql</v>
      </c>
      <c r="S192" s="50" t="str">
        <f aca="false">IF(IFERROR(SEARCH("-oracle",Online_Backup_Table1230[[#This Row],[Extension types]],1),0)&gt;0,"-oracle","-")</f>
        <v>-</v>
      </c>
      <c r="T192" s="50" t="str">
        <f aca="false">IF(IFERROR(SEARCH("-sap",Online_Backup_Table1230[[#This Row],[Extension types]],1),0)&gt;0,"-sap","-")</f>
        <v>-</v>
      </c>
      <c r="U192" s="50" t="str">
        <f aca="false">IF(IFERROR(SEARCH("-msexchange",Online_Backup_Table1230[[#This Row],[Extension types]],1),0)&gt;0,"-msexchange","-")</f>
        <v>-</v>
      </c>
      <c r="V192" s="50" t="str">
        <f aca="false">IF(IFERROR(SEARCH("-msese",Online_Backup_Table1230[[#This Row],[Extension types]],1),0)&gt;0,"-msese","-")</f>
        <v>-</v>
      </c>
      <c r="W192" s="50" t="str">
        <f aca="false">IF(IFERROR(SEARCH("-e2010",Online_Backup_Table1230[[#This Row],[Extension types]],1),0)&gt;0,"-e2010","-")</f>
        <v>-</v>
      </c>
      <c r="X192" s="50" t="str">
        <f aca="false">IF(IFERROR(SEARCH("-msmbx",Online_Backup_Table1230[[#This Row],[Extension types]],1),0)&gt;0,"-msmbx","-")</f>
        <v>-</v>
      </c>
      <c r="Y192" s="50" t="str">
        <f aca="false">IF(IFERROR(SEARCH("-mbx",Online_Backup_Table1230[[#This Row],[Extension types]],1),0)&gt;0,"-mbx","-")</f>
        <v>-</v>
      </c>
      <c r="Z192" s="50" t="str">
        <f aca="false">IF(IFERROR(SEARCH("-informix",Online_Backup_Table1230[[#This Row],[Extension types]],1),0)&gt;0,"-informix","-")</f>
        <v>-</v>
      </c>
      <c r="AA192" s="50" t="str">
        <f aca="false">IF(IFERROR(SEARCH("-sybase",Online_Backup_Table1230[[#This Row],[Extension types]],1),0)&gt;0,"-sybase","-")</f>
        <v>-</v>
      </c>
      <c r="AB192" s="50" t="str">
        <f aca="false">IF(IFERROR(SEARCH("-lotus",Online_Backup_Table1230[[#This Row],[Extension types]],1),0)&gt;0,"-lotus","-")</f>
        <v>-</v>
      </c>
      <c r="AC192" s="50" t="str">
        <f aca="false">IF(IFERROR(SEARCH("-vss",Online_Backup_Table1230[[#This Row],[Extension types]],1),0)&gt;0,"-vss","-")</f>
        <v>-vss</v>
      </c>
      <c r="AD192" s="50" t="str">
        <f aca="false">IF(IFERROR(SEARCH("-db2",Online_Backup_Table1230[[#This Row],[Extension types]],1),0)&gt;0,"-db2","-")</f>
        <v>-</v>
      </c>
      <c r="AE192" s="50" t="str">
        <f aca="false">IF(IFERROR(SEARCH("-mssharepoint",Online_Backup_Table1230[[#This Row],[Extension types]],1),0)&gt;0,"-mssharepoint","-")</f>
        <v>-</v>
      </c>
      <c r="AF192" s="50" t="str">
        <f aca="false">IF(IFERROR(SEARCH("-mssps",Online_Backup_Table1230[[#This Row],[Extension types]],1),0)&gt;0,"-mssps","-")</f>
        <v>-</v>
      </c>
      <c r="AG192" s="50" t="str">
        <f aca="false">IF(IFERROR(SEARCH("-vmware",Online_Backup_Table1230[[#This Row],[Extension types]],1),0)&gt;0,"-vmware","-")</f>
        <v>-</v>
      </c>
      <c r="AH192" s="50" t="str">
        <f aca="false">IF(IFERROR(SEARCH("-vepa",Online_Backup_Table1230[[#This Row],[Extension types]],1),0)&gt;0,"-vepa","-")</f>
        <v>-</v>
      </c>
      <c r="AI192" s="50" t="str">
        <f aca="false">IF(IFERROR(SEARCH("-veagent",Online_Backup_Table1230[[#This Row],[Extension types]],1),0)&gt;0,"-veagent","-")</f>
        <v>-</v>
      </c>
      <c r="AJ192" s="50" t="str">
        <f aca="false">IF(IFERROR(SEARCH("-stream",Online_Backup_Table1230[[#This Row],[Extension types]],1),0)&gt;0,"-stream","-")</f>
        <v>-</v>
      </c>
      <c r="AK192" s="50" t="str">
        <f aca="false">IF(IFERROR(SEARCH("-ov",Online_Backup_Table1230[[#This Row],[Extension types]],1),0)&gt;0,"-ov","-")</f>
        <v>-</v>
      </c>
      <c r="AL192" s="50" t="str">
        <f aca="false">IF(IFERROR(SEARCH("-opc",Online_Backup_Table1230[[#This Row],[Extension types]],1),0)&gt;0,"-opc","-")</f>
        <v>-</v>
      </c>
      <c r="AM192" s="50" t="str">
        <f aca="false">IF(IFERROR(SEARCH("-mysql",Online_Backup_Table1230[[#This Row],[Extension types]],1),0)&gt;0,"-mysql","-")</f>
        <v>-</v>
      </c>
      <c r="AN192" s="50" t="str">
        <f aca="false">IF(IFERROR(SEARCH("-postgresql",Online_Backup_Table1230[[#This Row],[Extension types]],1),0)&gt;0,"-postgresql","-")</f>
        <v>-</v>
      </c>
      <c r="AO192" s="53" t="n">
        <f aca="false">IF(AND(Online_Backup_Table1230[[#This Row],[OS_type]]="WINDOWS / LINUX",COUNTIF(Online_Backup_Table1230[[#This Row],[Check -mssql and -mssql70]:[Check -opc]],"-")&lt;&gt;21),1,0)</f>
        <v>1</v>
      </c>
      <c r="AP192" s="53" t="n">
        <f aca="false">IF(AND(Online_Backup_Table1230[[#This Row],[OS_type]]="UNIX",COUNTIF(Online_Backup_Table1230[[#This Row],[Check -mssql and -mssql70]:[Check -opc]],"-")&lt;&gt;21),1,0)</f>
        <v>0</v>
      </c>
      <c r="AQ192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192" s="53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192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92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92" s="54" t="n">
        <v>43873.5215393519</v>
      </c>
      <c r="AV192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93" customFormat="false" ht="15" hidden="false" customHeight="false" outlineLevel="0" collapsed="false">
      <c r="B193" s="39" t="s">
        <v>225</v>
      </c>
      <c r="C193" s="39" t="s">
        <v>133</v>
      </c>
      <c r="D193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93" s="51" t="s">
        <v>127</v>
      </c>
      <c r="F193" s="52"/>
      <c r="G193" s="52"/>
      <c r="H193" s="52"/>
      <c r="I193" s="52"/>
      <c r="J193" s="52"/>
      <c r="L193" s="50" t="str">
        <f aca="false">IF(IFERROR(SEARCH("-virtual",Online_Backup_Table1230[[#This Row],[Extension types]],1),0)&gt;0,"Yes","-")</f>
        <v>-</v>
      </c>
      <c r="M193" s="39"/>
      <c r="N193" s="50" t="str">
        <f aca="false">IF(IFERROR(SEARCH("-clus",Online_Backup_Table1230[[#This Row],[Extension types]],1),0)&gt;0,"Yes","-")</f>
        <v>-</v>
      </c>
      <c r="O193" s="39"/>
      <c r="P193" s="50" t="str">
        <f aca="false">IF(IFERROR(SEARCH("-appserver",Online_Backup_Table1230[[#This Row],[Extension types]],1),0)&gt;0,"Yes","-")</f>
        <v>-</v>
      </c>
      <c r="Q193" s="39"/>
      <c r="R193" s="50" t="str">
        <f aca="false">IF(IFERROR(SEARCH("-mssql",Online_Backup_Table1230[[#This Row],[Extension types]],1),0)&gt;0,"-mssql","-")</f>
        <v>-</v>
      </c>
      <c r="S193" s="50" t="str">
        <f aca="false">IF(IFERROR(SEARCH("-oracle",Online_Backup_Table1230[[#This Row],[Extension types]],1),0)&gt;0,"-oracle","-")</f>
        <v>-oracle</v>
      </c>
      <c r="T193" s="50" t="str">
        <f aca="false">IF(IFERROR(SEARCH("-sap",Online_Backup_Table1230[[#This Row],[Extension types]],1),0)&gt;0,"-sap","-")</f>
        <v>-</v>
      </c>
      <c r="U193" s="50" t="str">
        <f aca="false">IF(IFERROR(SEARCH("-msexchange",Online_Backup_Table1230[[#This Row],[Extension types]],1),0)&gt;0,"-msexchange","-")</f>
        <v>-</v>
      </c>
      <c r="V193" s="50" t="str">
        <f aca="false">IF(IFERROR(SEARCH("-msese",Online_Backup_Table1230[[#This Row],[Extension types]],1),0)&gt;0,"-msese","-")</f>
        <v>-</v>
      </c>
      <c r="W193" s="50" t="str">
        <f aca="false">IF(IFERROR(SEARCH("-e2010",Online_Backup_Table1230[[#This Row],[Extension types]],1),0)&gt;0,"-e2010","-")</f>
        <v>-</v>
      </c>
      <c r="X193" s="50" t="str">
        <f aca="false">IF(IFERROR(SEARCH("-msmbx",Online_Backup_Table1230[[#This Row],[Extension types]],1),0)&gt;0,"-msmbx","-")</f>
        <v>-</v>
      </c>
      <c r="Y193" s="50" t="str">
        <f aca="false">IF(IFERROR(SEARCH("-mbx",Online_Backup_Table1230[[#This Row],[Extension types]],1),0)&gt;0,"-mbx","-")</f>
        <v>-</v>
      </c>
      <c r="Z193" s="50" t="str">
        <f aca="false">IF(IFERROR(SEARCH("-informix",Online_Backup_Table1230[[#This Row],[Extension types]],1),0)&gt;0,"-informix","-")</f>
        <v>-</v>
      </c>
      <c r="AA193" s="50" t="str">
        <f aca="false">IF(IFERROR(SEARCH("-sybase",Online_Backup_Table1230[[#This Row],[Extension types]],1),0)&gt;0,"-sybase","-")</f>
        <v>-</v>
      </c>
      <c r="AB193" s="50" t="str">
        <f aca="false">IF(IFERROR(SEARCH("-lotus",Online_Backup_Table1230[[#This Row],[Extension types]],1),0)&gt;0,"-lotus","-")</f>
        <v>-</v>
      </c>
      <c r="AC193" s="50" t="str">
        <f aca="false">IF(IFERROR(SEARCH("-vss",Online_Backup_Table1230[[#This Row],[Extension types]],1),0)&gt;0,"-vss","-")</f>
        <v>-</v>
      </c>
      <c r="AD193" s="50" t="str">
        <f aca="false">IF(IFERROR(SEARCH("-db2",Online_Backup_Table1230[[#This Row],[Extension types]],1),0)&gt;0,"-db2","-")</f>
        <v>-</v>
      </c>
      <c r="AE193" s="50" t="str">
        <f aca="false">IF(IFERROR(SEARCH("-mssharepoint",Online_Backup_Table1230[[#This Row],[Extension types]],1),0)&gt;0,"-mssharepoint","-")</f>
        <v>-</v>
      </c>
      <c r="AF193" s="50" t="str">
        <f aca="false">IF(IFERROR(SEARCH("-mssps",Online_Backup_Table1230[[#This Row],[Extension types]],1),0)&gt;0,"-mssps","-")</f>
        <v>-</v>
      </c>
      <c r="AG193" s="50" t="str">
        <f aca="false">IF(IFERROR(SEARCH("-vmware",Online_Backup_Table1230[[#This Row],[Extension types]],1),0)&gt;0,"-vmware","-")</f>
        <v>-</v>
      </c>
      <c r="AH193" s="50" t="str">
        <f aca="false">IF(IFERROR(SEARCH("-vepa",Online_Backup_Table1230[[#This Row],[Extension types]],1),0)&gt;0,"-vepa","-")</f>
        <v>-</v>
      </c>
      <c r="AI193" s="50" t="str">
        <f aca="false">IF(IFERROR(SEARCH("-veagent",Online_Backup_Table1230[[#This Row],[Extension types]],1),0)&gt;0,"-veagent","-")</f>
        <v>-</v>
      </c>
      <c r="AJ193" s="50" t="str">
        <f aca="false">IF(IFERROR(SEARCH("-stream",Online_Backup_Table1230[[#This Row],[Extension types]],1),0)&gt;0,"-stream","-")</f>
        <v>-</v>
      </c>
      <c r="AK193" s="50" t="str">
        <f aca="false">IF(IFERROR(SEARCH("-ov",Online_Backup_Table1230[[#This Row],[Extension types]],1),0)&gt;0,"-ov","-")</f>
        <v>-</v>
      </c>
      <c r="AL193" s="50" t="str">
        <f aca="false">IF(IFERROR(SEARCH("-opc",Online_Backup_Table1230[[#This Row],[Extension types]],1),0)&gt;0,"-opc","-")</f>
        <v>-</v>
      </c>
      <c r="AM193" s="50" t="str">
        <f aca="false">IF(IFERROR(SEARCH("-mysql",Online_Backup_Table1230[[#This Row],[Extension types]],1),0)&gt;0,"-mysql","-")</f>
        <v>-</v>
      </c>
      <c r="AN193" s="50" t="str">
        <f aca="false">IF(IFERROR(SEARCH("-postgresql",Online_Backup_Table1230[[#This Row],[Extension types]],1),0)&gt;0,"-postgresql","-")</f>
        <v>-</v>
      </c>
      <c r="AO193" s="53" t="n">
        <f aca="false">IF(AND(Online_Backup_Table1230[[#This Row],[OS_type]]="WINDOWS / LINUX",COUNTIF(Online_Backup_Table1230[[#This Row],[Check -mssql and -mssql70]:[Check -opc]],"-")&lt;&gt;21),1,0)</f>
        <v>1</v>
      </c>
      <c r="AP193" s="53" t="n">
        <f aca="false">IF(AND(Online_Backup_Table1230[[#This Row],[OS_type]]="UNIX",COUNTIF(Online_Backup_Table1230[[#This Row],[Check -mssql and -mssql70]:[Check -opc]],"-")&lt;&gt;21),1,0)</f>
        <v>0</v>
      </c>
      <c r="AQ193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93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193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93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93" s="54"/>
      <c r="AV193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194" customFormat="false" ht="15" hidden="false" customHeight="false" outlineLevel="0" collapsed="false">
      <c r="B194" s="39" t="s">
        <v>226</v>
      </c>
      <c r="C194" s="39" t="s">
        <v>227</v>
      </c>
      <c r="D194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94" s="51" t="s">
        <v>127</v>
      </c>
      <c r="F194" s="52"/>
      <c r="G194" s="52"/>
      <c r="H194" s="52"/>
      <c r="I194" s="52"/>
      <c r="J194" s="52"/>
      <c r="L194" s="50" t="str">
        <f aca="false">IF(IFERROR(SEARCH("-virtual",Online_Backup_Table1230[[#This Row],[Extension types]],1),0)&gt;0,"Yes","-")</f>
        <v>-</v>
      </c>
      <c r="M194" s="39"/>
      <c r="N194" s="50" t="str">
        <f aca="false">IF(IFERROR(SEARCH("-clus",Online_Backup_Table1230[[#This Row],[Extension types]],1),0)&gt;0,"Yes","-")</f>
        <v>-</v>
      </c>
      <c r="O194" s="39"/>
      <c r="P194" s="50" t="str">
        <f aca="false">IF(IFERROR(SEARCH("-appserver",Online_Backup_Table1230[[#This Row],[Extension types]],1),0)&gt;0,"Yes","-")</f>
        <v>-</v>
      </c>
      <c r="Q194" s="39"/>
      <c r="R194" s="50" t="str">
        <f aca="false">IF(IFERROR(SEARCH("-mssql",Online_Backup_Table1230[[#This Row],[Extension types]],1),0)&gt;0,"-mssql","-")</f>
        <v>-</v>
      </c>
      <c r="S194" s="50" t="str">
        <f aca="false">IF(IFERROR(SEARCH("-oracle",Online_Backup_Table1230[[#This Row],[Extension types]],1),0)&gt;0,"-oracle","-")</f>
        <v>-oracle</v>
      </c>
      <c r="T194" s="50" t="str">
        <f aca="false">IF(IFERROR(SEARCH("-sap",Online_Backup_Table1230[[#This Row],[Extension types]],1),0)&gt;0,"-sap","-")</f>
        <v>-</v>
      </c>
      <c r="U194" s="50" t="str">
        <f aca="false">IF(IFERROR(SEARCH("-msexchange",Online_Backup_Table1230[[#This Row],[Extension types]],1),0)&gt;0,"-msexchange","-")</f>
        <v>-</v>
      </c>
      <c r="V194" s="50" t="str">
        <f aca="false">IF(IFERROR(SEARCH("-msese",Online_Backup_Table1230[[#This Row],[Extension types]],1),0)&gt;0,"-msese","-")</f>
        <v>-</v>
      </c>
      <c r="W194" s="50" t="str">
        <f aca="false">IF(IFERROR(SEARCH("-e2010",Online_Backup_Table1230[[#This Row],[Extension types]],1),0)&gt;0,"-e2010","-")</f>
        <v>-</v>
      </c>
      <c r="X194" s="50" t="str">
        <f aca="false">IF(IFERROR(SEARCH("-msmbx",Online_Backup_Table1230[[#This Row],[Extension types]],1),0)&gt;0,"-msmbx","-")</f>
        <v>-</v>
      </c>
      <c r="Y194" s="50" t="str">
        <f aca="false">IF(IFERROR(SEARCH("-mbx",Online_Backup_Table1230[[#This Row],[Extension types]],1),0)&gt;0,"-mbx","-")</f>
        <v>-</v>
      </c>
      <c r="Z194" s="50" t="str">
        <f aca="false">IF(IFERROR(SEARCH("-informix",Online_Backup_Table1230[[#This Row],[Extension types]],1),0)&gt;0,"-informix","-")</f>
        <v>-</v>
      </c>
      <c r="AA194" s="50" t="str">
        <f aca="false">IF(IFERROR(SEARCH("-sybase",Online_Backup_Table1230[[#This Row],[Extension types]],1),0)&gt;0,"-sybase","-")</f>
        <v>-</v>
      </c>
      <c r="AB194" s="50" t="str">
        <f aca="false">IF(IFERROR(SEARCH("-lotus",Online_Backup_Table1230[[#This Row],[Extension types]],1),0)&gt;0,"-lotus","-")</f>
        <v>-</v>
      </c>
      <c r="AC194" s="50" t="str">
        <f aca="false">IF(IFERROR(SEARCH("-vss",Online_Backup_Table1230[[#This Row],[Extension types]],1),0)&gt;0,"-vss","-")</f>
        <v>-</v>
      </c>
      <c r="AD194" s="50" t="str">
        <f aca="false">IF(IFERROR(SEARCH("-db2",Online_Backup_Table1230[[#This Row],[Extension types]],1),0)&gt;0,"-db2","-")</f>
        <v>-</v>
      </c>
      <c r="AE194" s="50" t="str">
        <f aca="false">IF(IFERROR(SEARCH("-mssharepoint",Online_Backup_Table1230[[#This Row],[Extension types]],1),0)&gt;0,"-mssharepoint","-")</f>
        <v>-</v>
      </c>
      <c r="AF194" s="50" t="str">
        <f aca="false">IF(IFERROR(SEARCH("-mssps",Online_Backup_Table1230[[#This Row],[Extension types]],1),0)&gt;0,"-mssps","-")</f>
        <v>-</v>
      </c>
      <c r="AG194" s="50" t="str">
        <f aca="false">IF(IFERROR(SEARCH("-vmware",Online_Backup_Table1230[[#This Row],[Extension types]],1),0)&gt;0,"-vmware","-")</f>
        <v>-</v>
      </c>
      <c r="AH194" s="50" t="str">
        <f aca="false">IF(IFERROR(SEARCH("-vepa",Online_Backup_Table1230[[#This Row],[Extension types]],1),0)&gt;0,"-vepa","-")</f>
        <v>-</v>
      </c>
      <c r="AI194" s="50" t="str">
        <f aca="false">IF(IFERROR(SEARCH("-veagent",Online_Backup_Table1230[[#This Row],[Extension types]],1),0)&gt;0,"-veagent","-")</f>
        <v>-</v>
      </c>
      <c r="AJ194" s="50" t="str">
        <f aca="false">IF(IFERROR(SEARCH("-stream",Online_Backup_Table1230[[#This Row],[Extension types]],1),0)&gt;0,"-stream","-")</f>
        <v>-</v>
      </c>
      <c r="AK194" s="50" t="str">
        <f aca="false">IF(IFERROR(SEARCH("-ov",Online_Backup_Table1230[[#This Row],[Extension types]],1),0)&gt;0,"-ov","-")</f>
        <v>-</v>
      </c>
      <c r="AL194" s="50" t="str">
        <f aca="false">IF(IFERROR(SEARCH("-opc",Online_Backup_Table1230[[#This Row],[Extension types]],1),0)&gt;0,"-opc","-")</f>
        <v>-</v>
      </c>
      <c r="AM194" s="50" t="str">
        <f aca="false">IF(IFERROR(SEARCH("-mysql",Online_Backup_Table1230[[#This Row],[Extension types]],1),0)&gt;0,"-mysql","-")</f>
        <v>-</v>
      </c>
      <c r="AN194" s="50" t="str">
        <f aca="false">IF(IFERROR(SEARCH("-postgresql",Online_Backup_Table1230[[#This Row],[Extension types]],1),0)&gt;0,"-postgresql","-")</f>
        <v>-</v>
      </c>
      <c r="AO194" s="53" t="n">
        <f aca="false">IF(AND(Online_Backup_Table1230[[#This Row],[OS_type]]="WINDOWS / LINUX",COUNTIF(Online_Backup_Table1230[[#This Row],[Check -mssql and -mssql70]:[Check -opc]],"-")&lt;&gt;21),1,0)</f>
        <v>1</v>
      </c>
      <c r="AP194" s="53" t="n">
        <f aca="false">IF(AND(Online_Backup_Table1230[[#This Row],[OS_type]]="UNIX",COUNTIF(Online_Backup_Table1230[[#This Row],[Check -mssql and -mssql70]:[Check -opc]],"-")&lt;&gt;21),1,0)</f>
        <v>0</v>
      </c>
      <c r="AQ194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94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194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94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94" s="54"/>
      <c r="AV194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195" customFormat="false" ht="15" hidden="false" customHeight="false" outlineLevel="0" collapsed="false">
      <c r="B195" s="39" t="s">
        <v>228</v>
      </c>
      <c r="C195" s="39" t="s">
        <v>211</v>
      </c>
      <c r="D195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95" s="51" t="s">
        <v>127</v>
      </c>
      <c r="F195" s="52"/>
      <c r="G195" s="52"/>
      <c r="H195" s="52"/>
      <c r="I195" s="52"/>
      <c r="J195" s="52"/>
      <c r="L195" s="50" t="str">
        <f aca="false">IF(IFERROR(SEARCH("-virtual",Online_Backup_Table1230[[#This Row],[Extension types]],1),0)&gt;0,"Yes","-")</f>
        <v>-</v>
      </c>
      <c r="M195" s="39"/>
      <c r="N195" s="50" t="str">
        <f aca="false">IF(IFERROR(SEARCH("-clus",Online_Backup_Table1230[[#This Row],[Extension types]],1),0)&gt;0,"Yes","-")</f>
        <v>-</v>
      </c>
      <c r="O195" s="39"/>
      <c r="P195" s="50" t="str">
        <f aca="false">IF(IFERROR(SEARCH("-appserver",Online_Backup_Table1230[[#This Row],[Extension types]],1),0)&gt;0,"Yes","-")</f>
        <v>-</v>
      </c>
      <c r="Q195" s="39"/>
      <c r="R195" s="50" t="str">
        <f aca="false">IF(IFERROR(SEARCH("-mssql",Online_Backup_Table1230[[#This Row],[Extension types]],1),0)&gt;0,"-mssql","-")</f>
        <v>-</v>
      </c>
      <c r="S195" s="50" t="str">
        <f aca="false">IF(IFERROR(SEARCH("-oracle",Online_Backup_Table1230[[#This Row],[Extension types]],1),0)&gt;0,"-oracle","-")</f>
        <v>-oracle</v>
      </c>
      <c r="T195" s="50" t="str">
        <f aca="false">IF(IFERROR(SEARCH("-sap",Online_Backup_Table1230[[#This Row],[Extension types]],1),0)&gt;0,"-sap","-")</f>
        <v>-</v>
      </c>
      <c r="U195" s="50" t="str">
        <f aca="false">IF(IFERROR(SEARCH("-msexchange",Online_Backup_Table1230[[#This Row],[Extension types]],1),0)&gt;0,"-msexchange","-")</f>
        <v>-</v>
      </c>
      <c r="V195" s="50" t="str">
        <f aca="false">IF(IFERROR(SEARCH("-msese",Online_Backup_Table1230[[#This Row],[Extension types]],1),0)&gt;0,"-msese","-")</f>
        <v>-</v>
      </c>
      <c r="W195" s="50" t="str">
        <f aca="false">IF(IFERROR(SEARCH("-e2010",Online_Backup_Table1230[[#This Row],[Extension types]],1),0)&gt;0,"-e2010","-")</f>
        <v>-</v>
      </c>
      <c r="X195" s="50" t="str">
        <f aca="false">IF(IFERROR(SEARCH("-msmbx",Online_Backup_Table1230[[#This Row],[Extension types]],1),0)&gt;0,"-msmbx","-")</f>
        <v>-</v>
      </c>
      <c r="Y195" s="50" t="str">
        <f aca="false">IF(IFERROR(SEARCH("-mbx",Online_Backup_Table1230[[#This Row],[Extension types]],1),0)&gt;0,"-mbx","-")</f>
        <v>-</v>
      </c>
      <c r="Z195" s="50" t="str">
        <f aca="false">IF(IFERROR(SEARCH("-informix",Online_Backup_Table1230[[#This Row],[Extension types]],1),0)&gt;0,"-informix","-")</f>
        <v>-</v>
      </c>
      <c r="AA195" s="50" t="str">
        <f aca="false">IF(IFERROR(SEARCH("-sybase",Online_Backup_Table1230[[#This Row],[Extension types]],1),0)&gt;0,"-sybase","-")</f>
        <v>-</v>
      </c>
      <c r="AB195" s="50" t="str">
        <f aca="false">IF(IFERROR(SEARCH("-lotus",Online_Backup_Table1230[[#This Row],[Extension types]],1),0)&gt;0,"-lotus","-")</f>
        <v>-</v>
      </c>
      <c r="AC195" s="50" t="str">
        <f aca="false">IF(IFERROR(SEARCH("-vss",Online_Backup_Table1230[[#This Row],[Extension types]],1),0)&gt;0,"-vss","-")</f>
        <v>-</v>
      </c>
      <c r="AD195" s="50" t="str">
        <f aca="false">IF(IFERROR(SEARCH("-db2",Online_Backup_Table1230[[#This Row],[Extension types]],1),0)&gt;0,"-db2","-")</f>
        <v>-</v>
      </c>
      <c r="AE195" s="50" t="str">
        <f aca="false">IF(IFERROR(SEARCH("-mssharepoint",Online_Backup_Table1230[[#This Row],[Extension types]],1),0)&gt;0,"-mssharepoint","-")</f>
        <v>-</v>
      </c>
      <c r="AF195" s="50" t="str">
        <f aca="false">IF(IFERROR(SEARCH("-mssps",Online_Backup_Table1230[[#This Row],[Extension types]],1),0)&gt;0,"-mssps","-")</f>
        <v>-</v>
      </c>
      <c r="AG195" s="50" t="str">
        <f aca="false">IF(IFERROR(SEARCH("-vmware",Online_Backup_Table1230[[#This Row],[Extension types]],1),0)&gt;0,"-vmware","-")</f>
        <v>-</v>
      </c>
      <c r="AH195" s="50" t="str">
        <f aca="false">IF(IFERROR(SEARCH("-vepa",Online_Backup_Table1230[[#This Row],[Extension types]],1),0)&gt;0,"-vepa","-")</f>
        <v>-</v>
      </c>
      <c r="AI195" s="50" t="str">
        <f aca="false">IF(IFERROR(SEARCH("-veagent",Online_Backup_Table1230[[#This Row],[Extension types]],1),0)&gt;0,"-veagent","-")</f>
        <v>-</v>
      </c>
      <c r="AJ195" s="50" t="str">
        <f aca="false">IF(IFERROR(SEARCH("-stream",Online_Backup_Table1230[[#This Row],[Extension types]],1),0)&gt;0,"-stream","-")</f>
        <v>-</v>
      </c>
      <c r="AK195" s="50" t="str">
        <f aca="false">IF(IFERROR(SEARCH("-ov",Online_Backup_Table1230[[#This Row],[Extension types]],1),0)&gt;0,"-ov","-")</f>
        <v>-</v>
      </c>
      <c r="AL195" s="50" t="str">
        <f aca="false">IF(IFERROR(SEARCH("-opc",Online_Backup_Table1230[[#This Row],[Extension types]],1),0)&gt;0,"-opc","-")</f>
        <v>-</v>
      </c>
      <c r="AM195" s="50" t="str">
        <f aca="false">IF(IFERROR(SEARCH("-mysql",Online_Backup_Table1230[[#This Row],[Extension types]],1),0)&gt;0,"-mysql","-")</f>
        <v>-</v>
      </c>
      <c r="AN195" s="50" t="str">
        <f aca="false">IF(IFERROR(SEARCH("-postgresql",Online_Backup_Table1230[[#This Row],[Extension types]],1),0)&gt;0,"-postgresql","-")</f>
        <v>-</v>
      </c>
      <c r="AO195" s="53" t="n">
        <f aca="false">IF(AND(Online_Backup_Table1230[[#This Row],[OS_type]]="WINDOWS / LINUX",COUNTIF(Online_Backup_Table1230[[#This Row],[Check -mssql and -mssql70]:[Check -opc]],"-")&lt;&gt;21),1,0)</f>
        <v>1</v>
      </c>
      <c r="AP195" s="53" t="n">
        <f aca="false">IF(AND(Online_Backup_Table1230[[#This Row],[OS_type]]="UNIX",COUNTIF(Online_Backup_Table1230[[#This Row],[Check -mssql and -mssql70]:[Check -opc]],"-")&lt;&gt;21),1,0)</f>
        <v>0</v>
      </c>
      <c r="AQ195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95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195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95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95" s="54"/>
      <c r="AV195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196" customFormat="false" ht="15" hidden="false" customHeight="false" outlineLevel="0" collapsed="false">
      <c r="B196" s="39" t="s">
        <v>229</v>
      </c>
      <c r="C196" s="39" t="s">
        <v>230</v>
      </c>
      <c r="D196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96" s="51" t="s">
        <v>127</v>
      </c>
      <c r="F196" s="52"/>
      <c r="G196" s="52"/>
      <c r="H196" s="52"/>
      <c r="I196" s="52"/>
      <c r="J196" s="52"/>
      <c r="L196" s="50" t="str">
        <f aca="false">IF(IFERROR(SEARCH("-virtual",Online_Backup_Table1230[[#This Row],[Extension types]],1),0)&gt;0,"Yes","-")</f>
        <v>-</v>
      </c>
      <c r="M196" s="39"/>
      <c r="N196" s="50" t="str">
        <f aca="false">IF(IFERROR(SEARCH("-clus",Online_Backup_Table1230[[#This Row],[Extension types]],1),0)&gt;0,"Yes","-")</f>
        <v>-</v>
      </c>
      <c r="O196" s="39"/>
      <c r="P196" s="50" t="str">
        <f aca="false">IF(IFERROR(SEARCH("-appserver",Online_Backup_Table1230[[#This Row],[Extension types]],1),0)&gt;0,"Yes","-")</f>
        <v>-</v>
      </c>
      <c r="Q196" s="39"/>
      <c r="R196" s="50" t="str">
        <f aca="false">IF(IFERROR(SEARCH("-mssql",Online_Backup_Table1230[[#This Row],[Extension types]],1),0)&gt;0,"-mssql","-")</f>
        <v>-</v>
      </c>
      <c r="S196" s="50" t="str">
        <f aca="false">IF(IFERROR(SEARCH("-oracle",Online_Backup_Table1230[[#This Row],[Extension types]],1),0)&gt;0,"-oracle","-")</f>
        <v>-oracle</v>
      </c>
      <c r="T196" s="50" t="str">
        <f aca="false">IF(IFERROR(SEARCH("-sap",Online_Backup_Table1230[[#This Row],[Extension types]],1),0)&gt;0,"-sap","-")</f>
        <v>-</v>
      </c>
      <c r="U196" s="50" t="str">
        <f aca="false">IF(IFERROR(SEARCH("-msexchange",Online_Backup_Table1230[[#This Row],[Extension types]],1),0)&gt;0,"-msexchange","-")</f>
        <v>-</v>
      </c>
      <c r="V196" s="50" t="str">
        <f aca="false">IF(IFERROR(SEARCH("-msese",Online_Backup_Table1230[[#This Row],[Extension types]],1),0)&gt;0,"-msese","-")</f>
        <v>-</v>
      </c>
      <c r="W196" s="50" t="str">
        <f aca="false">IF(IFERROR(SEARCH("-e2010",Online_Backup_Table1230[[#This Row],[Extension types]],1),0)&gt;0,"-e2010","-")</f>
        <v>-</v>
      </c>
      <c r="X196" s="50" t="str">
        <f aca="false">IF(IFERROR(SEARCH("-msmbx",Online_Backup_Table1230[[#This Row],[Extension types]],1),0)&gt;0,"-msmbx","-")</f>
        <v>-</v>
      </c>
      <c r="Y196" s="50" t="str">
        <f aca="false">IF(IFERROR(SEARCH("-mbx",Online_Backup_Table1230[[#This Row],[Extension types]],1),0)&gt;0,"-mbx","-")</f>
        <v>-</v>
      </c>
      <c r="Z196" s="50" t="str">
        <f aca="false">IF(IFERROR(SEARCH("-informix",Online_Backup_Table1230[[#This Row],[Extension types]],1),0)&gt;0,"-informix","-")</f>
        <v>-</v>
      </c>
      <c r="AA196" s="50" t="str">
        <f aca="false">IF(IFERROR(SEARCH("-sybase",Online_Backup_Table1230[[#This Row],[Extension types]],1),0)&gt;0,"-sybase","-")</f>
        <v>-</v>
      </c>
      <c r="AB196" s="50" t="str">
        <f aca="false">IF(IFERROR(SEARCH("-lotus",Online_Backup_Table1230[[#This Row],[Extension types]],1),0)&gt;0,"-lotus","-")</f>
        <v>-</v>
      </c>
      <c r="AC196" s="50" t="str">
        <f aca="false">IF(IFERROR(SEARCH("-vss",Online_Backup_Table1230[[#This Row],[Extension types]],1),0)&gt;0,"-vss","-")</f>
        <v>-</v>
      </c>
      <c r="AD196" s="50" t="str">
        <f aca="false">IF(IFERROR(SEARCH("-db2",Online_Backup_Table1230[[#This Row],[Extension types]],1),0)&gt;0,"-db2","-")</f>
        <v>-</v>
      </c>
      <c r="AE196" s="50" t="str">
        <f aca="false">IF(IFERROR(SEARCH("-mssharepoint",Online_Backup_Table1230[[#This Row],[Extension types]],1),0)&gt;0,"-mssharepoint","-")</f>
        <v>-</v>
      </c>
      <c r="AF196" s="50" t="str">
        <f aca="false">IF(IFERROR(SEARCH("-mssps",Online_Backup_Table1230[[#This Row],[Extension types]],1),0)&gt;0,"-mssps","-")</f>
        <v>-</v>
      </c>
      <c r="AG196" s="50" t="str">
        <f aca="false">IF(IFERROR(SEARCH("-vmware",Online_Backup_Table1230[[#This Row],[Extension types]],1),0)&gt;0,"-vmware","-")</f>
        <v>-</v>
      </c>
      <c r="AH196" s="50" t="str">
        <f aca="false">IF(IFERROR(SEARCH("-vepa",Online_Backup_Table1230[[#This Row],[Extension types]],1),0)&gt;0,"-vepa","-")</f>
        <v>-</v>
      </c>
      <c r="AI196" s="50" t="str">
        <f aca="false">IF(IFERROR(SEARCH("-veagent",Online_Backup_Table1230[[#This Row],[Extension types]],1),0)&gt;0,"-veagent","-")</f>
        <v>-</v>
      </c>
      <c r="AJ196" s="50" t="str">
        <f aca="false">IF(IFERROR(SEARCH("-stream",Online_Backup_Table1230[[#This Row],[Extension types]],1),0)&gt;0,"-stream","-")</f>
        <v>-</v>
      </c>
      <c r="AK196" s="50" t="str">
        <f aca="false">IF(IFERROR(SEARCH("-ov",Online_Backup_Table1230[[#This Row],[Extension types]],1),0)&gt;0,"-ov","-")</f>
        <v>-</v>
      </c>
      <c r="AL196" s="50" t="str">
        <f aca="false">IF(IFERROR(SEARCH("-opc",Online_Backup_Table1230[[#This Row],[Extension types]],1),0)&gt;0,"-opc","-")</f>
        <v>-</v>
      </c>
      <c r="AM196" s="50" t="str">
        <f aca="false">IF(IFERROR(SEARCH("-mysql",Online_Backup_Table1230[[#This Row],[Extension types]],1),0)&gt;0,"-mysql","-")</f>
        <v>-</v>
      </c>
      <c r="AN196" s="50" t="str">
        <f aca="false">IF(IFERROR(SEARCH("-postgresql",Online_Backup_Table1230[[#This Row],[Extension types]],1),0)&gt;0,"-postgresql","-")</f>
        <v>-</v>
      </c>
      <c r="AO196" s="53" t="n">
        <f aca="false">IF(AND(Online_Backup_Table1230[[#This Row],[OS_type]]="WINDOWS / LINUX",COUNTIF(Online_Backup_Table1230[[#This Row],[Check -mssql and -mssql70]:[Check -opc]],"-")&lt;&gt;21),1,0)</f>
        <v>1</v>
      </c>
      <c r="AP196" s="53" t="n">
        <f aca="false">IF(AND(Online_Backup_Table1230[[#This Row],[OS_type]]="UNIX",COUNTIF(Online_Backup_Table1230[[#This Row],[Check -mssql and -mssql70]:[Check -opc]],"-")&lt;&gt;21),1,0)</f>
        <v>0</v>
      </c>
      <c r="AQ196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96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196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96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96" s="54"/>
      <c r="AV196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197" customFormat="false" ht="15" hidden="false" customHeight="false" outlineLevel="0" collapsed="false">
      <c r="B197" s="39" t="s">
        <v>231</v>
      </c>
      <c r="C197" s="39" t="s">
        <v>232</v>
      </c>
      <c r="D197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97" s="51" t="s">
        <v>127</v>
      </c>
      <c r="F197" s="52"/>
      <c r="G197" s="52"/>
      <c r="H197" s="52"/>
      <c r="I197" s="52"/>
      <c r="J197" s="52"/>
      <c r="L197" s="50" t="str">
        <f aca="false">IF(IFERROR(SEARCH("-virtual",Online_Backup_Table1230[[#This Row],[Extension types]],1),0)&gt;0,"Yes","-")</f>
        <v>-</v>
      </c>
      <c r="M197" s="39"/>
      <c r="N197" s="50" t="str">
        <f aca="false">IF(IFERROR(SEARCH("-clus",Online_Backup_Table1230[[#This Row],[Extension types]],1),0)&gt;0,"Yes","-")</f>
        <v>-</v>
      </c>
      <c r="O197" s="39"/>
      <c r="P197" s="50" t="str">
        <f aca="false">IF(IFERROR(SEARCH("-appserver",Online_Backup_Table1230[[#This Row],[Extension types]],1),0)&gt;0,"Yes","-")</f>
        <v>-</v>
      </c>
      <c r="Q197" s="39"/>
      <c r="R197" s="50" t="str">
        <f aca="false">IF(IFERROR(SEARCH("-mssql",Online_Backup_Table1230[[#This Row],[Extension types]],1),0)&gt;0,"-mssql","-")</f>
        <v>-</v>
      </c>
      <c r="S197" s="50" t="str">
        <f aca="false">IF(IFERROR(SEARCH("-oracle",Online_Backup_Table1230[[#This Row],[Extension types]],1),0)&gt;0,"-oracle","-")</f>
        <v>-oracle</v>
      </c>
      <c r="T197" s="50" t="str">
        <f aca="false">IF(IFERROR(SEARCH("-sap",Online_Backup_Table1230[[#This Row],[Extension types]],1),0)&gt;0,"-sap","-")</f>
        <v>-</v>
      </c>
      <c r="U197" s="50" t="str">
        <f aca="false">IF(IFERROR(SEARCH("-msexchange",Online_Backup_Table1230[[#This Row],[Extension types]],1),0)&gt;0,"-msexchange","-")</f>
        <v>-</v>
      </c>
      <c r="V197" s="50" t="str">
        <f aca="false">IF(IFERROR(SEARCH("-msese",Online_Backup_Table1230[[#This Row],[Extension types]],1),0)&gt;0,"-msese","-")</f>
        <v>-</v>
      </c>
      <c r="W197" s="50" t="str">
        <f aca="false">IF(IFERROR(SEARCH("-e2010",Online_Backup_Table1230[[#This Row],[Extension types]],1),0)&gt;0,"-e2010","-")</f>
        <v>-</v>
      </c>
      <c r="X197" s="50" t="str">
        <f aca="false">IF(IFERROR(SEARCH("-msmbx",Online_Backup_Table1230[[#This Row],[Extension types]],1),0)&gt;0,"-msmbx","-")</f>
        <v>-</v>
      </c>
      <c r="Y197" s="50" t="str">
        <f aca="false">IF(IFERROR(SEARCH("-mbx",Online_Backup_Table1230[[#This Row],[Extension types]],1),0)&gt;0,"-mbx","-")</f>
        <v>-</v>
      </c>
      <c r="Z197" s="50" t="str">
        <f aca="false">IF(IFERROR(SEARCH("-informix",Online_Backup_Table1230[[#This Row],[Extension types]],1),0)&gt;0,"-informix","-")</f>
        <v>-</v>
      </c>
      <c r="AA197" s="50" t="str">
        <f aca="false">IF(IFERROR(SEARCH("-sybase",Online_Backup_Table1230[[#This Row],[Extension types]],1),0)&gt;0,"-sybase","-")</f>
        <v>-</v>
      </c>
      <c r="AB197" s="50" t="str">
        <f aca="false">IF(IFERROR(SEARCH("-lotus",Online_Backup_Table1230[[#This Row],[Extension types]],1),0)&gt;0,"-lotus","-")</f>
        <v>-</v>
      </c>
      <c r="AC197" s="50" t="str">
        <f aca="false">IF(IFERROR(SEARCH("-vss",Online_Backup_Table1230[[#This Row],[Extension types]],1),0)&gt;0,"-vss","-")</f>
        <v>-</v>
      </c>
      <c r="AD197" s="50" t="str">
        <f aca="false">IF(IFERROR(SEARCH("-db2",Online_Backup_Table1230[[#This Row],[Extension types]],1),0)&gt;0,"-db2","-")</f>
        <v>-</v>
      </c>
      <c r="AE197" s="50" t="str">
        <f aca="false">IF(IFERROR(SEARCH("-mssharepoint",Online_Backup_Table1230[[#This Row],[Extension types]],1),0)&gt;0,"-mssharepoint","-")</f>
        <v>-</v>
      </c>
      <c r="AF197" s="50" t="str">
        <f aca="false">IF(IFERROR(SEARCH("-mssps",Online_Backup_Table1230[[#This Row],[Extension types]],1),0)&gt;0,"-mssps","-")</f>
        <v>-</v>
      </c>
      <c r="AG197" s="50" t="str">
        <f aca="false">IF(IFERROR(SEARCH("-vmware",Online_Backup_Table1230[[#This Row],[Extension types]],1),0)&gt;0,"-vmware","-")</f>
        <v>-</v>
      </c>
      <c r="AH197" s="50" t="str">
        <f aca="false">IF(IFERROR(SEARCH("-vepa",Online_Backup_Table1230[[#This Row],[Extension types]],1),0)&gt;0,"-vepa","-")</f>
        <v>-</v>
      </c>
      <c r="AI197" s="50" t="str">
        <f aca="false">IF(IFERROR(SEARCH("-veagent",Online_Backup_Table1230[[#This Row],[Extension types]],1),0)&gt;0,"-veagent","-")</f>
        <v>-</v>
      </c>
      <c r="AJ197" s="50" t="str">
        <f aca="false">IF(IFERROR(SEARCH("-stream",Online_Backup_Table1230[[#This Row],[Extension types]],1),0)&gt;0,"-stream","-")</f>
        <v>-</v>
      </c>
      <c r="AK197" s="50" t="str">
        <f aca="false">IF(IFERROR(SEARCH("-ov",Online_Backup_Table1230[[#This Row],[Extension types]],1),0)&gt;0,"-ov","-")</f>
        <v>-</v>
      </c>
      <c r="AL197" s="50" t="str">
        <f aca="false">IF(IFERROR(SEARCH("-opc",Online_Backup_Table1230[[#This Row],[Extension types]],1),0)&gt;0,"-opc","-")</f>
        <v>-</v>
      </c>
      <c r="AM197" s="50" t="str">
        <f aca="false">IF(IFERROR(SEARCH("-mysql",Online_Backup_Table1230[[#This Row],[Extension types]],1),0)&gt;0,"-mysql","-")</f>
        <v>-</v>
      </c>
      <c r="AN197" s="50" t="str">
        <f aca="false">IF(IFERROR(SEARCH("-postgresql",Online_Backup_Table1230[[#This Row],[Extension types]],1),0)&gt;0,"-postgresql","-")</f>
        <v>-</v>
      </c>
      <c r="AO197" s="53" t="n">
        <f aca="false">IF(AND(Online_Backup_Table1230[[#This Row],[OS_type]]="WINDOWS / LINUX",COUNTIF(Online_Backup_Table1230[[#This Row],[Check -mssql and -mssql70]:[Check -opc]],"-")&lt;&gt;21),1,0)</f>
        <v>1</v>
      </c>
      <c r="AP197" s="53" t="n">
        <f aca="false">IF(AND(Online_Backup_Table1230[[#This Row],[OS_type]]="UNIX",COUNTIF(Online_Backup_Table1230[[#This Row],[Check -mssql and -mssql70]:[Check -opc]],"-")&lt;&gt;21),1,0)</f>
        <v>0</v>
      </c>
      <c r="AQ197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97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197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97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97" s="54"/>
      <c r="AV197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198" customFormat="false" ht="15" hidden="false" customHeight="false" outlineLevel="0" collapsed="false">
      <c r="B198" s="39" t="s">
        <v>233</v>
      </c>
      <c r="C198" s="39" t="s">
        <v>165</v>
      </c>
      <c r="D198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98" s="51" t="s">
        <v>234</v>
      </c>
      <c r="F198" s="52"/>
      <c r="G198" s="52"/>
      <c r="H198" s="52"/>
      <c r="I198" s="52"/>
      <c r="J198" s="52"/>
      <c r="L198" s="50" t="str">
        <f aca="false">IF(IFERROR(SEARCH("-virtual",Online_Backup_Table1230[[#This Row],[Extension types]],1),0)&gt;0,"Yes","-")</f>
        <v>-</v>
      </c>
      <c r="M198" s="39"/>
      <c r="N198" s="50" t="str">
        <f aca="false">IF(IFERROR(SEARCH("-clus",Online_Backup_Table1230[[#This Row],[Extension types]],1),0)&gt;0,"Yes","-")</f>
        <v>-</v>
      </c>
      <c r="O198" s="39"/>
      <c r="P198" s="50" t="str">
        <f aca="false">IF(IFERROR(SEARCH("-appserver",Online_Backup_Table1230[[#This Row],[Extension types]],1),0)&gt;0,"Yes","-")</f>
        <v>-</v>
      </c>
      <c r="Q198" s="39"/>
      <c r="R198" s="50" t="str">
        <f aca="false">IF(IFERROR(SEARCH("-mssql",Online_Backup_Table1230[[#This Row],[Extension types]],1),0)&gt;0,"-mssql","-")</f>
        <v>-mssql</v>
      </c>
      <c r="S198" s="50" t="str">
        <f aca="false">IF(IFERROR(SEARCH("-oracle",Online_Backup_Table1230[[#This Row],[Extension types]],1),0)&gt;0,"-oracle","-")</f>
        <v>-</v>
      </c>
      <c r="T198" s="50" t="str">
        <f aca="false">IF(IFERROR(SEARCH("-sap",Online_Backup_Table1230[[#This Row],[Extension types]],1),0)&gt;0,"-sap","-")</f>
        <v>-</v>
      </c>
      <c r="U198" s="50" t="str">
        <f aca="false">IF(IFERROR(SEARCH("-msexchange",Online_Backup_Table1230[[#This Row],[Extension types]],1),0)&gt;0,"-msexchange","-")</f>
        <v>-</v>
      </c>
      <c r="V198" s="50" t="str">
        <f aca="false">IF(IFERROR(SEARCH("-msese",Online_Backup_Table1230[[#This Row],[Extension types]],1),0)&gt;0,"-msese","-")</f>
        <v>-</v>
      </c>
      <c r="W198" s="50" t="str">
        <f aca="false">IF(IFERROR(SEARCH("-e2010",Online_Backup_Table1230[[#This Row],[Extension types]],1),0)&gt;0,"-e2010","-")</f>
        <v>-</v>
      </c>
      <c r="X198" s="50" t="str">
        <f aca="false">IF(IFERROR(SEARCH("-msmbx",Online_Backup_Table1230[[#This Row],[Extension types]],1),0)&gt;0,"-msmbx","-")</f>
        <v>-</v>
      </c>
      <c r="Y198" s="50" t="str">
        <f aca="false">IF(IFERROR(SEARCH("-mbx",Online_Backup_Table1230[[#This Row],[Extension types]],1),0)&gt;0,"-mbx","-")</f>
        <v>-</v>
      </c>
      <c r="Z198" s="50" t="str">
        <f aca="false">IF(IFERROR(SEARCH("-informix",Online_Backup_Table1230[[#This Row],[Extension types]],1),0)&gt;0,"-informix","-")</f>
        <v>-</v>
      </c>
      <c r="AA198" s="50" t="str">
        <f aca="false">IF(IFERROR(SEARCH("-sybase",Online_Backup_Table1230[[#This Row],[Extension types]],1),0)&gt;0,"-sybase","-")</f>
        <v>-</v>
      </c>
      <c r="AB198" s="50" t="str">
        <f aca="false">IF(IFERROR(SEARCH("-lotus",Online_Backup_Table1230[[#This Row],[Extension types]],1),0)&gt;0,"-lotus","-")</f>
        <v>-</v>
      </c>
      <c r="AC198" s="50" t="str">
        <f aca="false">IF(IFERROR(SEARCH("-vss",Online_Backup_Table1230[[#This Row],[Extension types]],1),0)&gt;0,"-vss","-")</f>
        <v>-vss</v>
      </c>
      <c r="AD198" s="50" t="str">
        <f aca="false">IF(IFERROR(SEARCH("-db2",Online_Backup_Table1230[[#This Row],[Extension types]],1),0)&gt;0,"-db2","-")</f>
        <v>-</v>
      </c>
      <c r="AE198" s="50" t="str">
        <f aca="false">IF(IFERROR(SEARCH("-mssharepoint",Online_Backup_Table1230[[#This Row],[Extension types]],1),0)&gt;0,"-mssharepoint","-")</f>
        <v>-</v>
      </c>
      <c r="AF198" s="50" t="str">
        <f aca="false">IF(IFERROR(SEARCH("-mssps",Online_Backup_Table1230[[#This Row],[Extension types]],1),0)&gt;0,"-mssps","-")</f>
        <v>-</v>
      </c>
      <c r="AG198" s="50" t="str">
        <f aca="false">IF(IFERROR(SEARCH("-vmware",Online_Backup_Table1230[[#This Row],[Extension types]],1),0)&gt;0,"-vmware","-")</f>
        <v>-</v>
      </c>
      <c r="AH198" s="50" t="str">
        <f aca="false">IF(IFERROR(SEARCH("-vepa",Online_Backup_Table1230[[#This Row],[Extension types]],1),0)&gt;0,"-vepa","-")</f>
        <v>-</v>
      </c>
      <c r="AI198" s="50" t="str">
        <f aca="false">IF(IFERROR(SEARCH("-veagent",Online_Backup_Table1230[[#This Row],[Extension types]],1),0)&gt;0,"-veagent","-")</f>
        <v>-</v>
      </c>
      <c r="AJ198" s="50" t="str">
        <f aca="false">IF(IFERROR(SEARCH("-stream",Online_Backup_Table1230[[#This Row],[Extension types]],1),0)&gt;0,"-stream","-")</f>
        <v>-</v>
      </c>
      <c r="AK198" s="50" t="str">
        <f aca="false">IF(IFERROR(SEARCH("-ov",Online_Backup_Table1230[[#This Row],[Extension types]],1),0)&gt;0,"-ov","-")</f>
        <v>-</v>
      </c>
      <c r="AL198" s="50" t="str">
        <f aca="false">IF(IFERROR(SEARCH("-opc",Online_Backup_Table1230[[#This Row],[Extension types]],1),0)&gt;0,"-opc","-")</f>
        <v>-</v>
      </c>
      <c r="AM198" s="50" t="str">
        <f aca="false">IF(IFERROR(SEARCH("-mysql",Online_Backup_Table1230[[#This Row],[Extension types]],1),0)&gt;0,"-mysql","-")</f>
        <v>-</v>
      </c>
      <c r="AN198" s="50" t="str">
        <f aca="false">IF(IFERROR(SEARCH("-postgresql",Online_Backup_Table1230[[#This Row],[Extension types]],1),0)&gt;0,"-postgresql","-")</f>
        <v>-</v>
      </c>
      <c r="AO198" s="53" t="n">
        <f aca="false">IF(AND(Online_Backup_Table1230[[#This Row],[OS_type]]="WINDOWS / LINUX",COUNTIF(Online_Backup_Table1230[[#This Row],[Check -mssql and -mssql70]:[Check -opc]],"-")&lt;&gt;21),1,0)</f>
        <v>1</v>
      </c>
      <c r="AP198" s="53" t="n">
        <f aca="false">IF(AND(Online_Backup_Table1230[[#This Row],[OS_type]]="UNIX",COUNTIF(Online_Backup_Table1230[[#This Row],[Check -mssql and -mssql70]:[Check -opc]],"-")&lt;&gt;21),1,0)</f>
        <v>0</v>
      </c>
      <c r="AQ198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198" s="53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198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98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98" s="54" t="n">
        <v>43873.5047916667</v>
      </c>
      <c r="AV198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99" customFormat="false" ht="15" hidden="false" customHeight="false" outlineLevel="0" collapsed="false">
      <c r="B199" s="39" t="s">
        <v>235</v>
      </c>
      <c r="C199" s="39" t="s">
        <v>165</v>
      </c>
      <c r="D199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99" s="51" t="s">
        <v>236</v>
      </c>
      <c r="F199" s="52"/>
      <c r="G199" s="52"/>
      <c r="H199" s="52"/>
      <c r="I199" s="52"/>
      <c r="J199" s="52"/>
      <c r="L199" s="50" t="str">
        <f aca="false">IF(IFERROR(SEARCH("-virtual",Online_Backup_Table1230[[#This Row],[Extension types]],1),0)&gt;0,"Yes","-")</f>
        <v>-</v>
      </c>
      <c r="M199" s="39"/>
      <c r="N199" s="50" t="str">
        <f aca="false">IF(IFERROR(SEARCH("-clus",Online_Backup_Table1230[[#This Row],[Extension types]],1),0)&gt;0,"Yes","-")</f>
        <v>-</v>
      </c>
      <c r="O199" s="39"/>
      <c r="P199" s="50" t="str">
        <f aca="false">IF(IFERROR(SEARCH("-appserver",Online_Backup_Table1230[[#This Row],[Extension types]],1),0)&gt;0,"Yes","-")</f>
        <v>-</v>
      </c>
      <c r="Q199" s="39"/>
      <c r="R199" s="50" t="str">
        <f aca="false">IF(IFERROR(SEARCH("-mssql",Online_Backup_Table1230[[#This Row],[Extension types]],1),0)&gt;0,"-mssql","-")</f>
        <v>-mssql</v>
      </c>
      <c r="S199" s="50" t="str">
        <f aca="false">IF(IFERROR(SEARCH("-oracle",Online_Backup_Table1230[[#This Row],[Extension types]],1),0)&gt;0,"-oracle","-")</f>
        <v>-</v>
      </c>
      <c r="T199" s="50" t="str">
        <f aca="false">IF(IFERROR(SEARCH("-sap",Online_Backup_Table1230[[#This Row],[Extension types]],1),0)&gt;0,"-sap","-")</f>
        <v>-</v>
      </c>
      <c r="U199" s="50" t="str">
        <f aca="false">IF(IFERROR(SEARCH("-msexchange",Online_Backup_Table1230[[#This Row],[Extension types]],1),0)&gt;0,"-msexchange","-")</f>
        <v>-</v>
      </c>
      <c r="V199" s="50" t="str">
        <f aca="false">IF(IFERROR(SEARCH("-msese",Online_Backup_Table1230[[#This Row],[Extension types]],1),0)&gt;0,"-msese","-")</f>
        <v>-</v>
      </c>
      <c r="W199" s="50" t="str">
        <f aca="false">IF(IFERROR(SEARCH("-e2010",Online_Backup_Table1230[[#This Row],[Extension types]],1),0)&gt;0,"-e2010","-")</f>
        <v>-</v>
      </c>
      <c r="X199" s="50" t="str">
        <f aca="false">IF(IFERROR(SEARCH("-msmbx",Online_Backup_Table1230[[#This Row],[Extension types]],1),0)&gt;0,"-msmbx","-")</f>
        <v>-</v>
      </c>
      <c r="Y199" s="50" t="str">
        <f aca="false">IF(IFERROR(SEARCH("-mbx",Online_Backup_Table1230[[#This Row],[Extension types]],1),0)&gt;0,"-mbx","-")</f>
        <v>-</v>
      </c>
      <c r="Z199" s="50" t="str">
        <f aca="false">IF(IFERROR(SEARCH("-informix",Online_Backup_Table1230[[#This Row],[Extension types]],1),0)&gt;0,"-informix","-")</f>
        <v>-</v>
      </c>
      <c r="AA199" s="50" t="str">
        <f aca="false">IF(IFERROR(SEARCH("-sybase",Online_Backup_Table1230[[#This Row],[Extension types]],1),0)&gt;0,"-sybase","-")</f>
        <v>-</v>
      </c>
      <c r="AB199" s="50" t="str">
        <f aca="false">IF(IFERROR(SEARCH("-lotus",Online_Backup_Table1230[[#This Row],[Extension types]],1),0)&gt;0,"-lotus","-")</f>
        <v>-</v>
      </c>
      <c r="AC199" s="50" t="str">
        <f aca="false">IF(IFERROR(SEARCH("-vss",Online_Backup_Table1230[[#This Row],[Extension types]],1),0)&gt;0,"-vss","-")</f>
        <v>-vss</v>
      </c>
      <c r="AD199" s="50" t="str">
        <f aca="false">IF(IFERROR(SEARCH("-db2",Online_Backup_Table1230[[#This Row],[Extension types]],1),0)&gt;0,"-db2","-")</f>
        <v>-</v>
      </c>
      <c r="AE199" s="50" t="str">
        <f aca="false">IF(IFERROR(SEARCH("-mssharepoint",Online_Backup_Table1230[[#This Row],[Extension types]],1),0)&gt;0,"-mssharepoint","-")</f>
        <v>-</v>
      </c>
      <c r="AF199" s="50" t="str">
        <f aca="false">IF(IFERROR(SEARCH("-mssps",Online_Backup_Table1230[[#This Row],[Extension types]],1),0)&gt;0,"-mssps","-")</f>
        <v>-</v>
      </c>
      <c r="AG199" s="50" t="str">
        <f aca="false">IF(IFERROR(SEARCH("-vmware",Online_Backup_Table1230[[#This Row],[Extension types]],1),0)&gt;0,"-vmware","-")</f>
        <v>-</v>
      </c>
      <c r="AH199" s="50" t="str">
        <f aca="false">IF(IFERROR(SEARCH("-vepa",Online_Backup_Table1230[[#This Row],[Extension types]],1),0)&gt;0,"-vepa","-")</f>
        <v>-</v>
      </c>
      <c r="AI199" s="50" t="str">
        <f aca="false">IF(IFERROR(SEARCH("-veagent",Online_Backup_Table1230[[#This Row],[Extension types]],1),0)&gt;0,"-veagent","-")</f>
        <v>-</v>
      </c>
      <c r="AJ199" s="50" t="str">
        <f aca="false">IF(IFERROR(SEARCH("-stream",Online_Backup_Table1230[[#This Row],[Extension types]],1),0)&gt;0,"-stream","-")</f>
        <v>-</v>
      </c>
      <c r="AK199" s="50" t="str">
        <f aca="false">IF(IFERROR(SEARCH("-ov",Online_Backup_Table1230[[#This Row],[Extension types]],1),0)&gt;0,"-ov","-")</f>
        <v>-</v>
      </c>
      <c r="AL199" s="50" t="str">
        <f aca="false">IF(IFERROR(SEARCH("-opc",Online_Backup_Table1230[[#This Row],[Extension types]],1),0)&gt;0,"-opc","-")</f>
        <v>-</v>
      </c>
      <c r="AM199" s="50" t="str">
        <f aca="false">IF(IFERROR(SEARCH("-mysql",Online_Backup_Table1230[[#This Row],[Extension types]],1),0)&gt;0,"-mysql","-")</f>
        <v>-</v>
      </c>
      <c r="AN199" s="50" t="str">
        <f aca="false">IF(IFERROR(SEARCH("-postgresql",Online_Backup_Table1230[[#This Row],[Extension types]],1),0)&gt;0,"-postgresql","-")</f>
        <v>-</v>
      </c>
      <c r="AO199" s="53" t="n">
        <f aca="false">IF(AND(Online_Backup_Table1230[[#This Row],[OS_type]]="WINDOWS / LINUX",COUNTIF(Online_Backup_Table1230[[#This Row],[Check -mssql and -mssql70]:[Check -opc]],"-")&lt;&gt;21),1,0)</f>
        <v>1</v>
      </c>
      <c r="AP199" s="53" t="n">
        <f aca="false">IF(AND(Online_Backup_Table1230[[#This Row],[OS_type]]="UNIX",COUNTIF(Online_Backup_Table1230[[#This Row],[Check -mssql and -mssql70]:[Check -opc]],"-")&lt;&gt;21),1,0)</f>
        <v>0</v>
      </c>
      <c r="AQ199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199" s="53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199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99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199" s="54" t="n">
        <v>43867.5241782407</v>
      </c>
      <c r="AV199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00" customFormat="false" ht="15" hidden="false" customHeight="false" outlineLevel="0" collapsed="false">
      <c r="B200" s="39" t="s">
        <v>237</v>
      </c>
      <c r="C200" s="39" t="s">
        <v>113</v>
      </c>
      <c r="D200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00" s="51" t="s">
        <v>127</v>
      </c>
      <c r="F200" s="52"/>
      <c r="G200" s="52"/>
      <c r="H200" s="52"/>
      <c r="I200" s="52"/>
      <c r="J200" s="52"/>
      <c r="L200" s="50" t="str">
        <f aca="false">IF(IFERROR(SEARCH("-virtual",Online_Backup_Table1230[[#This Row],[Extension types]],1),0)&gt;0,"Yes","-")</f>
        <v>-</v>
      </c>
      <c r="M200" s="39"/>
      <c r="N200" s="50" t="str">
        <f aca="false">IF(IFERROR(SEARCH("-clus",Online_Backup_Table1230[[#This Row],[Extension types]],1),0)&gt;0,"Yes","-")</f>
        <v>-</v>
      </c>
      <c r="O200" s="39"/>
      <c r="P200" s="50" t="str">
        <f aca="false">IF(IFERROR(SEARCH("-appserver",Online_Backup_Table1230[[#This Row],[Extension types]],1),0)&gt;0,"Yes","-")</f>
        <v>-</v>
      </c>
      <c r="Q200" s="39"/>
      <c r="R200" s="50" t="str">
        <f aca="false">IF(IFERROR(SEARCH("-mssql",Online_Backup_Table1230[[#This Row],[Extension types]],1),0)&gt;0,"-mssql","-")</f>
        <v>-</v>
      </c>
      <c r="S200" s="50" t="str">
        <f aca="false">IF(IFERROR(SEARCH("-oracle",Online_Backup_Table1230[[#This Row],[Extension types]],1),0)&gt;0,"-oracle","-")</f>
        <v>-oracle</v>
      </c>
      <c r="T200" s="50" t="str">
        <f aca="false">IF(IFERROR(SEARCH("-sap",Online_Backup_Table1230[[#This Row],[Extension types]],1),0)&gt;0,"-sap","-")</f>
        <v>-</v>
      </c>
      <c r="U200" s="50" t="str">
        <f aca="false">IF(IFERROR(SEARCH("-msexchange",Online_Backup_Table1230[[#This Row],[Extension types]],1),0)&gt;0,"-msexchange","-")</f>
        <v>-</v>
      </c>
      <c r="V200" s="50" t="str">
        <f aca="false">IF(IFERROR(SEARCH("-msese",Online_Backup_Table1230[[#This Row],[Extension types]],1),0)&gt;0,"-msese","-")</f>
        <v>-</v>
      </c>
      <c r="W200" s="50" t="str">
        <f aca="false">IF(IFERROR(SEARCH("-e2010",Online_Backup_Table1230[[#This Row],[Extension types]],1),0)&gt;0,"-e2010","-")</f>
        <v>-</v>
      </c>
      <c r="X200" s="50" t="str">
        <f aca="false">IF(IFERROR(SEARCH("-msmbx",Online_Backup_Table1230[[#This Row],[Extension types]],1),0)&gt;0,"-msmbx","-")</f>
        <v>-</v>
      </c>
      <c r="Y200" s="50" t="str">
        <f aca="false">IF(IFERROR(SEARCH("-mbx",Online_Backup_Table1230[[#This Row],[Extension types]],1),0)&gt;0,"-mbx","-")</f>
        <v>-</v>
      </c>
      <c r="Z200" s="50" t="str">
        <f aca="false">IF(IFERROR(SEARCH("-informix",Online_Backup_Table1230[[#This Row],[Extension types]],1),0)&gt;0,"-informix","-")</f>
        <v>-</v>
      </c>
      <c r="AA200" s="50" t="str">
        <f aca="false">IF(IFERROR(SEARCH("-sybase",Online_Backup_Table1230[[#This Row],[Extension types]],1),0)&gt;0,"-sybase","-")</f>
        <v>-</v>
      </c>
      <c r="AB200" s="50" t="str">
        <f aca="false">IF(IFERROR(SEARCH("-lotus",Online_Backup_Table1230[[#This Row],[Extension types]],1),0)&gt;0,"-lotus","-")</f>
        <v>-</v>
      </c>
      <c r="AC200" s="50" t="str">
        <f aca="false">IF(IFERROR(SEARCH("-vss",Online_Backup_Table1230[[#This Row],[Extension types]],1),0)&gt;0,"-vss","-")</f>
        <v>-</v>
      </c>
      <c r="AD200" s="50" t="str">
        <f aca="false">IF(IFERROR(SEARCH("-db2",Online_Backup_Table1230[[#This Row],[Extension types]],1),0)&gt;0,"-db2","-")</f>
        <v>-</v>
      </c>
      <c r="AE200" s="50" t="str">
        <f aca="false">IF(IFERROR(SEARCH("-mssharepoint",Online_Backup_Table1230[[#This Row],[Extension types]],1),0)&gt;0,"-mssharepoint","-")</f>
        <v>-</v>
      </c>
      <c r="AF200" s="50" t="str">
        <f aca="false">IF(IFERROR(SEARCH("-mssps",Online_Backup_Table1230[[#This Row],[Extension types]],1),0)&gt;0,"-mssps","-")</f>
        <v>-</v>
      </c>
      <c r="AG200" s="50" t="str">
        <f aca="false">IF(IFERROR(SEARCH("-vmware",Online_Backup_Table1230[[#This Row],[Extension types]],1),0)&gt;0,"-vmware","-")</f>
        <v>-</v>
      </c>
      <c r="AH200" s="50" t="str">
        <f aca="false">IF(IFERROR(SEARCH("-vepa",Online_Backup_Table1230[[#This Row],[Extension types]],1),0)&gt;0,"-vepa","-")</f>
        <v>-</v>
      </c>
      <c r="AI200" s="50" t="str">
        <f aca="false">IF(IFERROR(SEARCH("-veagent",Online_Backup_Table1230[[#This Row],[Extension types]],1),0)&gt;0,"-veagent","-")</f>
        <v>-</v>
      </c>
      <c r="AJ200" s="50" t="str">
        <f aca="false">IF(IFERROR(SEARCH("-stream",Online_Backup_Table1230[[#This Row],[Extension types]],1),0)&gt;0,"-stream","-")</f>
        <v>-</v>
      </c>
      <c r="AK200" s="50" t="str">
        <f aca="false">IF(IFERROR(SEARCH("-ov",Online_Backup_Table1230[[#This Row],[Extension types]],1),0)&gt;0,"-ov","-")</f>
        <v>-</v>
      </c>
      <c r="AL200" s="50" t="str">
        <f aca="false">IF(IFERROR(SEARCH("-opc",Online_Backup_Table1230[[#This Row],[Extension types]],1),0)&gt;0,"-opc","-")</f>
        <v>-</v>
      </c>
      <c r="AM200" s="50" t="str">
        <f aca="false">IF(IFERROR(SEARCH("-mysql",Online_Backup_Table1230[[#This Row],[Extension types]],1),0)&gt;0,"-mysql","-")</f>
        <v>-</v>
      </c>
      <c r="AN200" s="50" t="str">
        <f aca="false">IF(IFERROR(SEARCH("-postgresql",Online_Backup_Table1230[[#This Row],[Extension types]],1),0)&gt;0,"-postgresql","-")</f>
        <v>-</v>
      </c>
      <c r="AO200" s="53" t="n">
        <f aca="false">IF(AND(Online_Backup_Table1230[[#This Row],[OS_type]]="WINDOWS / LINUX",COUNTIF(Online_Backup_Table1230[[#This Row],[Check -mssql and -mssql70]:[Check -opc]],"-")&lt;&gt;21),1,0)</f>
        <v>1</v>
      </c>
      <c r="AP200" s="53" t="n">
        <f aca="false">IF(AND(Online_Backup_Table1230[[#This Row],[OS_type]]="UNIX",COUNTIF(Online_Backup_Table1230[[#This Row],[Check -mssql and -mssql70]:[Check -opc]],"-")&lt;&gt;21),1,0)</f>
        <v>0</v>
      </c>
      <c r="AQ200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200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200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00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00" s="54"/>
      <c r="AV200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201" customFormat="false" ht="15" hidden="false" customHeight="false" outlineLevel="0" collapsed="false">
      <c r="B201" s="39" t="s">
        <v>238</v>
      </c>
      <c r="C201" s="39" t="s">
        <v>116</v>
      </c>
      <c r="D201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01" s="51" t="s">
        <v>127</v>
      </c>
      <c r="F201" s="52"/>
      <c r="G201" s="52"/>
      <c r="H201" s="52"/>
      <c r="I201" s="52"/>
      <c r="J201" s="52"/>
      <c r="L201" s="50" t="str">
        <f aca="false">IF(IFERROR(SEARCH("-virtual",Online_Backup_Table1230[[#This Row],[Extension types]],1),0)&gt;0,"Yes","-")</f>
        <v>-</v>
      </c>
      <c r="M201" s="39"/>
      <c r="N201" s="50" t="str">
        <f aca="false">IF(IFERROR(SEARCH("-clus",Online_Backup_Table1230[[#This Row],[Extension types]],1),0)&gt;0,"Yes","-")</f>
        <v>-</v>
      </c>
      <c r="O201" s="39"/>
      <c r="P201" s="50" t="str">
        <f aca="false">IF(IFERROR(SEARCH("-appserver",Online_Backup_Table1230[[#This Row],[Extension types]],1),0)&gt;0,"Yes","-")</f>
        <v>-</v>
      </c>
      <c r="Q201" s="39"/>
      <c r="R201" s="50" t="str">
        <f aca="false">IF(IFERROR(SEARCH("-mssql",Online_Backup_Table1230[[#This Row],[Extension types]],1),0)&gt;0,"-mssql","-")</f>
        <v>-</v>
      </c>
      <c r="S201" s="50" t="str">
        <f aca="false">IF(IFERROR(SEARCH("-oracle",Online_Backup_Table1230[[#This Row],[Extension types]],1),0)&gt;0,"-oracle","-")</f>
        <v>-oracle</v>
      </c>
      <c r="T201" s="50" t="str">
        <f aca="false">IF(IFERROR(SEARCH("-sap",Online_Backup_Table1230[[#This Row],[Extension types]],1),0)&gt;0,"-sap","-")</f>
        <v>-</v>
      </c>
      <c r="U201" s="50" t="str">
        <f aca="false">IF(IFERROR(SEARCH("-msexchange",Online_Backup_Table1230[[#This Row],[Extension types]],1),0)&gt;0,"-msexchange","-")</f>
        <v>-</v>
      </c>
      <c r="V201" s="50" t="str">
        <f aca="false">IF(IFERROR(SEARCH("-msese",Online_Backup_Table1230[[#This Row],[Extension types]],1),0)&gt;0,"-msese","-")</f>
        <v>-</v>
      </c>
      <c r="W201" s="50" t="str">
        <f aca="false">IF(IFERROR(SEARCH("-e2010",Online_Backup_Table1230[[#This Row],[Extension types]],1),0)&gt;0,"-e2010","-")</f>
        <v>-</v>
      </c>
      <c r="X201" s="50" t="str">
        <f aca="false">IF(IFERROR(SEARCH("-msmbx",Online_Backup_Table1230[[#This Row],[Extension types]],1),0)&gt;0,"-msmbx","-")</f>
        <v>-</v>
      </c>
      <c r="Y201" s="50" t="str">
        <f aca="false">IF(IFERROR(SEARCH("-mbx",Online_Backup_Table1230[[#This Row],[Extension types]],1),0)&gt;0,"-mbx","-")</f>
        <v>-</v>
      </c>
      <c r="Z201" s="50" t="str">
        <f aca="false">IF(IFERROR(SEARCH("-informix",Online_Backup_Table1230[[#This Row],[Extension types]],1),0)&gt;0,"-informix","-")</f>
        <v>-</v>
      </c>
      <c r="AA201" s="50" t="str">
        <f aca="false">IF(IFERROR(SEARCH("-sybase",Online_Backup_Table1230[[#This Row],[Extension types]],1),0)&gt;0,"-sybase","-")</f>
        <v>-</v>
      </c>
      <c r="AB201" s="50" t="str">
        <f aca="false">IF(IFERROR(SEARCH("-lotus",Online_Backup_Table1230[[#This Row],[Extension types]],1),0)&gt;0,"-lotus","-")</f>
        <v>-</v>
      </c>
      <c r="AC201" s="50" t="str">
        <f aca="false">IF(IFERROR(SEARCH("-vss",Online_Backup_Table1230[[#This Row],[Extension types]],1),0)&gt;0,"-vss","-")</f>
        <v>-</v>
      </c>
      <c r="AD201" s="50" t="str">
        <f aca="false">IF(IFERROR(SEARCH("-db2",Online_Backup_Table1230[[#This Row],[Extension types]],1),0)&gt;0,"-db2","-")</f>
        <v>-</v>
      </c>
      <c r="AE201" s="50" t="str">
        <f aca="false">IF(IFERROR(SEARCH("-mssharepoint",Online_Backup_Table1230[[#This Row],[Extension types]],1),0)&gt;0,"-mssharepoint","-")</f>
        <v>-</v>
      </c>
      <c r="AF201" s="50" t="str">
        <f aca="false">IF(IFERROR(SEARCH("-mssps",Online_Backup_Table1230[[#This Row],[Extension types]],1),0)&gt;0,"-mssps","-")</f>
        <v>-</v>
      </c>
      <c r="AG201" s="50" t="str">
        <f aca="false">IF(IFERROR(SEARCH("-vmware",Online_Backup_Table1230[[#This Row],[Extension types]],1),0)&gt;0,"-vmware","-")</f>
        <v>-</v>
      </c>
      <c r="AH201" s="50" t="str">
        <f aca="false">IF(IFERROR(SEARCH("-vepa",Online_Backup_Table1230[[#This Row],[Extension types]],1),0)&gt;0,"-vepa","-")</f>
        <v>-</v>
      </c>
      <c r="AI201" s="50" t="str">
        <f aca="false">IF(IFERROR(SEARCH("-veagent",Online_Backup_Table1230[[#This Row],[Extension types]],1),0)&gt;0,"-veagent","-")</f>
        <v>-</v>
      </c>
      <c r="AJ201" s="50" t="str">
        <f aca="false">IF(IFERROR(SEARCH("-stream",Online_Backup_Table1230[[#This Row],[Extension types]],1),0)&gt;0,"-stream","-")</f>
        <v>-</v>
      </c>
      <c r="AK201" s="50" t="str">
        <f aca="false">IF(IFERROR(SEARCH("-ov",Online_Backup_Table1230[[#This Row],[Extension types]],1),0)&gt;0,"-ov","-")</f>
        <v>-</v>
      </c>
      <c r="AL201" s="50" t="str">
        <f aca="false">IF(IFERROR(SEARCH("-opc",Online_Backup_Table1230[[#This Row],[Extension types]],1),0)&gt;0,"-opc","-")</f>
        <v>-</v>
      </c>
      <c r="AM201" s="50" t="str">
        <f aca="false">IF(IFERROR(SEARCH("-mysql",Online_Backup_Table1230[[#This Row],[Extension types]],1),0)&gt;0,"-mysql","-")</f>
        <v>-</v>
      </c>
      <c r="AN201" s="50" t="str">
        <f aca="false">IF(IFERROR(SEARCH("-postgresql",Online_Backup_Table1230[[#This Row],[Extension types]],1),0)&gt;0,"-postgresql","-")</f>
        <v>-</v>
      </c>
      <c r="AO201" s="53" t="n">
        <f aca="false">IF(AND(Online_Backup_Table1230[[#This Row],[OS_type]]="WINDOWS / LINUX",COUNTIF(Online_Backup_Table1230[[#This Row],[Check -mssql and -mssql70]:[Check -opc]],"-")&lt;&gt;21),1,0)</f>
        <v>1</v>
      </c>
      <c r="AP201" s="53" t="n">
        <f aca="false">IF(AND(Online_Backup_Table1230[[#This Row],[OS_type]]="UNIX",COUNTIF(Online_Backup_Table1230[[#This Row],[Check -mssql and -mssql70]:[Check -opc]],"-")&lt;&gt;21),1,0)</f>
        <v>0</v>
      </c>
      <c r="AQ201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01" s="53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201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01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01" s="54" t="n">
        <v>43873.3556365741</v>
      </c>
      <c r="AV201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02" customFormat="false" ht="15" hidden="false" customHeight="false" outlineLevel="0" collapsed="false">
      <c r="B202" s="39" t="s">
        <v>239</v>
      </c>
      <c r="C202" s="39" t="s">
        <v>133</v>
      </c>
      <c r="D202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02" s="51" t="s">
        <v>125</v>
      </c>
      <c r="F202" s="52"/>
      <c r="G202" s="52"/>
      <c r="H202" s="52"/>
      <c r="I202" s="52"/>
      <c r="J202" s="52"/>
      <c r="L202" s="50" t="str">
        <f aca="false">IF(IFERROR(SEARCH("-virtual",Online_Backup_Table1230[[#This Row],[Extension types]],1),0)&gt;0,"Yes","-")</f>
        <v>-</v>
      </c>
      <c r="M202" s="39"/>
      <c r="N202" s="50" t="str">
        <f aca="false">IF(IFERROR(SEARCH("-clus",Online_Backup_Table1230[[#This Row],[Extension types]],1),0)&gt;0,"Yes","-")</f>
        <v>-</v>
      </c>
      <c r="O202" s="39"/>
      <c r="P202" s="50" t="str">
        <f aca="false">IF(IFERROR(SEARCH("-appserver",Online_Backup_Table1230[[#This Row],[Extension types]],1),0)&gt;0,"Yes","-")</f>
        <v>-</v>
      </c>
      <c r="Q202" s="39"/>
      <c r="R202" s="50" t="str">
        <f aca="false">IF(IFERROR(SEARCH("-mssql",Online_Backup_Table1230[[#This Row],[Extension types]],1),0)&gt;0,"-mssql","-")</f>
        <v>-</v>
      </c>
      <c r="S202" s="50" t="str">
        <f aca="false">IF(IFERROR(SEARCH("-oracle",Online_Backup_Table1230[[#This Row],[Extension types]],1),0)&gt;0,"-oracle","-")</f>
        <v>-</v>
      </c>
      <c r="T202" s="50" t="str">
        <f aca="false">IF(IFERROR(SEARCH("-sap",Online_Backup_Table1230[[#This Row],[Extension types]],1),0)&gt;0,"-sap","-")</f>
        <v>-</v>
      </c>
      <c r="U202" s="50" t="str">
        <f aca="false">IF(IFERROR(SEARCH("-msexchange",Online_Backup_Table1230[[#This Row],[Extension types]],1),0)&gt;0,"-msexchange","-")</f>
        <v>-</v>
      </c>
      <c r="V202" s="50" t="str">
        <f aca="false">IF(IFERROR(SEARCH("-msese",Online_Backup_Table1230[[#This Row],[Extension types]],1),0)&gt;0,"-msese","-")</f>
        <v>-</v>
      </c>
      <c r="W202" s="50" t="str">
        <f aca="false">IF(IFERROR(SEARCH("-e2010",Online_Backup_Table1230[[#This Row],[Extension types]],1),0)&gt;0,"-e2010","-")</f>
        <v>-</v>
      </c>
      <c r="X202" s="50" t="str">
        <f aca="false">IF(IFERROR(SEARCH("-msmbx",Online_Backup_Table1230[[#This Row],[Extension types]],1),0)&gt;0,"-msmbx","-")</f>
        <v>-</v>
      </c>
      <c r="Y202" s="50" t="str">
        <f aca="false">IF(IFERROR(SEARCH("-mbx",Online_Backup_Table1230[[#This Row],[Extension types]],1),0)&gt;0,"-mbx","-")</f>
        <v>-</v>
      </c>
      <c r="Z202" s="50" t="str">
        <f aca="false">IF(IFERROR(SEARCH("-informix",Online_Backup_Table1230[[#This Row],[Extension types]],1),0)&gt;0,"-informix","-")</f>
        <v>-</v>
      </c>
      <c r="AA202" s="50" t="str">
        <f aca="false">IF(IFERROR(SEARCH("-sybase",Online_Backup_Table1230[[#This Row],[Extension types]],1),0)&gt;0,"-sybase","-")</f>
        <v>-</v>
      </c>
      <c r="AB202" s="50" t="str">
        <f aca="false">IF(IFERROR(SEARCH("-lotus",Online_Backup_Table1230[[#This Row],[Extension types]],1),0)&gt;0,"-lotus","-")</f>
        <v>-</v>
      </c>
      <c r="AC202" s="50" t="str">
        <f aca="false">IF(IFERROR(SEARCH("-vss",Online_Backup_Table1230[[#This Row],[Extension types]],1),0)&gt;0,"-vss","-")</f>
        <v>-</v>
      </c>
      <c r="AD202" s="50" t="str">
        <f aca="false">IF(IFERROR(SEARCH("-db2",Online_Backup_Table1230[[#This Row],[Extension types]],1),0)&gt;0,"-db2","-")</f>
        <v>-</v>
      </c>
      <c r="AE202" s="50" t="str">
        <f aca="false">IF(IFERROR(SEARCH("-mssharepoint",Online_Backup_Table1230[[#This Row],[Extension types]],1),0)&gt;0,"-mssharepoint","-")</f>
        <v>-</v>
      </c>
      <c r="AF202" s="50" t="str">
        <f aca="false">IF(IFERROR(SEARCH("-mssps",Online_Backup_Table1230[[#This Row],[Extension types]],1),0)&gt;0,"-mssps","-")</f>
        <v>-</v>
      </c>
      <c r="AG202" s="50" t="str">
        <f aca="false">IF(IFERROR(SEARCH("-vmware",Online_Backup_Table1230[[#This Row],[Extension types]],1),0)&gt;0,"-vmware","-")</f>
        <v>-</v>
      </c>
      <c r="AH202" s="50" t="str">
        <f aca="false">IF(IFERROR(SEARCH("-vepa",Online_Backup_Table1230[[#This Row],[Extension types]],1),0)&gt;0,"-vepa","-")</f>
        <v>-</v>
      </c>
      <c r="AI202" s="50" t="str">
        <f aca="false">IF(IFERROR(SEARCH("-veagent",Online_Backup_Table1230[[#This Row],[Extension types]],1),0)&gt;0,"-veagent","-")</f>
        <v>-</v>
      </c>
      <c r="AJ202" s="50" t="str">
        <f aca="false">IF(IFERROR(SEARCH("-stream",Online_Backup_Table1230[[#This Row],[Extension types]],1),0)&gt;0,"-stream","-")</f>
        <v>-</v>
      </c>
      <c r="AK202" s="50" t="str">
        <f aca="false">IF(IFERROR(SEARCH("-ov",Online_Backup_Table1230[[#This Row],[Extension types]],1),0)&gt;0,"-ov","-")</f>
        <v>-</v>
      </c>
      <c r="AL202" s="50" t="str">
        <f aca="false">IF(IFERROR(SEARCH("-opc",Online_Backup_Table1230[[#This Row],[Extension types]],1),0)&gt;0,"-opc","-")</f>
        <v>-</v>
      </c>
      <c r="AM202" s="50" t="str">
        <f aca="false">IF(IFERROR(SEARCH("-mysql",Online_Backup_Table1230[[#This Row],[Extension types]],1),0)&gt;0,"-mysql","-")</f>
        <v>-</v>
      </c>
      <c r="AN202" s="50" t="str">
        <f aca="false">IF(IFERROR(SEARCH("-postgresql",Online_Backup_Table1230[[#This Row],[Extension types]],1),0)&gt;0,"-postgresql","-")</f>
        <v>-</v>
      </c>
      <c r="AO202" s="53" t="n">
        <f aca="false">IF(AND(Online_Backup_Table1230[[#This Row],[OS_type]]="WINDOWS / LINUX",COUNTIF(Online_Backup_Table1230[[#This Row],[Check -mssql and -mssql70]:[Check -opc]],"-")&lt;&gt;21),1,0)</f>
        <v>0</v>
      </c>
      <c r="AP202" s="53" t="n">
        <f aca="false">IF(AND(Online_Backup_Table1230[[#This Row],[OS_type]]="UNIX",COUNTIF(Online_Backup_Table1230[[#This Row],[Check -mssql and -mssql70]:[Check -opc]],"-")&lt;&gt;21),1,0)</f>
        <v>0</v>
      </c>
      <c r="AQ202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202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202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02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02" s="54"/>
      <c r="AV202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03" customFormat="false" ht="15" hidden="false" customHeight="false" outlineLevel="0" collapsed="false">
      <c r="B203" s="39" t="s">
        <v>240</v>
      </c>
      <c r="C203" s="39" t="s">
        <v>184</v>
      </c>
      <c r="D203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03" s="51" t="s">
        <v>241</v>
      </c>
      <c r="F203" s="52"/>
      <c r="G203" s="52"/>
      <c r="H203" s="52"/>
      <c r="I203" s="52"/>
      <c r="J203" s="52"/>
      <c r="L203" s="50" t="str">
        <f aca="false">IF(IFERROR(SEARCH("-virtual",Online_Backup_Table1230[[#This Row],[Extension types]],1),0)&gt;0,"Yes","-")</f>
        <v>-</v>
      </c>
      <c r="M203" s="39"/>
      <c r="N203" s="50" t="str">
        <f aca="false">IF(IFERROR(SEARCH("-clus",Online_Backup_Table1230[[#This Row],[Extension types]],1),0)&gt;0,"Yes","-")</f>
        <v>-</v>
      </c>
      <c r="O203" s="39"/>
      <c r="P203" s="50" t="str">
        <f aca="false">IF(IFERROR(SEARCH("-appserver",Online_Backup_Table1230[[#This Row],[Extension types]],1),0)&gt;0,"Yes","-")</f>
        <v>-</v>
      </c>
      <c r="Q203" s="39"/>
      <c r="R203" s="50" t="str">
        <f aca="false">IF(IFERROR(SEARCH("-mssql",Online_Backup_Table1230[[#This Row],[Extension types]],1),0)&gt;0,"-mssql","-")</f>
        <v>-mssql</v>
      </c>
      <c r="S203" s="50" t="str">
        <f aca="false">IF(IFERROR(SEARCH("-oracle",Online_Backup_Table1230[[#This Row],[Extension types]],1),0)&gt;0,"-oracle","-")</f>
        <v>-</v>
      </c>
      <c r="T203" s="50" t="str">
        <f aca="false">IF(IFERROR(SEARCH("-sap",Online_Backup_Table1230[[#This Row],[Extension types]],1),0)&gt;0,"-sap","-")</f>
        <v>-</v>
      </c>
      <c r="U203" s="50" t="str">
        <f aca="false">IF(IFERROR(SEARCH("-msexchange",Online_Backup_Table1230[[#This Row],[Extension types]],1),0)&gt;0,"-msexchange","-")</f>
        <v>-</v>
      </c>
      <c r="V203" s="50" t="str">
        <f aca="false">IF(IFERROR(SEARCH("-msese",Online_Backup_Table1230[[#This Row],[Extension types]],1),0)&gt;0,"-msese","-")</f>
        <v>-</v>
      </c>
      <c r="W203" s="50" t="str">
        <f aca="false">IF(IFERROR(SEARCH("-e2010",Online_Backup_Table1230[[#This Row],[Extension types]],1),0)&gt;0,"-e2010","-")</f>
        <v>-</v>
      </c>
      <c r="X203" s="50" t="str">
        <f aca="false">IF(IFERROR(SEARCH("-msmbx",Online_Backup_Table1230[[#This Row],[Extension types]],1),0)&gt;0,"-msmbx","-")</f>
        <v>-</v>
      </c>
      <c r="Y203" s="50" t="str">
        <f aca="false">IF(IFERROR(SEARCH("-mbx",Online_Backup_Table1230[[#This Row],[Extension types]],1),0)&gt;0,"-mbx","-")</f>
        <v>-</v>
      </c>
      <c r="Z203" s="50" t="str">
        <f aca="false">IF(IFERROR(SEARCH("-informix",Online_Backup_Table1230[[#This Row],[Extension types]],1),0)&gt;0,"-informix","-")</f>
        <v>-</v>
      </c>
      <c r="AA203" s="50" t="str">
        <f aca="false">IF(IFERROR(SEARCH("-sybase",Online_Backup_Table1230[[#This Row],[Extension types]],1),0)&gt;0,"-sybase","-")</f>
        <v>-</v>
      </c>
      <c r="AB203" s="50" t="str">
        <f aca="false">IF(IFERROR(SEARCH("-lotus",Online_Backup_Table1230[[#This Row],[Extension types]],1),0)&gt;0,"-lotus","-")</f>
        <v>-</v>
      </c>
      <c r="AC203" s="50" t="str">
        <f aca="false">IF(IFERROR(SEARCH("-vss",Online_Backup_Table1230[[#This Row],[Extension types]],1),0)&gt;0,"-vss","-")</f>
        <v>-vss</v>
      </c>
      <c r="AD203" s="50" t="str">
        <f aca="false">IF(IFERROR(SEARCH("-db2",Online_Backup_Table1230[[#This Row],[Extension types]],1),0)&gt;0,"-db2","-")</f>
        <v>-</v>
      </c>
      <c r="AE203" s="50" t="str">
        <f aca="false">IF(IFERROR(SEARCH("-mssharepoint",Online_Backup_Table1230[[#This Row],[Extension types]],1),0)&gt;0,"-mssharepoint","-")</f>
        <v>-</v>
      </c>
      <c r="AF203" s="50" t="str">
        <f aca="false">IF(IFERROR(SEARCH("-mssps",Online_Backup_Table1230[[#This Row],[Extension types]],1),0)&gt;0,"-mssps","-")</f>
        <v>-</v>
      </c>
      <c r="AG203" s="50" t="str">
        <f aca="false">IF(IFERROR(SEARCH("-vmware",Online_Backup_Table1230[[#This Row],[Extension types]],1),0)&gt;0,"-vmware","-")</f>
        <v>-</v>
      </c>
      <c r="AH203" s="50" t="str">
        <f aca="false">IF(IFERROR(SEARCH("-vepa",Online_Backup_Table1230[[#This Row],[Extension types]],1),0)&gt;0,"-vepa","-")</f>
        <v>-</v>
      </c>
      <c r="AI203" s="50" t="str">
        <f aca="false">IF(IFERROR(SEARCH("-veagent",Online_Backup_Table1230[[#This Row],[Extension types]],1),0)&gt;0,"-veagent","-")</f>
        <v>-</v>
      </c>
      <c r="AJ203" s="50" t="str">
        <f aca="false">IF(IFERROR(SEARCH("-stream",Online_Backup_Table1230[[#This Row],[Extension types]],1),0)&gt;0,"-stream","-")</f>
        <v>-</v>
      </c>
      <c r="AK203" s="50" t="str">
        <f aca="false">IF(IFERROR(SEARCH("-ov",Online_Backup_Table1230[[#This Row],[Extension types]],1),0)&gt;0,"-ov","-")</f>
        <v>-</v>
      </c>
      <c r="AL203" s="50" t="str">
        <f aca="false">IF(IFERROR(SEARCH("-opc",Online_Backup_Table1230[[#This Row],[Extension types]],1),0)&gt;0,"-opc","-")</f>
        <v>-</v>
      </c>
      <c r="AM203" s="50" t="str">
        <f aca="false">IF(IFERROR(SEARCH("-mysql",Online_Backup_Table1230[[#This Row],[Extension types]],1),0)&gt;0,"-mysql","-")</f>
        <v>-</v>
      </c>
      <c r="AN203" s="50" t="str">
        <f aca="false">IF(IFERROR(SEARCH("-postgresql",Online_Backup_Table1230[[#This Row],[Extension types]],1),0)&gt;0,"-postgresql","-")</f>
        <v>-</v>
      </c>
      <c r="AO203" s="53" t="n">
        <f aca="false">IF(AND(Online_Backup_Table1230[[#This Row],[OS_type]]="WINDOWS / LINUX",COUNTIF(Online_Backup_Table1230[[#This Row],[Check -mssql and -mssql70]:[Check -opc]],"-")&lt;&gt;21),1,0)</f>
        <v>1</v>
      </c>
      <c r="AP203" s="53" t="n">
        <f aca="false">IF(AND(Online_Backup_Table1230[[#This Row],[OS_type]]="UNIX",COUNTIF(Online_Backup_Table1230[[#This Row],[Check -mssql and -mssql70]:[Check -opc]],"-")&lt;&gt;21),1,0)</f>
        <v>0</v>
      </c>
      <c r="AQ203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03" s="53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203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03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03" s="54" t="n">
        <v>43873.5026157407</v>
      </c>
      <c r="AV203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04" customFormat="false" ht="15" hidden="false" customHeight="false" outlineLevel="0" collapsed="false">
      <c r="B204" s="39" t="s">
        <v>242</v>
      </c>
      <c r="C204" s="39" t="s">
        <v>116</v>
      </c>
      <c r="D204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04" s="51" t="s">
        <v>127</v>
      </c>
      <c r="F204" s="52"/>
      <c r="G204" s="52"/>
      <c r="H204" s="52"/>
      <c r="I204" s="52"/>
      <c r="J204" s="52"/>
      <c r="L204" s="50" t="str">
        <f aca="false">IF(IFERROR(SEARCH("-virtual",Online_Backup_Table1230[[#This Row],[Extension types]],1),0)&gt;0,"Yes","-")</f>
        <v>-</v>
      </c>
      <c r="M204" s="39"/>
      <c r="N204" s="50" t="str">
        <f aca="false">IF(IFERROR(SEARCH("-clus",Online_Backup_Table1230[[#This Row],[Extension types]],1),0)&gt;0,"Yes","-")</f>
        <v>-</v>
      </c>
      <c r="O204" s="39"/>
      <c r="P204" s="50" t="str">
        <f aca="false">IF(IFERROR(SEARCH("-appserver",Online_Backup_Table1230[[#This Row],[Extension types]],1),0)&gt;0,"Yes","-")</f>
        <v>-</v>
      </c>
      <c r="Q204" s="39"/>
      <c r="R204" s="50" t="str">
        <f aca="false">IF(IFERROR(SEARCH("-mssql",Online_Backup_Table1230[[#This Row],[Extension types]],1),0)&gt;0,"-mssql","-")</f>
        <v>-</v>
      </c>
      <c r="S204" s="50" t="str">
        <f aca="false">IF(IFERROR(SEARCH("-oracle",Online_Backup_Table1230[[#This Row],[Extension types]],1),0)&gt;0,"-oracle","-")</f>
        <v>-oracle</v>
      </c>
      <c r="T204" s="50" t="str">
        <f aca="false">IF(IFERROR(SEARCH("-sap",Online_Backup_Table1230[[#This Row],[Extension types]],1),0)&gt;0,"-sap","-")</f>
        <v>-</v>
      </c>
      <c r="U204" s="50" t="str">
        <f aca="false">IF(IFERROR(SEARCH("-msexchange",Online_Backup_Table1230[[#This Row],[Extension types]],1),0)&gt;0,"-msexchange","-")</f>
        <v>-</v>
      </c>
      <c r="V204" s="50" t="str">
        <f aca="false">IF(IFERROR(SEARCH("-msese",Online_Backup_Table1230[[#This Row],[Extension types]],1),0)&gt;0,"-msese","-")</f>
        <v>-</v>
      </c>
      <c r="W204" s="50" t="str">
        <f aca="false">IF(IFERROR(SEARCH("-e2010",Online_Backup_Table1230[[#This Row],[Extension types]],1),0)&gt;0,"-e2010","-")</f>
        <v>-</v>
      </c>
      <c r="X204" s="50" t="str">
        <f aca="false">IF(IFERROR(SEARCH("-msmbx",Online_Backup_Table1230[[#This Row],[Extension types]],1),0)&gt;0,"-msmbx","-")</f>
        <v>-</v>
      </c>
      <c r="Y204" s="50" t="str">
        <f aca="false">IF(IFERROR(SEARCH("-mbx",Online_Backup_Table1230[[#This Row],[Extension types]],1),0)&gt;0,"-mbx","-")</f>
        <v>-</v>
      </c>
      <c r="Z204" s="50" t="str">
        <f aca="false">IF(IFERROR(SEARCH("-informix",Online_Backup_Table1230[[#This Row],[Extension types]],1),0)&gt;0,"-informix","-")</f>
        <v>-</v>
      </c>
      <c r="AA204" s="50" t="str">
        <f aca="false">IF(IFERROR(SEARCH("-sybase",Online_Backup_Table1230[[#This Row],[Extension types]],1),0)&gt;0,"-sybase","-")</f>
        <v>-</v>
      </c>
      <c r="AB204" s="50" t="str">
        <f aca="false">IF(IFERROR(SEARCH("-lotus",Online_Backup_Table1230[[#This Row],[Extension types]],1),0)&gt;0,"-lotus","-")</f>
        <v>-</v>
      </c>
      <c r="AC204" s="50" t="str">
        <f aca="false">IF(IFERROR(SEARCH("-vss",Online_Backup_Table1230[[#This Row],[Extension types]],1),0)&gt;0,"-vss","-")</f>
        <v>-</v>
      </c>
      <c r="AD204" s="50" t="str">
        <f aca="false">IF(IFERROR(SEARCH("-db2",Online_Backup_Table1230[[#This Row],[Extension types]],1),0)&gt;0,"-db2","-")</f>
        <v>-</v>
      </c>
      <c r="AE204" s="50" t="str">
        <f aca="false">IF(IFERROR(SEARCH("-mssharepoint",Online_Backup_Table1230[[#This Row],[Extension types]],1),0)&gt;0,"-mssharepoint","-")</f>
        <v>-</v>
      </c>
      <c r="AF204" s="50" t="str">
        <f aca="false">IF(IFERROR(SEARCH("-mssps",Online_Backup_Table1230[[#This Row],[Extension types]],1),0)&gt;0,"-mssps","-")</f>
        <v>-</v>
      </c>
      <c r="AG204" s="50" t="str">
        <f aca="false">IF(IFERROR(SEARCH("-vmware",Online_Backup_Table1230[[#This Row],[Extension types]],1),0)&gt;0,"-vmware","-")</f>
        <v>-</v>
      </c>
      <c r="AH204" s="50" t="str">
        <f aca="false">IF(IFERROR(SEARCH("-vepa",Online_Backup_Table1230[[#This Row],[Extension types]],1),0)&gt;0,"-vepa","-")</f>
        <v>-</v>
      </c>
      <c r="AI204" s="50" t="str">
        <f aca="false">IF(IFERROR(SEARCH("-veagent",Online_Backup_Table1230[[#This Row],[Extension types]],1),0)&gt;0,"-veagent","-")</f>
        <v>-</v>
      </c>
      <c r="AJ204" s="50" t="str">
        <f aca="false">IF(IFERROR(SEARCH("-stream",Online_Backup_Table1230[[#This Row],[Extension types]],1),0)&gt;0,"-stream","-")</f>
        <v>-</v>
      </c>
      <c r="AK204" s="50" t="str">
        <f aca="false">IF(IFERROR(SEARCH("-ov",Online_Backup_Table1230[[#This Row],[Extension types]],1),0)&gt;0,"-ov","-")</f>
        <v>-</v>
      </c>
      <c r="AL204" s="50" t="str">
        <f aca="false">IF(IFERROR(SEARCH("-opc",Online_Backup_Table1230[[#This Row],[Extension types]],1),0)&gt;0,"-opc","-")</f>
        <v>-</v>
      </c>
      <c r="AM204" s="50" t="str">
        <f aca="false">IF(IFERROR(SEARCH("-mysql",Online_Backup_Table1230[[#This Row],[Extension types]],1),0)&gt;0,"-mysql","-")</f>
        <v>-</v>
      </c>
      <c r="AN204" s="50" t="str">
        <f aca="false">IF(IFERROR(SEARCH("-postgresql",Online_Backup_Table1230[[#This Row],[Extension types]],1),0)&gt;0,"-postgresql","-")</f>
        <v>-</v>
      </c>
      <c r="AO204" s="53" t="n">
        <f aca="false">IF(AND(Online_Backup_Table1230[[#This Row],[OS_type]]="WINDOWS / LINUX",COUNTIF(Online_Backup_Table1230[[#This Row],[Check -mssql and -mssql70]:[Check -opc]],"-")&lt;&gt;21),1,0)</f>
        <v>1</v>
      </c>
      <c r="AP204" s="53" t="n">
        <f aca="false">IF(AND(Online_Backup_Table1230[[#This Row],[OS_type]]="UNIX",COUNTIF(Online_Backup_Table1230[[#This Row],[Check -mssql and -mssql70]:[Check -opc]],"-")&lt;&gt;21),1,0)</f>
        <v>0</v>
      </c>
      <c r="AQ204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04" s="53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204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04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04" s="54" t="n">
        <v>43873.5018981482</v>
      </c>
      <c r="AV204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05" customFormat="false" ht="15" hidden="false" customHeight="false" outlineLevel="0" collapsed="false">
      <c r="B205" s="39" t="s">
        <v>243</v>
      </c>
      <c r="C205" s="39" t="s">
        <v>165</v>
      </c>
      <c r="D205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05" s="51" t="s">
        <v>244</v>
      </c>
      <c r="F205" s="52"/>
      <c r="G205" s="52"/>
      <c r="H205" s="52"/>
      <c r="I205" s="52"/>
      <c r="J205" s="52"/>
      <c r="L205" s="50" t="str">
        <f aca="false">IF(IFERROR(SEARCH("-virtual",Online_Backup_Table1230[[#This Row],[Extension types]],1),0)&gt;0,"Yes","-")</f>
        <v>-</v>
      </c>
      <c r="M205" s="39"/>
      <c r="N205" s="50" t="str">
        <f aca="false">IF(IFERROR(SEARCH("-clus",Online_Backup_Table1230[[#This Row],[Extension types]],1),0)&gt;0,"Yes","-")</f>
        <v>-</v>
      </c>
      <c r="O205" s="39"/>
      <c r="P205" s="50" t="str">
        <f aca="false">IF(IFERROR(SEARCH("-appserver",Online_Backup_Table1230[[#This Row],[Extension types]],1),0)&gt;0,"Yes","-")</f>
        <v>-</v>
      </c>
      <c r="Q205" s="39"/>
      <c r="R205" s="50" t="str">
        <f aca="false">IF(IFERROR(SEARCH("-mssql",Online_Backup_Table1230[[#This Row],[Extension types]],1),0)&gt;0,"-mssql","-")</f>
        <v>-mssql</v>
      </c>
      <c r="S205" s="50" t="str">
        <f aca="false">IF(IFERROR(SEARCH("-oracle",Online_Backup_Table1230[[#This Row],[Extension types]],1),0)&gt;0,"-oracle","-")</f>
        <v>-</v>
      </c>
      <c r="T205" s="50" t="str">
        <f aca="false">IF(IFERROR(SEARCH("-sap",Online_Backup_Table1230[[#This Row],[Extension types]],1),0)&gt;0,"-sap","-")</f>
        <v>-</v>
      </c>
      <c r="U205" s="50" t="str">
        <f aca="false">IF(IFERROR(SEARCH("-msexchange",Online_Backup_Table1230[[#This Row],[Extension types]],1),0)&gt;0,"-msexchange","-")</f>
        <v>-</v>
      </c>
      <c r="V205" s="50" t="str">
        <f aca="false">IF(IFERROR(SEARCH("-msese",Online_Backup_Table1230[[#This Row],[Extension types]],1),0)&gt;0,"-msese","-")</f>
        <v>-</v>
      </c>
      <c r="W205" s="50" t="str">
        <f aca="false">IF(IFERROR(SEARCH("-e2010",Online_Backup_Table1230[[#This Row],[Extension types]],1),0)&gt;0,"-e2010","-")</f>
        <v>-</v>
      </c>
      <c r="X205" s="50" t="str">
        <f aca="false">IF(IFERROR(SEARCH("-msmbx",Online_Backup_Table1230[[#This Row],[Extension types]],1),0)&gt;0,"-msmbx","-")</f>
        <v>-</v>
      </c>
      <c r="Y205" s="50" t="str">
        <f aca="false">IF(IFERROR(SEARCH("-mbx",Online_Backup_Table1230[[#This Row],[Extension types]],1),0)&gt;0,"-mbx","-")</f>
        <v>-</v>
      </c>
      <c r="Z205" s="50" t="str">
        <f aca="false">IF(IFERROR(SEARCH("-informix",Online_Backup_Table1230[[#This Row],[Extension types]],1),0)&gt;0,"-informix","-")</f>
        <v>-</v>
      </c>
      <c r="AA205" s="50" t="str">
        <f aca="false">IF(IFERROR(SEARCH("-sybase",Online_Backup_Table1230[[#This Row],[Extension types]],1),0)&gt;0,"-sybase","-")</f>
        <v>-</v>
      </c>
      <c r="AB205" s="50" t="str">
        <f aca="false">IF(IFERROR(SEARCH("-lotus",Online_Backup_Table1230[[#This Row],[Extension types]],1),0)&gt;0,"-lotus","-")</f>
        <v>-</v>
      </c>
      <c r="AC205" s="50" t="str">
        <f aca="false">IF(IFERROR(SEARCH("-vss",Online_Backup_Table1230[[#This Row],[Extension types]],1),0)&gt;0,"-vss","-")</f>
        <v>-vss</v>
      </c>
      <c r="AD205" s="50" t="str">
        <f aca="false">IF(IFERROR(SEARCH("-db2",Online_Backup_Table1230[[#This Row],[Extension types]],1),0)&gt;0,"-db2","-")</f>
        <v>-</v>
      </c>
      <c r="AE205" s="50" t="str">
        <f aca="false">IF(IFERROR(SEARCH("-mssharepoint",Online_Backup_Table1230[[#This Row],[Extension types]],1),0)&gt;0,"-mssharepoint","-")</f>
        <v>-</v>
      </c>
      <c r="AF205" s="50" t="str">
        <f aca="false">IF(IFERROR(SEARCH("-mssps",Online_Backup_Table1230[[#This Row],[Extension types]],1),0)&gt;0,"-mssps","-")</f>
        <v>-</v>
      </c>
      <c r="AG205" s="50" t="str">
        <f aca="false">IF(IFERROR(SEARCH("-vmware",Online_Backup_Table1230[[#This Row],[Extension types]],1),0)&gt;0,"-vmware","-")</f>
        <v>-</v>
      </c>
      <c r="AH205" s="50" t="str">
        <f aca="false">IF(IFERROR(SEARCH("-vepa",Online_Backup_Table1230[[#This Row],[Extension types]],1),0)&gt;0,"-vepa","-")</f>
        <v>-</v>
      </c>
      <c r="AI205" s="50" t="str">
        <f aca="false">IF(IFERROR(SEARCH("-veagent",Online_Backup_Table1230[[#This Row],[Extension types]],1),0)&gt;0,"-veagent","-")</f>
        <v>-</v>
      </c>
      <c r="AJ205" s="50" t="str">
        <f aca="false">IF(IFERROR(SEARCH("-stream",Online_Backup_Table1230[[#This Row],[Extension types]],1),0)&gt;0,"-stream","-")</f>
        <v>-</v>
      </c>
      <c r="AK205" s="50" t="str">
        <f aca="false">IF(IFERROR(SEARCH("-ov",Online_Backup_Table1230[[#This Row],[Extension types]],1),0)&gt;0,"-ov","-")</f>
        <v>-</v>
      </c>
      <c r="AL205" s="50" t="str">
        <f aca="false">IF(IFERROR(SEARCH("-opc",Online_Backup_Table1230[[#This Row],[Extension types]],1),0)&gt;0,"-opc","-")</f>
        <v>-</v>
      </c>
      <c r="AM205" s="50" t="str">
        <f aca="false">IF(IFERROR(SEARCH("-mysql",Online_Backup_Table1230[[#This Row],[Extension types]],1),0)&gt;0,"-mysql","-")</f>
        <v>-</v>
      </c>
      <c r="AN205" s="50" t="str">
        <f aca="false">IF(IFERROR(SEARCH("-postgresql",Online_Backup_Table1230[[#This Row],[Extension types]],1),0)&gt;0,"-postgresql","-")</f>
        <v>-</v>
      </c>
      <c r="AO205" s="53" t="n">
        <f aca="false">IF(AND(Online_Backup_Table1230[[#This Row],[OS_type]]="WINDOWS / LINUX",COUNTIF(Online_Backup_Table1230[[#This Row],[Check -mssql and -mssql70]:[Check -opc]],"-")&lt;&gt;21),1,0)</f>
        <v>1</v>
      </c>
      <c r="AP205" s="53" t="n">
        <f aca="false">IF(AND(Online_Backup_Table1230[[#This Row],[OS_type]]="UNIX",COUNTIF(Online_Backup_Table1230[[#This Row],[Check -mssql and -mssql70]:[Check -opc]],"-")&lt;&gt;21),1,0)</f>
        <v>0</v>
      </c>
      <c r="AQ205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05" s="53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205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05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05" s="54" t="n">
        <v>43872.1134143519</v>
      </c>
      <c r="AV205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06" customFormat="false" ht="15" hidden="false" customHeight="false" outlineLevel="0" collapsed="false">
      <c r="B206" s="39" t="s">
        <v>245</v>
      </c>
      <c r="C206" s="39" t="s">
        <v>165</v>
      </c>
      <c r="D206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06" s="51" t="s">
        <v>246</v>
      </c>
      <c r="F206" s="52"/>
      <c r="G206" s="52"/>
      <c r="H206" s="52"/>
      <c r="I206" s="52"/>
      <c r="J206" s="52"/>
      <c r="L206" s="50" t="str">
        <f aca="false">IF(IFERROR(SEARCH("-virtual",Online_Backup_Table1230[[#This Row],[Extension types]],1),0)&gt;0,"Yes","-")</f>
        <v>-</v>
      </c>
      <c r="M206" s="39"/>
      <c r="N206" s="50" t="str">
        <f aca="false">IF(IFERROR(SEARCH("-clus",Online_Backup_Table1230[[#This Row],[Extension types]],1),0)&gt;0,"Yes","-")</f>
        <v>-</v>
      </c>
      <c r="O206" s="39"/>
      <c r="P206" s="50" t="str">
        <f aca="false">IF(IFERROR(SEARCH("-appserver",Online_Backup_Table1230[[#This Row],[Extension types]],1),0)&gt;0,"Yes","-")</f>
        <v>-</v>
      </c>
      <c r="Q206" s="39"/>
      <c r="R206" s="50" t="str">
        <f aca="false">IF(IFERROR(SEARCH("-mssql",Online_Backup_Table1230[[#This Row],[Extension types]],1),0)&gt;0,"-mssql","-")</f>
        <v>-mssql</v>
      </c>
      <c r="S206" s="50" t="str">
        <f aca="false">IF(IFERROR(SEARCH("-oracle",Online_Backup_Table1230[[#This Row],[Extension types]],1),0)&gt;0,"-oracle","-")</f>
        <v>-</v>
      </c>
      <c r="T206" s="50" t="str">
        <f aca="false">IF(IFERROR(SEARCH("-sap",Online_Backup_Table1230[[#This Row],[Extension types]],1),0)&gt;0,"-sap","-")</f>
        <v>-</v>
      </c>
      <c r="U206" s="50" t="str">
        <f aca="false">IF(IFERROR(SEARCH("-msexchange",Online_Backup_Table1230[[#This Row],[Extension types]],1),0)&gt;0,"-msexchange","-")</f>
        <v>-</v>
      </c>
      <c r="V206" s="50" t="str">
        <f aca="false">IF(IFERROR(SEARCH("-msese",Online_Backup_Table1230[[#This Row],[Extension types]],1),0)&gt;0,"-msese","-")</f>
        <v>-</v>
      </c>
      <c r="W206" s="50" t="str">
        <f aca="false">IF(IFERROR(SEARCH("-e2010",Online_Backup_Table1230[[#This Row],[Extension types]],1),0)&gt;0,"-e2010","-")</f>
        <v>-</v>
      </c>
      <c r="X206" s="50" t="str">
        <f aca="false">IF(IFERROR(SEARCH("-msmbx",Online_Backup_Table1230[[#This Row],[Extension types]],1),0)&gt;0,"-msmbx","-")</f>
        <v>-</v>
      </c>
      <c r="Y206" s="50" t="str">
        <f aca="false">IF(IFERROR(SEARCH("-mbx",Online_Backup_Table1230[[#This Row],[Extension types]],1),0)&gt;0,"-mbx","-")</f>
        <v>-</v>
      </c>
      <c r="Z206" s="50" t="str">
        <f aca="false">IF(IFERROR(SEARCH("-informix",Online_Backup_Table1230[[#This Row],[Extension types]],1),0)&gt;0,"-informix","-")</f>
        <v>-</v>
      </c>
      <c r="AA206" s="50" t="str">
        <f aca="false">IF(IFERROR(SEARCH("-sybase",Online_Backup_Table1230[[#This Row],[Extension types]],1),0)&gt;0,"-sybase","-")</f>
        <v>-</v>
      </c>
      <c r="AB206" s="50" t="str">
        <f aca="false">IF(IFERROR(SEARCH("-lotus",Online_Backup_Table1230[[#This Row],[Extension types]],1),0)&gt;0,"-lotus","-")</f>
        <v>-</v>
      </c>
      <c r="AC206" s="50" t="str">
        <f aca="false">IF(IFERROR(SEARCH("-vss",Online_Backup_Table1230[[#This Row],[Extension types]],1),0)&gt;0,"-vss","-")</f>
        <v>-vss</v>
      </c>
      <c r="AD206" s="50" t="str">
        <f aca="false">IF(IFERROR(SEARCH("-db2",Online_Backup_Table1230[[#This Row],[Extension types]],1),0)&gt;0,"-db2","-")</f>
        <v>-</v>
      </c>
      <c r="AE206" s="50" t="str">
        <f aca="false">IF(IFERROR(SEARCH("-mssharepoint",Online_Backup_Table1230[[#This Row],[Extension types]],1),0)&gt;0,"-mssharepoint","-")</f>
        <v>-</v>
      </c>
      <c r="AF206" s="50" t="str">
        <f aca="false">IF(IFERROR(SEARCH("-mssps",Online_Backup_Table1230[[#This Row],[Extension types]],1),0)&gt;0,"-mssps","-")</f>
        <v>-</v>
      </c>
      <c r="AG206" s="50" t="str">
        <f aca="false">IF(IFERROR(SEARCH("-vmware",Online_Backup_Table1230[[#This Row],[Extension types]],1),0)&gt;0,"-vmware","-")</f>
        <v>-</v>
      </c>
      <c r="AH206" s="50" t="str">
        <f aca="false">IF(IFERROR(SEARCH("-vepa",Online_Backup_Table1230[[#This Row],[Extension types]],1),0)&gt;0,"-vepa","-")</f>
        <v>-</v>
      </c>
      <c r="AI206" s="50" t="str">
        <f aca="false">IF(IFERROR(SEARCH("-veagent",Online_Backup_Table1230[[#This Row],[Extension types]],1),0)&gt;0,"-veagent","-")</f>
        <v>-</v>
      </c>
      <c r="AJ206" s="50" t="str">
        <f aca="false">IF(IFERROR(SEARCH("-stream",Online_Backup_Table1230[[#This Row],[Extension types]],1),0)&gt;0,"-stream","-")</f>
        <v>-</v>
      </c>
      <c r="AK206" s="50" t="str">
        <f aca="false">IF(IFERROR(SEARCH("-ov",Online_Backup_Table1230[[#This Row],[Extension types]],1),0)&gt;0,"-ov","-")</f>
        <v>-</v>
      </c>
      <c r="AL206" s="50" t="str">
        <f aca="false">IF(IFERROR(SEARCH("-opc",Online_Backup_Table1230[[#This Row],[Extension types]],1),0)&gt;0,"-opc","-")</f>
        <v>-</v>
      </c>
      <c r="AM206" s="50" t="str">
        <f aca="false">IF(IFERROR(SEARCH("-mysql",Online_Backup_Table1230[[#This Row],[Extension types]],1),0)&gt;0,"-mysql","-")</f>
        <v>-</v>
      </c>
      <c r="AN206" s="50" t="str">
        <f aca="false">IF(IFERROR(SEARCH("-postgresql",Online_Backup_Table1230[[#This Row],[Extension types]],1),0)&gt;0,"-postgresql","-")</f>
        <v>-</v>
      </c>
      <c r="AO206" s="53" t="n">
        <f aca="false">IF(AND(Online_Backup_Table1230[[#This Row],[OS_type]]="WINDOWS / LINUX",COUNTIF(Online_Backup_Table1230[[#This Row],[Check -mssql and -mssql70]:[Check -opc]],"-")&lt;&gt;21),1,0)</f>
        <v>1</v>
      </c>
      <c r="AP206" s="53" t="n">
        <f aca="false">IF(AND(Online_Backup_Table1230[[#This Row],[OS_type]]="UNIX",COUNTIF(Online_Backup_Table1230[[#This Row],[Check -mssql and -mssql70]:[Check -opc]],"-")&lt;&gt;21),1,0)</f>
        <v>0</v>
      </c>
      <c r="AQ206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06" s="53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206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06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06" s="54" t="n">
        <v>43872.1994212963</v>
      </c>
      <c r="AV206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07" customFormat="false" ht="15" hidden="false" customHeight="false" outlineLevel="0" collapsed="false">
      <c r="B207" s="39" t="s">
        <v>247</v>
      </c>
      <c r="C207" s="39" t="s">
        <v>248</v>
      </c>
      <c r="D207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07" s="51" t="s">
        <v>127</v>
      </c>
      <c r="F207" s="52"/>
      <c r="G207" s="52"/>
      <c r="H207" s="52"/>
      <c r="I207" s="52"/>
      <c r="J207" s="52"/>
      <c r="L207" s="50" t="str">
        <f aca="false">IF(IFERROR(SEARCH("-virtual",Online_Backup_Table1230[[#This Row],[Extension types]],1),0)&gt;0,"Yes","-")</f>
        <v>-</v>
      </c>
      <c r="M207" s="39"/>
      <c r="N207" s="50" t="str">
        <f aca="false">IF(IFERROR(SEARCH("-clus",Online_Backup_Table1230[[#This Row],[Extension types]],1),0)&gt;0,"Yes","-")</f>
        <v>-</v>
      </c>
      <c r="O207" s="39"/>
      <c r="P207" s="50" t="str">
        <f aca="false">IF(IFERROR(SEARCH("-appserver",Online_Backup_Table1230[[#This Row],[Extension types]],1),0)&gt;0,"Yes","-")</f>
        <v>-</v>
      </c>
      <c r="Q207" s="39"/>
      <c r="R207" s="50" t="str">
        <f aca="false">IF(IFERROR(SEARCH("-mssql",Online_Backup_Table1230[[#This Row],[Extension types]],1),0)&gt;0,"-mssql","-")</f>
        <v>-</v>
      </c>
      <c r="S207" s="50" t="str">
        <f aca="false">IF(IFERROR(SEARCH("-oracle",Online_Backup_Table1230[[#This Row],[Extension types]],1),0)&gt;0,"-oracle","-")</f>
        <v>-oracle</v>
      </c>
      <c r="T207" s="50" t="str">
        <f aca="false">IF(IFERROR(SEARCH("-sap",Online_Backup_Table1230[[#This Row],[Extension types]],1),0)&gt;0,"-sap","-")</f>
        <v>-</v>
      </c>
      <c r="U207" s="50" t="str">
        <f aca="false">IF(IFERROR(SEARCH("-msexchange",Online_Backup_Table1230[[#This Row],[Extension types]],1),0)&gt;0,"-msexchange","-")</f>
        <v>-</v>
      </c>
      <c r="V207" s="50" t="str">
        <f aca="false">IF(IFERROR(SEARCH("-msese",Online_Backup_Table1230[[#This Row],[Extension types]],1),0)&gt;0,"-msese","-")</f>
        <v>-</v>
      </c>
      <c r="W207" s="50" t="str">
        <f aca="false">IF(IFERROR(SEARCH("-e2010",Online_Backup_Table1230[[#This Row],[Extension types]],1),0)&gt;0,"-e2010","-")</f>
        <v>-</v>
      </c>
      <c r="X207" s="50" t="str">
        <f aca="false">IF(IFERROR(SEARCH("-msmbx",Online_Backup_Table1230[[#This Row],[Extension types]],1),0)&gt;0,"-msmbx","-")</f>
        <v>-</v>
      </c>
      <c r="Y207" s="50" t="str">
        <f aca="false">IF(IFERROR(SEARCH("-mbx",Online_Backup_Table1230[[#This Row],[Extension types]],1),0)&gt;0,"-mbx","-")</f>
        <v>-</v>
      </c>
      <c r="Z207" s="50" t="str">
        <f aca="false">IF(IFERROR(SEARCH("-informix",Online_Backup_Table1230[[#This Row],[Extension types]],1),0)&gt;0,"-informix","-")</f>
        <v>-</v>
      </c>
      <c r="AA207" s="50" t="str">
        <f aca="false">IF(IFERROR(SEARCH("-sybase",Online_Backup_Table1230[[#This Row],[Extension types]],1),0)&gt;0,"-sybase","-")</f>
        <v>-</v>
      </c>
      <c r="AB207" s="50" t="str">
        <f aca="false">IF(IFERROR(SEARCH("-lotus",Online_Backup_Table1230[[#This Row],[Extension types]],1),0)&gt;0,"-lotus","-")</f>
        <v>-</v>
      </c>
      <c r="AC207" s="50" t="str">
        <f aca="false">IF(IFERROR(SEARCH("-vss",Online_Backup_Table1230[[#This Row],[Extension types]],1),0)&gt;0,"-vss","-")</f>
        <v>-</v>
      </c>
      <c r="AD207" s="50" t="str">
        <f aca="false">IF(IFERROR(SEARCH("-db2",Online_Backup_Table1230[[#This Row],[Extension types]],1),0)&gt;0,"-db2","-")</f>
        <v>-</v>
      </c>
      <c r="AE207" s="50" t="str">
        <f aca="false">IF(IFERROR(SEARCH("-mssharepoint",Online_Backup_Table1230[[#This Row],[Extension types]],1),0)&gt;0,"-mssharepoint","-")</f>
        <v>-</v>
      </c>
      <c r="AF207" s="50" t="str">
        <f aca="false">IF(IFERROR(SEARCH("-mssps",Online_Backup_Table1230[[#This Row],[Extension types]],1),0)&gt;0,"-mssps","-")</f>
        <v>-</v>
      </c>
      <c r="AG207" s="50" t="str">
        <f aca="false">IF(IFERROR(SEARCH("-vmware",Online_Backup_Table1230[[#This Row],[Extension types]],1),0)&gt;0,"-vmware","-")</f>
        <v>-</v>
      </c>
      <c r="AH207" s="50" t="str">
        <f aca="false">IF(IFERROR(SEARCH("-vepa",Online_Backup_Table1230[[#This Row],[Extension types]],1),0)&gt;0,"-vepa","-")</f>
        <v>-</v>
      </c>
      <c r="AI207" s="50" t="str">
        <f aca="false">IF(IFERROR(SEARCH("-veagent",Online_Backup_Table1230[[#This Row],[Extension types]],1),0)&gt;0,"-veagent","-")</f>
        <v>-</v>
      </c>
      <c r="AJ207" s="50" t="str">
        <f aca="false">IF(IFERROR(SEARCH("-stream",Online_Backup_Table1230[[#This Row],[Extension types]],1),0)&gt;0,"-stream","-")</f>
        <v>-</v>
      </c>
      <c r="AK207" s="50" t="str">
        <f aca="false">IF(IFERROR(SEARCH("-ov",Online_Backup_Table1230[[#This Row],[Extension types]],1),0)&gt;0,"-ov","-")</f>
        <v>-</v>
      </c>
      <c r="AL207" s="50" t="str">
        <f aca="false">IF(IFERROR(SEARCH("-opc",Online_Backup_Table1230[[#This Row],[Extension types]],1),0)&gt;0,"-opc","-")</f>
        <v>-</v>
      </c>
      <c r="AM207" s="50" t="str">
        <f aca="false">IF(IFERROR(SEARCH("-mysql",Online_Backup_Table1230[[#This Row],[Extension types]],1),0)&gt;0,"-mysql","-")</f>
        <v>-</v>
      </c>
      <c r="AN207" s="50" t="str">
        <f aca="false">IF(IFERROR(SEARCH("-postgresql",Online_Backup_Table1230[[#This Row],[Extension types]],1),0)&gt;0,"-postgresql","-")</f>
        <v>-</v>
      </c>
      <c r="AO207" s="53" t="n">
        <f aca="false">IF(AND(Online_Backup_Table1230[[#This Row],[OS_type]]="WINDOWS / LINUX",COUNTIF(Online_Backup_Table1230[[#This Row],[Check -mssql and -mssql70]:[Check -opc]],"-")&lt;&gt;21),1,0)</f>
        <v>1</v>
      </c>
      <c r="AP207" s="53" t="n">
        <f aca="false">IF(AND(Online_Backup_Table1230[[#This Row],[OS_type]]="UNIX",COUNTIF(Online_Backup_Table1230[[#This Row],[Check -mssql and -mssql70]:[Check -opc]],"-")&lt;&gt;21),1,0)</f>
        <v>0</v>
      </c>
      <c r="AQ207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07" s="53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207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07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07" s="54" t="n">
        <v>43873.5361226852</v>
      </c>
      <c r="AV207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08" customFormat="false" ht="15" hidden="false" customHeight="false" outlineLevel="0" collapsed="false">
      <c r="B208" s="39" t="s">
        <v>249</v>
      </c>
      <c r="C208" s="39" t="s">
        <v>113</v>
      </c>
      <c r="D208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08" s="51" t="s">
        <v>127</v>
      </c>
      <c r="F208" s="52"/>
      <c r="G208" s="52"/>
      <c r="H208" s="52"/>
      <c r="I208" s="52"/>
      <c r="J208" s="52"/>
      <c r="L208" s="50" t="str">
        <f aca="false">IF(IFERROR(SEARCH("-virtual",Online_Backup_Table1230[[#This Row],[Extension types]],1),0)&gt;0,"Yes","-")</f>
        <v>-</v>
      </c>
      <c r="M208" s="39"/>
      <c r="N208" s="50" t="str">
        <f aca="false">IF(IFERROR(SEARCH("-clus",Online_Backup_Table1230[[#This Row],[Extension types]],1),0)&gt;0,"Yes","-")</f>
        <v>-</v>
      </c>
      <c r="O208" s="39"/>
      <c r="P208" s="50" t="str">
        <f aca="false">IF(IFERROR(SEARCH("-appserver",Online_Backup_Table1230[[#This Row],[Extension types]],1),0)&gt;0,"Yes","-")</f>
        <v>-</v>
      </c>
      <c r="Q208" s="39"/>
      <c r="R208" s="50" t="str">
        <f aca="false">IF(IFERROR(SEARCH("-mssql",Online_Backup_Table1230[[#This Row],[Extension types]],1),0)&gt;0,"-mssql","-")</f>
        <v>-</v>
      </c>
      <c r="S208" s="50" t="str">
        <f aca="false">IF(IFERROR(SEARCH("-oracle",Online_Backup_Table1230[[#This Row],[Extension types]],1),0)&gt;0,"-oracle","-")</f>
        <v>-oracle</v>
      </c>
      <c r="T208" s="50" t="str">
        <f aca="false">IF(IFERROR(SEARCH("-sap",Online_Backup_Table1230[[#This Row],[Extension types]],1),0)&gt;0,"-sap","-")</f>
        <v>-</v>
      </c>
      <c r="U208" s="50" t="str">
        <f aca="false">IF(IFERROR(SEARCH("-msexchange",Online_Backup_Table1230[[#This Row],[Extension types]],1),0)&gt;0,"-msexchange","-")</f>
        <v>-</v>
      </c>
      <c r="V208" s="50" t="str">
        <f aca="false">IF(IFERROR(SEARCH("-msese",Online_Backup_Table1230[[#This Row],[Extension types]],1),0)&gt;0,"-msese","-")</f>
        <v>-</v>
      </c>
      <c r="W208" s="50" t="str">
        <f aca="false">IF(IFERROR(SEARCH("-e2010",Online_Backup_Table1230[[#This Row],[Extension types]],1),0)&gt;0,"-e2010","-")</f>
        <v>-</v>
      </c>
      <c r="X208" s="50" t="str">
        <f aca="false">IF(IFERROR(SEARCH("-msmbx",Online_Backup_Table1230[[#This Row],[Extension types]],1),0)&gt;0,"-msmbx","-")</f>
        <v>-</v>
      </c>
      <c r="Y208" s="50" t="str">
        <f aca="false">IF(IFERROR(SEARCH("-mbx",Online_Backup_Table1230[[#This Row],[Extension types]],1),0)&gt;0,"-mbx","-")</f>
        <v>-</v>
      </c>
      <c r="Z208" s="50" t="str">
        <f aca="false">IF(IFERROR(SEARCH("-informix",Online_Backup_Table1230[[#This Row],[Extension types]],1),0)&gt;0,"-informix","-")</f>
        <v>-</v>
      </c>
      <c r="AA208" s="50" t="str">
        <f aca="false">IF(IFERROR(SEARCH("-sybase",Online_Backup_Table1230[[#This Row],[Extension types]],1),0)&gt;0,"-sybase","-")</f>
        <v>-</v>
      </c>
      <c r="AB208" s="50" t="str">
        <f aca="false">IF(IFERROR(SEARCH("-lotus",Online_Backup_Table1230[[#This Row],[Extension types]],1),0)&gt;0,"-lotus","-")</f>
        <v>-</v>
      </c>
      <c r="AC208" s="50" t="str">
        <f aca="false">IF(IFERROR(SEARCH("-vss",Online_Backup_Table1230[[#This Row],[Extension types]],1),0)&gt;0,"-vss","-")</f>
        <v>-</v>
      </c>
      <c r="AD208" s="50" t="str">
        <f aca="false">IF(IFERROR(SEARCH("-db2",Online_Backup_Table1230[[#This Row],[Extension types]],1),0)&gt;0,"-db2","-")</f>
        <v>-</v>
      </c>
      <c r="AE208" s="50" t="str">
        <f aca="false">IF(IFERROR(SEARCH("-mssharepoint",Online_Backup_Table1230[[#This Row],[Extension types]],1),0)&gt;0,"-mssharepoint","-")</f>
        <v>-</v>
      </c>
      <c r="AF208" s="50" t="str">
        <f aca="false">IF(IFERROR(SEARCH("-mssps",Online_Backup_Table1230[[#This Row],[Extension types]],1),0)&gt;0,"-mssps","-")</f>
        <v>-</v>
      </c>
      <c r="AG208" s="50" t="str">
        <f aca="false">IF(IFERROR(SEARCH("-vmware",Online_Backup_Table1230[[#This Row],[Extension types]],1),0)&gt;0,"-vmware","-")</f>
        <v>-</v>
      </c>
      <c r="AH208" s="50" t="str">
        <f aca="false">IF(IFERROR(SEARCH("-vepa",Online_Backup_Table1230[[#This Row],[Extension types]],1),0)&gt;0,"-vepa","-")</f>
        <v>-</v>
      </c>
      <c r="AI208" s="50" t="str">
        <f aca="false">IF(IFERROR(SEARCH("-veagent",Online_Backup_Table1230[[#This Row],[Extension types]],1),0)&gt;0,"-veagent","-")</f>
        <v>-</v>
      </c>
      <c r="AJ208" s="50" t="str">
        <f aca="false">IF(IFERROR(SEARCH("-stream",Online_Backup_Table1230[[#This Row],[Extension types]],1),0)&gt;0,"-stream","-")</f>
        <v>-</v>
      </c>
      <c r="AK208" s="50" t="str">
        <f aca="false">IF(IFERROR(SEARCH("-ov",Online_Backup_Table1230[[#This Row],[Extension types]],1),0)&gt;0,"-ov","-")</f>
        <v>-</v>
      </c>
      <c r="AL208" s="50" t="str">
        <f aca="false">IF(IFERROR(SEARCH("-opc",Online_Backup_Table1230[[#This Row],[Extension types]],1),0)&gt;0,"-opc","-")</f>
        <v>-</v>
      </c>
      <c r="AM208" s="50" t="str">
        <f aca="false">IF(IFERROR(SEARCH("-mysql",Online_Backup_Table1230[[#This Row],[Extension types]],1),0)&gt;0,"-mysql","-")</f>
        <v>-</v>
      </c>
      <c r="AN208" s="50" t="str">
        <f aca="false">IF(IFERROR(SEARCH("-postgresql",Online_Backup_Table1230[[#This Row],[Extension types]],1),0)&gt;0,"-postgresql","-")</f>
        <v>-</v>
      </c>
      <c r="AO208" s="53" t="n">
        <f aca="false">IF(AND(Online_Backup_Table1230[[#This Row],[OS_type]]="WINDOWS / LINUX",COUNTIF(Online_Backup_Table1230[[#This Row],[Check -mssql and -mssql70]:[Check -opc]],"-")&lt;&gt;21),1,0)</f>
        <v>1</v>
      </c>
      <c r="AP208" s="53" t="n">
        <f aca="false">IF(AND(Online_Backup_Table1230[[#This Row],[OS_type]]="UNIX",COUNTIF(Online_Backup_Table1230[[#This Row],[Check -mssql and -mssql70]:[Check -opc]],"-")&lt;&gt;21),1,0)</f>
        <v>0</v>
      </c>
      <c r="AQ208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208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208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08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08" s="54"/>
      <c r="AV208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209" customFormat="false" ht="15" hidden="false" customHeight="false" outlineLevel="0" collapsed="false">
      <c r="B209" s="39" t="s">
        <v>250</v>
      </c>
      <c r="C209" s="39" t="s">
        <v>113</v>
      </c>
      <c r="D209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09" s="51" t="s">
        <v>127</v>
      </c>
      <c r="F209" s="52"/>
      <c r="G209" s="52"/>
      <c r="H209" s="52"/>
      <c r="I209" s="52"/>
      <c r="J209" s="52"/>
      <c r="L209" s="50" t="str">
        <f aca="false">IF(IFERROR(SEARCH("-virtual",Online_Backup_Table1230[[#This Row],[Extension types]],1),0)&gt;0,"Yes","-")</f>
        <v>-</v>
      </c>
      <c r="M209" s="39"/>
      <c r="N209" s="50" t="str">
        <f aca="false">IF(IFERROR(SEARCH("-clus",Online_Backup_Table1230[[#This Row],[Extension types]],1),0)&gt;0,"Yes","-")</f>
        <v>-</v>
      </c>
      <c r="O209" s="39"/>
      <c r="P209" s="50" t="str">
        <f aca="false">IF(IFERROR(SEARCH("-appserver",Online_Backup_Table1230[[#This Row],[Extension types]],1),0)&gt;0,"Yes","-")</f>
        <v>-</v>
      </c>
      <c r="Q209" s="39"/>
      <c r="R209" s="50" t="str">
        <f aca="false">IF(IFERROR(SEARCH("-mssql",Online_Backup_Table1230[[#This Row],[Extension types]],1),0)&gt;0,"-mssql","-")</f>
        <v>-</v>
      </c>
      <c r="S209" s="50" t="str">
        <f aca="false">IF(IFERROR(SEARCH("-oracle",Online_Backup_Table1230[[#This Row],[Extension types]],1),0)&gt;0,"-oracle","-")</f>
        <v>-oracle</v>
      </c>
      <c r="T209" s="50" t="str">
        <f aca="false">IF(IFERROR(SEARCH("-sap",Online_Backup_Table1230[[#This Row],[Extension types]],1),0)&gt;0,"-sap","-")</f>
        <v>-</v>
      </c>
      <c r="U209" s="50" t="str">
        <f aca="false">IF(IFERROR(SEARCH("-msexchange",Online_Backup_Table1230[[#This Row],[Extension types]],1),0)&gt;0,"-msexchange","-")</f>
        <v>-</v>
      </c>
      <c r="V209" s="50" t="str">
        <f aca="false">IF(IFERROR(SEARCH("-msese",Online_Backup_Table1230[[#This Row],[Extension types]],1),0)&gt;0,"-msese","-")</f>
        <v>-</v>
      </c>
      <c r="W209" s="50" t="str">
        <f aca="false">IF(IFERROR(SEARCH("-e2010",Online_Backup_Table1230[[#This Row],[Extension types]],1),0)&gt;0,"-e2010","-")</f>
        <v>-</v>
      </c>
      <c r="X209" s="50" t="str">
        <f aca="false">IF(IFERROR(SEARCH("-msmbx",Online_Backup_Table1230[[#This Row],[Extension types]],1),0)&gt;0,"-msmbx","-")</f>
        <v>-</v>
      </c>
      <c r="Y209" s="50" t="str">
        <f aca="false">IF(IFERROR(SEARCH("-mbx",Online_Backup_Table1230[[#This Row],[Extension types]],1),0)&gt;0,"-mbx","-")</f>
        <v>-</v>
      </c>
      <c r="Z209" s="50" t="str">
        <f aca="false">IF(IFERROR(SEARCH("-informix",Online_Backup_Table1230[[#This Row],[Extension types]],1),0)&gt;0,"-informix","-")</f>
        <v>-</v>
      </c>
      <c r="AA209" s="50" t="str">
        <f aca="false">IF(IFERROR(SEARCH("-sybase",Online_Backup_Table1230[[#This Row],[Extension types]],1),0)&gt;0,"-sybase","-")</f>
        <v>-</v>
      </c>
      <c r="AB209" s="50" t="str">
        <f aca="false">IF(IFERROR(SEARCH("-lotus",Online_Backup_Table1230[[#This Row],[Extension types]],1),0)&gt;0,"-lotus","-")</f>
        <v>-</v>
      </c>
      <c r="AC209" s="50" t="str">
        <f aca="false">IF(IFERROR(SEARCH("-vss",Online_Backup_Table1230[[#This Row],[Extension types]],1),0)&gt;0,"-vss","-")</f>
        <v>-</v>
      </c>
      <c r="AD209" s="50" t="str">
        <f aca="false">IF(IFERROR(SEARCH("-db2",Online_Backup_Table1230[[#This Row],[Extension types]],1),0)&gt;0,"-db2","-")</f>
        <v>-</v>
      </c>
      <c r="AE209" s="50" t="str">
        <f aca="false">IF(IFERROR(SEARCH("-mssharepoint",Online_Backup_Table1230[[#This Row],[Extension types]],1),0)&gt;0,"-mssharepoint","-")</f>
        <v>-</v>
      </c>
      <c r="AF209" s="50" t="str">
        <f aca="false">IF(IFERROR(SEARCH("-mssps",Online_Backup_Table1230[[#This Row],[Extension types]],1),0)&gt;0,"-mssps","-")</f>
        <v>-</v>
      </c>
      <c r="AG209" s="50" t="str">
        <f aca="false">IF(IFERROR(SEARCH("-vmware",Online_Backup_Table1230[[#This Row],[Extension types]],1),0)&gt;0,"-vmware","-")</f>
        <v>-</v>
      </c>
      <c r="AH209" s="50" t="str">
        <f aca="false">IF(IFERROR(SEARCH("-vepa",Online_Backup_Table1230[[#This Row],[Extension types]],1),0)&gt;0,"-vepa","-")</f>
        <v>-</v>
      </c>
      <c r="AI209" s="50" t="str">
        <f aca="false">IF(IFERROR(SEARCH("-veagent",Online_Backup_Table1230[[#This Row],[Extension types]],1),0)&gt;0,"-veagent","-")</f>
        <v>-</v>
      </c>
      <c r="AJ209" s="50" t="str">
        <f aca="false">IF(IFERROR(SEARCH("-stream",Online_Backup_Table1230[[#This Row],[Extension types]],1),0)&gt;0,"-stream","-")</f>
        <v>-</v>
      </c>
      <c r="AK209" s="50" t="str">
        <f aca="false">IF(IFERROR(SEARCH("-ov",Online_Backup_Table1230[[#This Row],[Extension types]],1),0)&gt;0,"-ov","-")</f>
        <v>-</v>
      </c>
      <c r="AL209" s="50" t="str">
        <f aca="false">IF(IFERROR(SEARCH("-opc",Online_Backup_Table1230[[#This Row],[Extension types]],1),0)&gt;0,"-opc","-")</f>
        <v>-</v>
      </c>
      <c r="AM209" s="50" t="str">
        <f aca="false">IF(IFERROR(SEARCH("-mysql",Online_Backup_Table1230[[#This Row],[Extension types]],1),0)&gt;0,"-mysql","-")</f>
        <v>-</v>
      </c>
      <c r="AN209" s="50" t="str">
        <f aca="false">IF(IFERROR(SEARCH("-postgresql",Online_Backup_Table1230[[#This Row],[Extension types]],1),0)&gt;0,"-postgresql","-")</f>
        <v>-</v>
      </c>
      <c r="AO209" s="53" t="n">
        <f aca="false">IF(AND(Online_Backup_Table1230[[#This Row],[OS_type]]="WINDOWS / LINUX",COUNTIF(Online_Backup_Table1230[[#This Row],[Check -mssql and -mssql70]:[Check -opc]],"-")&lt;&gt;21),1,0)</f>
        <v>1</v>
      </c>
      <c r="AP209" s="53" t="n">
        <f aca="false">IF(AND(Online_Backup_Table1230[[#This Row],[OS_type]]="UNIX",COUNTIF(Online_Backup_Table1230[[#This Row],[Check -mssql and -mssql70]:[Check -opc]],"-")&lt;&gt;21),1,0)</f>
        <v>0</v>
      </c>
      <c r="AQ209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209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209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09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09" s="54"/>
      <c r="AV209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210" customFormat="false" ht="15" hidden="false" customHeight="false" outlineLevel="0" collapsed="false">
      <c r="B210" s="39" t="s">
        <v>251</v>
      </c>
      <c r="C210" s="39" t="s">
        <v>252</v>
      </c>
      <c r="D210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10" s="51" t="s">
        <v>125</v>
      </c>
      <c r="F210" s="52"/>
      <c r="G210" s="52"/>
      <c r="H210" s="52"/>
      <c r="I210" s="52"/>
      <c r="J210" s="52"/>
      <c r="L210" s="50" t="str">
        <f aca="false">IF(IFERROR(SEARCH("-virtual",Online_Backup_Table1230[[#This Row],[Extension types]],1),0)&gt;0,"Yes","-")</f>
        <v>-</v>
      </c>
      <c r="M210" s="39"/>
      <c r="N210" s="50" t="str">
        <f aca="false">IF(IFERROR(SEARCH("-clus",Online_Backup_Table1230[[#This Row],[Extension types]],1),0)&gt;0,"Yes","-")</f>
        <v>-</v>
      </c>
      <c r="O210" s="39"/>
      <c r="P210" s="50" t="str">
        <f aca="false">IF(IFERROR(SEARCH("-appserver",Online_Backup_Table1230[[#This Row],[Extension types]],1),0)&gt;0,"Yes","-")</f>
        <v>-</v>
      </c>
      <c r="Q210" s="39"/>
      <c r="R210" s="50" t="str">
        <f aca="false">IF(IFERROR(SEARCH("-mssql",Online_Backup_Table1230[[#This Row],[Extension types]],1),0)&gt;0,"-mssql","-")</f>
        <v>-</v>
      </c>
      <c r="S210" s="50" t="str">
        <f aca="false">IF(IFERROR(SEARCH("-oracle",Online_Backup_Table1230[[#This Row],[Extension types]],1),0)&gt;0,"-oracle","-")</f>
        <v>-</v>
      </c>
      <c r="T210" s="50" t="str">
        <f aca="false">IF(IFERROR(SEARCH("-sap",Online_Backup_Table1230[[#This Row],[Extension types]],1),0)&gt;0,"-sap","-")</f>
        <v>-</v>
      </c>
      <c r="U210" s="50" t="str">
        <f aca="false">IF(IFERROR(SEARCH("-msexchange",Online_Backup_Table1230[[#This Row],[Extension types]],1),0)&gt;0,"-msexchange","-")</f>
        <v>-</v>
      </c>
      <c r="V210" s="50" t="str">
        <f aca="false">IF(IFERROR(SEARCH("-msese",Online_Backup_Table1230[[#This Row],[Extension types]],1),0)&gt;0,"-msese","-")</f>
        <v>-</v>
      </c>
      <c r="W210" s="50" t="str">
        <f aca="false">IF(IFERROR(SEARCH("-e2010",Online_Backup_Table1230[[#This Row],[Extension types]],1),0)&gt;0,"-e2010","-")</f>
        <v>-</v>
      </c>
      <c r="X210" s="50" t="str">
        <f aca="false">IF(IFERROR(SEARCH("-msmbx",Online_Backup_Table1230[[#This Row],[Extension types]],1),0)&gt;0,"-msmbx","-")</f>
        <v>-</v>
      </c>
      <c r="Y210" s="50" t="str">
        <f aca="false">IF(IFERROR(SEARCH("-mbx",Online_Backup_Table1230[[#This Row],[Extension types]],1),0)&gt;0,"-mbx","-")</f>
        <v>-</v>
      </c>
      <c r="Z210" s="50" t="str">
        <f aca="false">IF(IFERROR(SEARCH("-informix",Online_Backup_Table1230[[#This Row],[Extension types]],1),0)&gt;0,"-informix","-")</f>
        <v>-</v>
      </c>
      <c r="AA210" s="50" t="str">
        <f aca="false">IF(IFERROR(SEARCH("-sybase",Online_Backup_Table1230[[#This Row],[Extension types]],1),0)&gt;0,"-sybase","-")</f>
        <v>-</v>
      </c>
      <c r="AB210" s="50" t="str">
        <f aca="false">IF(IFERROR(SEARCH("-lotus",Online_Backup_Table1230[[#This Row],[Extension types]],1),0)&gt;0,"-lotus","-")</f>
        <v>-</v>
      </c>
      <c r="AC210" s="50" t="str">
        <f aca="false">IF(IFERROR(SEARCH("-vss",Online_Backup_Table1230[[#This Row],[Extension types]],1),0)&gt;0,"-vss","-")</f>
        <v>-</v>
      </c>
      <c r="AD210" s="50" t="str">
        <f aca="false">IF(IFERROR(SEARCH("-db2",Online_Backup_Table1230[[#This Row],[Extension types]],1),0)&gt;0,"-db2","-")</f>
        <v>-</v>
      </c>
      <c r="AE210" s="50" t="str">
        <f aca="false">IF(IFERROR(SEARCH("-mssharepoint",Online_Backup_Table1230[[#This Row],[Extension types]],1),0)&gt;0,"-mssharepoint","-")</f>
        <v>-</v>
      </c>
      <c r="AF210" s="50" t="str">
        <f aca="false">IF(IFERROR(SEARCH("-mssps",Online_Backup_Table1230[[#This Row],[Extension types]],1),0)&gt;0,"-mssps","-")</f>
        <v>-</v>
      </c>
      <c r="AG210" s="50" t="str">
        <f aca="false">IF(IFERROR(SEARCH("-vmware",Online_Backup_Table1230[[#This Row],[Extension types]],1),0)&gt;0,"-vmware","-")</f>
        <v>-</v>
      </c>
      <c r="AH210" s="50" t="str">
        <f aca="false">IF(IFERROR(SEARCH("-vepa",Online_Backup_Table1230[[#This Row],[Extension types]],1),0)&gt;0,"-vepa","-")</f>
        <v>-</v>
      </c>
      <c r="AI210" s="50" t="str">
        <f aca="false">IF(IFERROR(SEARCH("-veagent",Online_Backup_Table1230[[#This Row],[Extension types]],1),0)&gt;0,"-veagent","-")</f>
        <v>-</v>
      </c>
      <c r="AJ210" s="50" t="str">
        <f aca="false">IF(IFERROR(SEARCH("-stream",Online_Backup_Table1230[[#This Row],[Extension types]],1),0)&gt;0,"-stream","-")</f>
        <v>-</v>
      </c>
      <c r="AK210" s="50" t="str">
        <f aca="false">IF(IFERROR(SEARCH("-ov",Online_Backup_Table1230[[#This Row],[Extension types]],1),0)&gt;0,"-ov","-")</f>
        <v>-</v>
      </c>
      <c r="AL210" s="50" t="str">
        <f aca="false">IF(IFERROR(SEARCH("-opc",Online_Backup_Table1230[[#This Row],[Extension types]],1),0)&gt;0,"-opc","-")</f>
        <v>-</v>
      </c>
      <c r="AM210" s="50" t="str">
        <f aca="false">IF(IFERROR(SEARCH("-mysql",Online_Backup_Table1230[[#This Row],[Extension types]],1),0)&gt;0,"-mysql","-")</f>
        <v>-</v>
      </c>
      <c r="AN210" s="50" t="str">
        <f aca="false">IF(IFERROR(SEARCH("-postgresql",Online_Backup_Table1230[[#This Row],[Extension types]],1),0)&gt;0,"-postgresql","-")</f>
        <v>-</v>
      </c>
      <c r="AO210" s="53" t="n">
        <f aca="false">IF(AND(Online_Backup_Table1230[[#This Row],[OS_type]]="WINDOWS / LINUX",COUNTIF(Online_Backup_Table1230[[#This Row],[Check -mssql and -mssql70]:[Check -opc]],"-")&lt;&gt;21),1,0)</f>
        <v>0</v>
      </c>
      <c r="AP210" s="53" t="n">
        <f aca="false">IF(AND(Online_Backup_Table1230[[#This Row],[OS_type]]="UNIX",COUNTIF(Online_Backup_Table1230[[#This Row],[Check -mssql and -mssql70]:[Check -opc]],"-")&lt;&gt;21),1,0)</f>
        <v>0</v>
      </c>
      <c r="AQ210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210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210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10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10" s="54"/>
      <c r="AV210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11" customFormat="false" ht="15" hidden="false" customHeight="false" outlineLevel="0" collapsed="false">
      <c r="B211" s="39" t="s">
        <v>253</v>
      </c>
      <c r="C211" s="39" t="s">
        <v>165</v>
      </c>
      <c r="D211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11" s="51" t="s">
        <v>254</v>
      </c>
      <c r="F211" s="52"/>
      <c r="G211" s="52"/>
      <c r="H211" s="52"/>
      <c r="I211" s="52"/>
      <c r="J211" s="52"/>
      <c r="L211" s="50" t="str">
        <f aca="false">IF(IFERROR(SEARCH("-virtual",Online_Backup_Table1230[[#This Row],[Extension types]],1),0)&gt;0,"Yes","-")</f>
        <v>-</v>
      </c>
      <c r="M211" s="39"/>
      <c r="N211" s="50" t="str">
        <f aca="false">IF(IFERROR(SEARCH("-clus",Online_Backup_Table1230[[#This Row],[Extension types]],1),0)&gt;0,"Yes","-")</f>
        <v>-</v>
      </c>
      <c r="O211" s="39"/>
      <c r="P211" s="50" t="str">
        <f aca="false">IF(IFERROR(SEARCH("-appserver",Online_Backup_Table1230[[#This Row],[Extension types]],1),0)&gt;0,"Yes","-")</f>
        <v>-</v>
      </c>
      <c r="Q211" s="39"/>
      <c r="R211" s="50" t="str">
        <f aca="false">IF(IFERROR(SEARCH("-mssql",Online_Backup_Table1230[[#This Row],[Extension types]],1),0)&gt;0,"-mssql","-")</f>
        <v>-mssql</v>
      </c>
      <c r="S211" s="50" t="str">
        <f aca="false">IF(IFERROR(SEARCH("-oracle",Online_Backup_Table1230[[#This Row],[Extension types]],1),0)&gt;0,"-oracle","-")</f>
        <v>-</v>
      </c>
      <c r="T211" s="50" t="str">
        <f aca="false">IF(IFERROR(SEARCH("-sap",Online_Backup_Table1230[[#This Row],[Extension types]],1),0)&gt;0,"-sap","-")</f>
        <v>-</v>
      </c>
      <c r="U211" s="50" t="str">
        <f aca="false">IF(IFERROR(SEARCH("-msexchange",Online_Backup_Table1230[[#This Row],[Extension types]],1),0)&gt;0,"-msexchange","-")</f>
        <v>-</v>
      </c>
      <c r="V211" s="50" t="str">
        <f aca="false">IF(IFERROR(SEARCH("-msese",Online_Backup_Table1230[[#This Row],[Extension types]],1),0)&gt;0,"-msese","-")</f>
        <v>-</v>
      </c>
      <c r="W211" s="50" t="str">
        <f aca="false">IF(IFERROR(SEARCH("-e2010",Online_Backup_Table1230[[#This Row],[Extension types]],1),0)&gt;0,"-e2010","-")</f>
        <v>-</v>
      </c>
      <c r="X211" s="50" t="str">
        <f aca="false">IF(IFERROR(SEARCH("-msmbx",Online_Backup_Table1230[[#This Row],[Extension types]],1),0)&gt;0,"-msmbx","-")</f>
        <v>-</v>
      </c>
      <c r="Y211" s="50" t="str">
        <f aca="false">IF(IFERROR(SEARCH("-mbx",Online_Backup_Table1230[[#This Row],[Extension types]],1),0)&gt;0,"-mbx","-")</f>
        <v>-</v>
      </c>
      <c r="Z211" s="50" t="str">
        <f aca="false">IF(IFERROR(SEARCH("-informix",Online_Backup_Table1230[[#This Row],[Extension types]],1),0)&gt;0,"-informix","-")</f>
        <v>-</v>
      </c>
      <c r="AA211" s="50" t="str">
        <f aca="false">IF(IFERROR(SEARCH("-sybase",Online_Backup_Table1230[[#This Row],[Extension types]],1),0)&gt;0,"-sybase","-")</f>
        <v>-</v>
      </c>
      <c r="AB211" s="50" t="str">
        <f aca="false">IF(IFERROR(SEARCH("-lotus",Online_Backup_Table1230[[#This Row],[Extension types]],1),0)&gt;0,"-lotus","-")</f>
        <v>-</v>
      </c>
      <c r="AC211" s="50" t="str">
        <f aca="false">IF(IFERROR(SEARCH("-vss",Online_Backup_Table1230[[#This Row],[Extension types]],1),0)&gt;0,"-vss","-")</f>
        <v>-vss</v>
      </c>
      <c r="AD211" s="50" t="str">
        <f aca="false">IF(IFERROR(SEARCH("-db2",Online_Backup_Table1230[[#This Row],[Extension types]],1),0)&gt;0,"-db2","-")</f>
        <v>-</v>
      </c>
      <c r="AE211" s="50" t="str">
        <f aca="false">IF(IFERROR(SEARCH("-mssharepoint",Online_Backup_Table1230[[#This Row],[Extension types]],1),0)&gt;0,"-mssharepoint","-")</f>
        <v>-</v>
      </c>
      <c r="AF211" s="50" t="str">
        <f aca="false">IF(IFERROR(SEARCH("-mssps",Online_Backup_Table1230[[#This Row],[Extension types]],1),0)&gt;0,"-mssps","-")</f>
        <v>-</v>
      </c>
      <c r="AG211" s="50" t="str">
        <f aca="false">IF(IFERROR(SEARCH("-vmware",Online_Backup_Table1230[[#This Row],[Extension types]],1),0)&gt;0,"-vmware","-")</f>
        <v>-</v>
      </c>
      <c r="AH211" s="50" t="str">
        <f aca="false">IF(IFERROR(SEARCH("-vepa",Online_Backup_Table1230[[#This Row],[Extension types]],1),0)&gt;0,"-vepa","-")</f>
        <v>-</v>
      </c>
      <c r="AI211" s="50" t="str">
        <f aca="false">IF(IFERROR(SEARCH("-veagent",Online_Backup_Table1230[[#This Row],[Extension types]],1),0)&gt;0,"-veagent","-")</f>
        <v>-</v>
      </c>
      <c r="AJ211" s="50" t="str">
        <f aca="false">IF(IFERROR(SEARCH("-stream",Online_Backup_Table1230[[#This Row],[Extension types]],1),0)&gt;0,"-stream","-")</f>
        <v>-</v>
      </c>
      <c r="AK211" s="50" t="str">
        <f aca="false">IF(IFERROR(SEARCH("-ov",Online_Backup_Table1230[[#This Row],[Extension types]],1),0)&gt;0,"-ov","-")</f>
        <v>-</v>
      </c>
      <c r="AL211" s="50" t="str">
        <f aca="false">IF(IFERROR(SEARCH("-opc",Online_Backup_Table1230[[#This Row],[Extension types]],1),0)&gt;0,"-opc","-")</f>
        <v>-</v>
      </c>
      <c r="AM211" s="50" t="str">
        <f aca="false">IF(IFERROR(SEARCH("-mysql",Online_Backup_Table1230[[#This Row],[Extension types]],1),0)&gt;0,"-mysql","-")</f>
        <v>-</v>
      </c>
      <c r="AN211" s="50" t="str">
        <f aca="false">IF(IFERROR(SEARCH("-postgresql",Online_Backup_Table1230[[#This Row],[Extension types]],1),0)&gt;0,"-postgresql","-")</f>
        <v>-</v>
      </c>
      <c r="AO211" s="53" t="n">
        <f aca="false">IF(AND(Online_Backup_Table1230[[#This Row],[OS_type]]="WINDOWS / LINUX",COUNTIF(Online_Backup_Table1230[[#This Row],[Check -mssql and -mssql70]:[Check -opc]],"-")&lt;&gt;21),1,0)</f>
        <v>1</v>
      </c>
      <c r="AP211" s="53" t="n">
        <f aca="false">IF(AND(Online_Backup_Table1230[[#This Row],[OS_type]]="UNIX",COUNTIF(Online_Backup_Table1230[[#This Row],[Check -mssql and -mssql70]:[Check -opc]],"-")&lt;&gt;21),1,0)</f>
        <v>0</v>
      </c>
      <c r="AQ211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11" s="53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211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11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11" s="54" t="n">
        <v>43855.5249074074</v>
      </c>
      <c r="AV211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12" customFormat="false" ht="15" hidden="false" customHeight="false" outlineLevel="0" collapsed="false">
      <c r="B212" s="39" t="s">
        <v>255</v>
      </c>
      <c r="C212" s="39" t="s">
        <v>227</v>
      </c>
      <c r="D212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12" s="51" t="s">
        <v>127</v>
      </c>
      <c r="F212" s="52"/>
      <c r="G212" s="52"/>
      <c r="H212" s="52"/>
      <c r="I212" s="52"/>
      <c r="J212" s="52"/>
      <c r="L212" s="50" t="str">
        <f aca="false">IF(IFERROR(SEARCH("-virtual",Online_Backup_Table1230[[#This Row],[Extension types]],1),0)&gt;0,"Yes","-")</f>
        <v>-</v>
      </c>
      <c r="M212" s="39"/>
      <c r="N212" s="50" t="str">
        <f aca="false">IF(IFERROR(SEARCH("-clus",Online_Backup_Table1230[[#This Row],[Extension types]],1),0)&gt;0,"Yes","-")</f>
        <v>-</v>
      </c>
      <c r="O212" s="39"/>
      <c r="P212" s="50" t="str">
        <f aca="false">IF(IFERROR(SEARCH("-appserver",Online_Backup_Table1230[[#This Row],[Extension types]],1),0)&gt;0,"Yes","-")</f>
        <v>-</v>
      </c>
      <c r="Q212" s="39"/>
      <c r="R212" s="50" t="str">
        <f aca="false">IF(IFERROR(SEARCH("-mssql",Online_Backup_Table1230[[#This Row],[Extension types]],1),0)&gt;0,"-mssql","-")</f>
        <v>-</v>
      </c>
      <c r="S212" s="50" t="str">
        <f aca="false">IF(IFERROR(SEARCH("-oracle",Online_Backup_Table1230[[#This Row],[Extension types]],1),0)&gt;0,"-oracle","-")</f>
        <v>-oracle</v>
      </c>
      <c r="T212" s="50" t="str">
        <f aca="false">IF(IFERROR(SEARCH("-sap",Online_Backup_Table1230[[#This Row],[Extension types]],1),0)&gt;0,"-sap","-")</f>
        <v>-</v>
      </c>
      <c r="U212" s="50" t="str">
        <f aca="false">IF(IFERROR(SEARCH("-msexchange",Online_Backup_Table1230[[#This Row],[Extension types]],1),0)&gt;0,"-msexchange","-")</f>
        <v>-</v>
      </c>
      <c r="V212" s="50" t="str">
        <f aca="false">IF(IFERROR(SEARCH("-msese",Online_Backup_Table1230[[#This Row],[Extension types]],1),0)&gt;0,"-msese","-")</f>
        <v>-</v>
      </c>
      <c r="W212" s="50" t="str">
        <f aca="false">IF(IFERROR(SEARCH("-e2010",Online_Backup_Table1230[[#This Row],[Extension types]],1),0)&gt;0,"-e2010","-")</f>
        <v>-</v>
      </c>
      <c r="X212" s="50" t="str">
        <f aca="false">IF(IFERROR(SEARCH("-msmbx",Online_Backup_Table1230[[#This Row],[Extension types]],1),0)&gt;0,"-msmbx","-")</f>
        <v>-</v>
      </c>
      <c r="Y212" s="50" t="str">
        <f aca="false">IF(IFERROR(SEARCH("-mbx",Online_Backup_Table1230[[#This Row],[Extension types]],1),0)&gt;0,"-mbx","-")</f>
        <v>-</v>
      </c>
      <c r="Z212" s="50" t="str">
        <f aca="false">IF(IFERROR(SEARCH("-informix",Online_Backup_Table1230[[#This Row],[Extension types]],1),0)&gt;0,"-informix","-")</f>
        <v>-</v>
      </c>
      <c r="AA212" s="50" t="str">
        <f aca="false">IF(IFERROR(SEARCH("-sybase",Online_Backup_Table1230[[#This Row],[Extension types]],1),0)&gt;0,"-sybase","-")</f>
        <v>-</v>
      </c>
      <c r="AB212" s="50" t="str">
        <f aca="false">IF(IFERROR(SEARCH("-lotus",Online_Backup_Table1230[[#This Row],[Extension types]],1),0)&gt;0,"-lotus","-")</f>
        <v>-</v>
      </c>
      <c r="AC212" s="50" t="str">
        <f aca="false">IF(IFERROR(SEARCH("-vss",Online_Backup_Table1230[[#This Row],[Extension types]],1),0)&gt;0,"-vss","-")</f>
        <v>-</v>
      </c>
      <c r="AD212" s="50" t="str">
        <f aca="false">IF(IFERROR(SEARCH("-db2",Online_Backup_Table1230[[#This Row],[Extension types]],1),0)&gt;0,"-db2","-")</f>
        <v>-</v>
      </c>
      <c r="AE212" s="50" t="str">
        <f aca="false">IF(IFERROR(SEARCH("-mssharepoint",Online_Backup_Table1230[[#This Row],[Extension types]],1),0)&gt;0,"-mssharepoint","-")</f>
        <v>-</v>
      </c>
      <c r="AF212" s="50" t="str">
        <f aca="false">IF(IFERROR(SEARCH("-mssps",Online_Backup_Table1230[[#This Row],[Extension types]],1),0)&gt;0,"-mssps","-")</f>
        <v>-</v>
      </c>
      <c r="AG212" s="50" t="str">
        <f aca="false">IF(IFERROR(SEARCH("-vmware",Online_Backup_Table1230[[#This Row],[Extension types]],1),0)&gt;0,"-vmware","-")</f>
        <v>-</v>
      </c>
      <c r="AH212" s="50" t="str">
        <f aca="false">IF(IFERROR(SEARCH("-vepa",Online_Backup_Table1230[[#This Row],[Extension types]],1),0)&gt;0,"-vepa","-")</f>
        <v>-</v>
      </c>
      <c r="AI212" s="50" t="str">
        <f aca="false">IF(IFERROR(SEARCH("-veagent",Online_Backup_Table1230[[#This Row],[Extension types]],1),0)&gt;0,"-veagent","-")</f>
        <v>-</v>
      </c>
      <c r="AJ212" s="50" t="str">
        <f aca="false">IF(IFERROR(SEARCH("-stream",Online_Backup_Table1230[[#This Row],[Extension types]],1),0)&gt;0,"-stream","-")</f>
        <v>-</v>
      </c>
      <c r="AK212" s="50" t="str">
        <f aca="false">IF(IFERROR(SEARCH("-ov",Online_Backup_Table1230[[#This Row],[Extension types]],1),0)&gt;0,"-ov","-")</f>
        <v>-</v>
      </c>
      <c r="AL212" s="50" t="str">
        <f aca="false">IF(IFERROR(SEARCH("-opc",Online_Backup_Table1230[[#This Row],[Extension types]],1),0)&gt;0,"-opc","-")</f>
        <v>-</v>
      </c>
      <c r="AM212" s="50" t="str">
        <f aca="false">IF(IFERROR(SEARCH("-mysql",Online_Backup_Table1230[[#This Row],[Extension types]],1),0)&gt;0,"-mysql","-")</f>
        <v>-</v>
      </c>
      <c r="AN212" s="50" t="str">
        <f aca="false">IF(IFERROR(SEARCH("-postgresql",Online_Backup_Table1230[[#This Row],[Extension types]],1),0)&gt;0,"-postgresql","-")</f>
        <v>-</v>
      </c>
      <c r="AO212" s="53" t="n">
        <f aca="false">IF(AND(Online_Backup_Table1230[[#This Row],[OS_type]]="WINDOWS / LINUX",COUNTIF(Online_Backup_Table1230[[#This Row],[Check -mssql and -mssql70]:[Check -opc]],"-")&lt;&gt;21),1,0)</f>
        <v>1</v>
      </c>
      <c r="AP212" s="53" t="n">
        <f aca="false">IF(AND(Online_Backup_Table1230[[#This Row],[OS_type]]="UNIX",COUNTIF(Online_Backup_Table1230[[#This Row],[Check -mssql and -mssql70]:[Check -opc]],"-")&lt;&gt;21),1,0)</f>
        <v>0</v>
      </c>
      <c r="AQ212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212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212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12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12" s="54"/>
      <c r="AV212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213" customFormat="false" ht="15" hidden="false" customHeight="false" outlineLevel="0" collapsed="false">
      <c r="B213" s="39" t="s">
        <v>256</v>
      </c>
      <c r="C213" s="39" t="s">
        <v>227</v>
      </c>
      <c r="D213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13" s="51" t="s">
        <v>127</v>
      </c>
      <c r="F213" s="52"/>
      <c r="G213" s="52"/>
      <c r="H213" s="52"/>
      <c r="I213" s="52"/>
      <c r="J213" s="52"/>
      <c r="L213" s="50" t="str">
        <f aca="false">IF(IFERROR(SEARCH("-virtual",Online_Backup_Table1230[[#This Row],[Extension types]],1),0)&gt;0,"Yes","-")</f>
        <v>-</v>
      </c>
      <c r="M213" s="39"/>
      <c r="N213" s="50" t="str">
        <f aca="false">IF(IFERROR(SEARCH("-clus",Online_Backup_Table1230[[#This Row],[Extension types]],1),0)&gt;0,"Yes","-")</f>
        <v>-</v>
      </c>
      <c r="O213" s="39"/>
      <c r="P213" s="50" t="str">
        <f aca="false">IF(IFERROR(SEARCH("-appserver",Online_Backup_Table1230[[#This Row],[Extension types]],1),0)&gt;0,"Yes","-")</f>
        <v>-</v>
      </c>
      <c r="Q213" s="39"/>
      <c r="R213" s="50" t="str">
        <f aca="false">IF(IFERROR(SEARCH("-mssql",Online_Backup_Table1230[[#This Row],[Extension types]],1),0)&gt;0,"-mssql","-")</f>
        <v>-</v>
      </c>
      <c r="S213" s="50" t="str">
        <f aca="false">IF(IFERROR(SEARCH("-oracle",Online_Backup_Table1230[[#This Row],[Extension types]],1),0)&gt;0,"-oracle","-")</f>
        <v>-oracle</v>
      </c>
      <c r="T213" s="50" t="str">
        <f aca="false">IF(IFERROR(SEARCH("-sap",Online_Backup_Table1230[[#This Row],[Extension types]],1),0)&gt;0,"-sap","-")</f>
        <v>-</v>
      </c>
      <c r="U213" s="50" t="str">
        <f aca="false">IF(IFERROR(SEARCH("-msexchange",Online_Backup_Table1230[[#This Row],[Extension types]],1),0)&gt;0,"-msexchange","-")</f>
        <v>-</v>
      </c>
      <c r="V213" s="50" t="str">
        <f aca="false">IF(IFERROR(SEARCH("-msese",Online_Backup_Table1230[[#This Row],[Extension types]],1),0)&gt;0,"-msese","-")</f>
        <v>-</v>
      </c>
      <c r="W213" s="50" t="str">
        <f aca="false">IF(IFERROR(SEARCH("-e2010",Online_Backup_Table1230[[#This Row],[Extension types]],1),0)&gt;0,"-e2010","-")</f>
        <v>-</v>
      </c>
      <c r="X213" s="50" t="str">
        <f aca="false">IF(IFERROR(SEARCH("-msmbx",Online_Backup_Table1230[[#This Row],[Extension types]],1),0)&gt;0,"-msmbx","-")</f>
        <v>-</v>
      </c>
      <c r="Y213" s="50" t="str">
        <f aca="false">IF(IFERROR(SEARCH("-mbx",Online_Backup_Table1230[[#This Row],[Extension types]],1),0)&gt;0,"-mbx","-")</f>
        <v>-</v>
      </c>
      <c r="Z213" s="50" t="str">
        <f aca="false">IF(IFERROR(SEARCH("-informix",Online_Backup_Table1230[[#This Row],[Extension types]],1),0)&gt;0,"-informix","-")</f>
        <v>-</v>
      </c>
      <c r="AA213" s="50" t="str">
        <f aca="false">IF(IFERROR(SEARCH("-sybase",Online_Backup_Table1230[[#This Row],[Extension types]],1),0)&gt;0,"-sybase","-")</f>
        <v>-</v>
      </c>
      <c r="AB213" s="50" t="str">
        <f aca="false">IF(IFERROR(SEARCH("-lotus",Online_Backup_Table1230[[#This Row],[Extension types]],1),0)&gt;0,"-lotus","-")</f>
        <v>-</v>
      </c>
      <c r="AC213" s="50" t="str">
        <f aca="false">IF(IFERROR(SEARCH("-vss",Online_Backup_Table1230[[#This Row],[Extension types]],1),0)&gt;0,"-vss","-")</f>
        <v>-</v>
      </c>
      <c r="AD213" s="50" t="str">
        <f aca="false">IF(IFERROR(SEARCH("-db2",Online_Backup_Table1230[[#This Row],[Extension types]],1),0)&gt;0,"-db2","-")</f>
        <v>-</v>
      </c>
      <c r="AE213" s="50" t="str">
        <f aca="false">IF(IFERROR(SEARCH("-mssharepoint",Online_Backup_Table1230[[#This Row],[Extension types]],1),0)&gt;0,"-mssharepoint","-")</f>
        <v>-</v>
      </c>
      <c r="AF213" s="50" t="str">
        <f aca="false">IF(IFERROR(SEARCH("-mssps",Online_Backup_Table1230[[#This Row],[Extension types]],1),0)&gt;0,"-mssps","-")</f>
        <v>-</v>
      </c>
      <c r="AG213" s="50" t="str">
        <f aca="false">IF(IFERROR(SEARCH("-vmware",Online_Backup_Table1230[[#This Row],[Extension types]],1),0)&gt;0,"-vmware","-")</f>
        <v>-</v>
      </c>
      <c r="AH213" s="50" t="str">
        <f aca="false">IF(IFERROR(SEARCH("-vepa",Online_Backup_Table1230[[#This Row],[Extension types]],1),0)&gt;0,"-vepa","-")</f>
        <v>-</v>
      </c>
      <c r="AI213" s="50" t="str">
        <f aca="false">IF(IFERROR(SEARCH("-veagent",Online_Backup_Table1230[[#This Row],[Extension types]],1),0)&gt;0,"-veagent","-")</f>
        <v>-</v>
      </c>
      <c r="AJ213" s="50" t="str">
        <f aca="false">IF(IFERROR(SEARCH("-stream",Online_Backup_Table1230[[#This Row],[Extension types]],1),0)&gt;0,"-stream","-")</f>
        <v>-</v>
      </c>
      <c r="AK213" s="50" t="str">
        <f aca="false">IF(IFERROR(SEARCH("-ov",Online_Backup_Table1230[[#This Row],[Extension types]],1),0)&gt;0,"-ov","-")</f>
        <v>-</v>
      </c>
      <c r="AL213" s="50" t="str">
        <f aca="false">IF(IFERROR(SEARCH("-opc",Online_Backup_Table1230[[#This Row],[Extension types]],1),0)&gt;0,"-opc","-")</f>
        <v>-</v>
      </c>
      <c r="AM213" s="50" t="str">
        <f aca="false">IF(IFERROR(SEARCH("-mysql",Online_Backup_Table1230[[#This Row],[Extension types]],1),0)&gt;0,"-mysql","-")</f>
        <v>-</v>
      </c>
      <c r="AN213" s="50" t="str">
        <f aca="false">IF(IFERROR(SEARCH("-postgresql",Online_Backup_Table1230[[#This Row],[Extension types]],1),0)&gt;0,"-postgresql","-")</f>
        <v>-</v>
      </c>
      <c r="AO213" s="53" t="n">
        <f aca="false">IF(AND(Online_Backup_Table1230[[#This Row],[OS_type]]="WINDOWS / LINUX",COUNTIF(Online_Backup_Table1230[[#This Row],[Check -mssql and -mssql70]:[Check -opc]],"-")&lt;&gt;21),1,0)</f>
        <v>1</v>
      </c>
      <c r="AP213" s="53" t="n">
        <f aca="false">IF(AND(Online_Backup_Table1230[[#This Row],[OS_type]]="UNIX",COUNTIF(Online_Backup_Table1230[[#This Row],[Check -mssql and -mssql70]:[Check -opc]],"-")&lt;&gt;21),1,0)</f>
        <v>0</v>
      </c>
      <c r="AQ213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213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213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13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13" s="54"/>
      <c r="AV213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214" customFormat="false" ht="15" hidden="false" customHeight="false" outlineLevel="0" collapsed="false">
      <c r="B214" s="39" t="s">
        <v>257</v>
      </c>
      <c r="C214" s="39" t="s">
        <v>258</v>
      </c>
      <c r="D214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14" s="51" t="s">
        <v>259</v>
      </c>
      <c r="F214" s="52"/>
      <c r="G214" s="52"/>
      <c r="H214" s="52"/>
      <c r="I214" s="52"/>
      <c r="J214" s="52"/>
      <c r="L214" s="50" t="str">
        <f aca="false">IF(IFERROR(SEARCH("-virtual",Online_Backup_Table1230[[#This Row],[Extension types]],1),0)&gt;0,"Yes","-")</f>
        <v>-</v>
      </c>
      <c r="M214" s="39"/>
      <c r="N214" s="50" t="str">
        <f aca="false">IF(IFERROR(SEARCH("-clus",Online_Backup_Table1230[[#This Row],[Extension types]],1),0)&gt;0,"Yes","-")</f>
        <v>-</v>
      </c>
      <c r="O214" s="39"/>
      <c r="P214" s="50" t="str">
        <f aca="false">IF(IFERROR(SEARCH("-appserver",Online_Backup_Table1230[[#This Row],[Extension types]],1),0)&gt;0,"Yes","-")</f>
        <v>-</v>
      </c>
      <c r="Q214" s="39"/>
      <c r="R214" s="50" t="str">
        <f aca="false">IF(IFERROR(SEARCH("-mssql",Online_Backup_Table1230[[#This Row],[Extension types]],1),0)&gt;0,"-mssql","-")</f>
        <v>-mssql</v>
      </c>
      <c r="S214" s="50" t="str">
        <f aca="false">IF(IFERROR(SEARCH("-oracle",Online_Backup_Table1230[[#This Row],[Extension types]],1),0)&gt;0,"-oracle","-")</f>
        <v>-</v>
      </c>
      <c r="T214" s="50" t="str">
        <f aca="false">IF(IFERROR(SEARCH("-sap",Online_Backup_Table1230[[#This Row],[Extension types]],1),0)&gt;0,"-sap","-")</f>
        <v>-</v>
      </c>
      <c r="U214" s="50" t="str">
        <f aca="false">IF(IFERROR(SEARCH("-msexchange",Online_Backup_Table1230[[#This Row],[Extension types]],1),0)&gt;0,"-msexchange","-")</f>
        <v>-</v>
      </c>
      <c r="V214" s="50" t="str">
        <f aca="false">IF(IFERROR(SEARCH("-msese",Online_Backup_Table1230[[#This Row],[Extension types]],1),0)&gt;0,"-msese","-")</f>
        <v>-</v>
      </c>
      <c r="W214" s="50" t="str">
        <f aca="false">IF(IFERROR(SEARCH("-e2010",Online_Backup_Table1230[[#This Row],[Extension types]],1),0)&gt;0,"-e2010","-")</f>
        <v>-</v>
      </c>
      <c r="X214" s="50" t="str">
        <f aca="false">IF(IFERROR(SEARCH("-msmbx",Online_Backup_Table1230[[#This Row],[Extension types]],1),0)&gt;0,"-msmbx","-")</f>
        <v>-</v>
      </c>
      <c r="Y214" s="50" t="str">
        <f aca="false">IF(IFERROR(SEARCH("-mbx",Online_Backup_Table1230[[#This Row],[Extension types]],1),0)&gt;0,"-mbx","-")</f>
        <v>-</v>
      </c>
      <c r="Z214" s="50" t="str">
        <f aca="false">IF(IFERROR(SEARCH("-informix",Online_Backup_Table1230[[#This Row],[Extension types]],1),0)&gt;0,"-informix","-")</f>
        <v>-</v>
      </c>
      <c r="AA214" s="50" t="str">
        <f aca="false">IF(IFERROR(SEARCH("-sybase",Online_Backup_Table1230[[#This Row],[Extension types]],1),0)&gt;0,"-sybase","-")</f>
        <v>-</v>
      </c>
      <c r="AB214" s="50" t="str">
        <f aca="false">IF(IFERROR(SEARCH("-lotus",Online_Backup_Table1230[[#This Row],[Extension types]],1),0)&gt;0,"-lotus","-")</f>
        <v>-</v>
      </c>
      <c r="AC214" s="50" t="str">
        <f aca="false">IF(IFERROR(SEARCH("-vss",Online_Backup_Table1230[[#This Row],[Extension types]],1),0)&gt;0,"-vss","-")</f>
        <v>-vss</v>
      </c>
      <c r="AD214" s="50" t="str">
        <f aca="false">IF(IFERROR(SEARCH("-db2",Online_Backup_Table1230[[#This Row],[Extension types]],1),0)&gt;0,"-db2","-")</f>
        <v>-</v>
      </c>
      <c r="AE214" s="50" t="str">
        <f aca="false">IF(IFERROR(SEARCH("-mssharepoint",Online_Backup_Table1230[[#This Row],[Extension types]],1),0)&gt;0,"-mssharepoint","-")</f>
        <v>-</v>
      </c>
      <c r="AF214" s="50" t="str">
        <f aca="false">IF(IFERROR(SEARCH("-mssps",Online_Backup_Table1230[[#This Row],[Extension types]],1),0)&gt;0,"-mssps","-")</f>
        <v>-</v>
      </c>
      <c r="AG214" s="50" t="str">
        <f aca="false">IF(IFERROR(SEARCH("-vmware",Online_Backup_Table1230[[#This Row],[Extension types]],1),0)&gt;0,"-vmware","-")</f>
        <v>-</v>
      </c>
      <c r="AH214" s="50" t="str">
        <f aca="false">IF(IFERROR(SEARCH("-vepa",Online_Backup_Table1230[[#This Row],[Extension types]],1),0)&gt;0,"-vepa","-")</f>
        <v>-</v>
      </c>
      <c r="AI214" s="50" t="str">
        <f aca="false">IF(IFERROR(SEARCH("-veagent",Online_Backup_Table1230[[#This Row],[Extension types]],1),0)&gt;0,"-veagent","-")</f>
        <v>-</v>
      </c>
      <c r="AJ214" s="50" t="str">
        <f aca="false">IF(IFERROR(SEARCH("-stream",Online_Backup_Table1230[[#This Row],[Extension types]],1),0)&gt;0,"-stream","-")</f>
        <v>-</v>
      </c>
      <c r="AK214" s="50" t="str">
        <f aca="false">IF(IFERROR(SEARCH("-ov",Online_Backup_Table1230[[#This Row],[Extension types]],1),0)&gt;0,"-ov","-")</f>
        <v>-</v>
      </c>
      <c r="AL214" s="50" t="str">
        <f aca="false">IF(IFERROR(SEARCH("-opc",Online_Backup_Table1230[[#This Row],[Extension types]],1),0)&gt;0,"-opc","-")</f>
        <v>-</v>
      </c>
      <c r="AM214" s="50" t="str">
        <f aca="false">IF(IFERROR(SEARCH("-mysql",Online_Backup_Table1230[[#This Row],[Extension types]],1),0)&gt;0,"-mysql","-")</f>
        <v>-</v>
      </c>
      <c r="AN214" s="50" t="str">
        <f aca="false">IF(IFERROR(SEARCH("-postgresql",Online_Backup_Table1230[[#This Row],[Extension types]],1),0)&gt;0,"-postgresql","-")</f>
        <v>-</v>
      </c>
      <c r="AO214" s="53" t="n">
        <f aca="false">IF(AND(Online_Backup_Table1230[[#This Row],[OS_type]]="WINDOWS / LINUX",COUNTIF(Online_Backup_Table1230[[#This Row],[Check -mssql and -mssql70]:[Check -opc]],"-")&lt;&gt;21),1,0)</f>
        <v>1</v>
      </c>
      <c r="AP214" s="53" t="n">
        <f aca="false">IF(AND(Online_Backup_Table1230[[#This Row],[OS_type]]="UNIX",COUNTIF(Online_Backup_Table1230[[#This Row],[Check -mssql and -mssql70]:[Check -opc]],"-")&lt;&gt;21),1,0)</f>
        <v>0</v>
      </c>
      <c r="AQ214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14" s="53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214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14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14" s="54" t="n">
        <v>43873.5025694444</v>
      </c>
      <c r="AV214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15" customFormat="false" ht="15" hidden="false" customHeight="false" outlineLevel="0" collapsed="false">
      <c r="B215" s="39" t="s">
        <v>260</v>
      </c>
      <c r="C215" s="39" t="s">
        <v>184</v>
      </c>
      <c r="D215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15" s="51" t="s">
        <v>261</v>
      </c>
      <c r="F215" s="52"/>
      <c r="G215" s="52"/>
      <c r="H215" s="52"/>
      <c r="I215" s="52"/>
      <c r="J215" s="52"/>
      <c r="L215" s="50" t="str">
        <f aca="false">IF(IFERROR(SEARCH("-virtual",Online_Backup_Table1230[[#This Row],[Extension types]],1),0)&gt;0,"Yes","-")</f>
        <v>-</v>
      </c>
      <c r="M215" s="39"/>
      <c r="N215" s="50" t="str">
        <f aca="false">IF(IFERROR(SEARCH("-clus",Online_Backup_Table1230[[#This Row],[Extension types]],1),0)&gt;0,"Yes","-")</f>
        <v>Yes</v>
      </c>
      <c r="O215" s="39" t="s">
        <v>262</v>
      </c>
      <c r="P215" s="50" t="str">
        <f aca="false">IF(IFERROR(SEARCH("-appserver",Online_Backup_Table1230[[#This Row],[Extension types]],1),0)&gt;0,"Yes","-")</f>
        <v>-</v>
      </c>
      <c r="Q215" s="39"/>
      <c r="R215" s="50" t="str">
        <f aca="false">IF(IFERROR(SEARCH("-mssql",Online_Backup_Table1230[[#This Row],[Extension types]],1),0)&gt;0,"-mssql","-")</f>
        <v>-mssql</v>
      </c>
      <c r="S215" s="50" t="str">
        <f aca="false">IF(IFERROR(SEARCH("-oracle",Online_Backup_Table1230[[#This Row],[Extension types]],1),0)&gt;0,"-oracle","-")</f>
        <v>-</v>
      </c>
      <c r="T215" s="50" t="str">
        <f aca="false">IF(IFERROR(SEARCH("-sap",Online_Backup_Table1230[[#This Row],[Extension types]],1),0)&gt;0,"-sap","-")</f>
        <v>-</v>
      </c>
      <c r="U215" s="50" t="str">
        <f aca="false">IF(IFERROR(SEARCH("-msexchange",Online_Backup_Table1230[[#This Row],[Extension types]],1),0)&gt;0,"-msexchange","-")</f>
        <v>-</v>
      </c>
      <c r="V215" s="50" t="str">
        <f aca="false">IF(IFERROR(SEARCH("-msese",Online_Backup_Table1230[[#This Row],[Extension types]],1),0)&gt;0,"-msese","-")</f>
        <v>-</v>
      </c>
      <c r="W215" s="50" t="str">
        <f aca="false">IF(IFERROR(SEARCH("-e2010",Online_Backup_Table1230[[#This Row],[Extension types]],1),0)&gt;0,"-e2010","-")</f>
        <v>-</v>
      </c>
      <c r="X215" s="50" t="str">
        <f aca="false">IF(IFERROR(SEARCH("-msmbx",Online_Backup_Table1230[[#This Row],[Extension types]],1),0)&gt;0,"-msmbx","-")</f>
        <v>-</v>
      </c>
      <c r="Y215" s="50" t="str">
        <f aca="false">IF(IFERROR(SEARCH("-mbx",Online_Backup_Table1230[[#This Row],[Extension types]],1),0)&gt;0,"-mbx","-")</f>
        <v>-</v>
      </c>
      <c r="Z215" s="50" t="str">
        <f aca="false">IF(IFERROR(SEARCH("-informix",Online_Backup_Table1230[[#This Row],[Extension types]],1),0)&gt;0,"-informix","-")</f>
        <v>-</v>
      </c>
      <c r="AA215" s="50" t="str">
        <f aca="false">IF(IFERROR(SEARCH("-sybase",Online_Backup_Table1230[[#This Row],[Extension types]],1),0)&gt;0,"-sybase","-")</f>
        <v>-</v>
      </c>
      <c r="AB215" s="50" t="str">
        <f aca="false">IF(IFERROR(SEARCH("-lotus",Online_Backup_Table1230[[#This Row],[Extension types]],1),0)&gt;0,"-lotus","-")</f>
        <v>-</v>
      </c>
      <c r="AC215" s="50" t="str">
        <f aca="false">IF(IFERROR(SEARCH("-vss",Online_Backup_Table1230[[#This Row],[Extension types]],1),0)&gt;0,"-vss","-")</f>
        <v>-vss</v>
      </c>
      <c r="AD215" s="50" t="str">
        <f aca="false">IF(IFERROR(SEARCH("-db2",Online_Backup_Table1230[[#This Row],[Extension types]],1),0)&gt;0,"-db2","-")</f>
        <v>-</v>
      </c>
      <c r="AE215" s="50" t="str">
        <f aca="false">IF(IFERROR(SEARCH("-mssharepoint",Online_Backup_Table1230[[#This Row],[Extension types]],1),0)&gt;0,"-mssharepoint","-")</f>
        <v>-</v>
      </c>
      <c r="AF215" s="50" t="str">
        <f aca="false">IF(IFERROR(SEARCH("-mssps",Online_Backup_Table1230[[#This Row],[Extension types]],1),0)&gt;0,"-mssps","-")</f>
        <v>-</v>
      </c>
      <c r="AG215" s="50" t="str">
        <f aca="false">IF(IFERROR(SEARCH("-vmware",Online_Backup_Table1230[[#This Row],[Extension types]],1),0)&gt;0,"-vmware","-")</f>
        <v>-</v>
      </c>
      <c r="AH215" s="50" t="str">
        <f aca="false">IF(IFERROR(SEARCH("-vepa",Online_Backup_Table1230[[#This Row],[Extension types]],1),0)&gt;0,"-vepa","-")</f>
        <v>-</v>
      </c>
      <c r="AI215" s="50" t="str">
        <f aca="false">IF(IFERROR(SEARCH("-veagent",Online_Backup_Table1230[[#This Row],[Extension types]],1),0)&gt;0,"-veagent","-")</f>
        <v>-</v>
      </c>
      <c r="AJ215" s="50" t="str">
        <f aca="false">IF(IFERROR(SEARCH("-stream",Online_Backup_Table1230[[#This Row],[Extension types]],1),0)&gt;0,"-stream","-")</f>
        <v>-</v>
      </c>
      <c r="AK215" s="50" t="str">
        <f aca="false">IF(IFERROR(SEARCH("-ov",Online_Backup_Table1230[[#This Row],[Extension types]],1),0)&gt;0,"-ov","-")</f>
        <v>-</v>
      </c>
      <c r="AL215" s="50" t="str">
        <f aca="false">IF(IFERROR(SEARCH("-opc",Online_Backup_Table1230[[#This Row],[Extension types]],1),0)&gt;0,"-opc","-")</f>
        <v>-</v>
      </c>
      <c r="AM215" s="50" t="str">
        <f aca="false">IF(IFERROR(SEARCH("-mysql",Online_Backup_Table1230[[#This Row],[Extension types]],1),0)&gt;0,"-mysql","-")</f>
        <v>-</v>
      </c>
      <c r="AN215" s="50" t="str">
        <f aca="false">IF(IFERROR(SEARCH("-postgresql",Online_Backup_Table1230[[#This Row],[Extension types]],1),0)&gt;0,"-postgresql","-")</f>
        <v>-</v>
      </c>
      <c r="AO215" s="53" t="n">
        <v>1</v>
      </c>
      <c r="AP215" s="53" t="n">
        <f aca="false">IF(AND(Online_Backup_Table1230[[#This Row],[OS_type]]="UNIX",COUNTIF(Online_Backup_Table1230[[#This Row],[Check -mssql and -mssql70]:[Check -opc]],"-")&lt;&gt;21),1,0)</f>
        <v>0</v>
      </c>
      <c r="AQ215" s="53" t="n">
        <v>1</v>
      </c>
      <c r="AR215" s="53" t="n">
        <v>1</v>
      </c>
      <c r="AS215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15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15" s="54" t="n">
        <v>43873.5032638889</v>
      </c>
      <c r="AV215" s="0" t="s">
        <v>263</v>
      </c>
    </row>
    <row r="216" customFormat="false" ht="15" hidden="false" customHeight="false" outlineLevel="0" collapsed="false">
      <c r="B216" s="55" t="s">
        <v>262</v>
      </c>
      <c r="C216" s="55" t="s">
        <v>184</v>
      </c>
      <c r="D216" s="56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16" s="57" t="s">
        <v>264</v>
      </c>
      <c r="F216" s="58"/>
      <c r="G216" s="58"/>
      <c r="H216" s="58"/>
      <c r="I216" s="58"/>
      <c r="J216" s="58"/>
      <c r="K216" s="59"/>
      <c r="L216" s="56" t="str">
        <f aca="false">IF(IFERROR(SEARCH("-virtual",Online_Backup_Table1230[[#This Row],[Extension types]],1),0)&gt;0,"Yes","-")</f>
        <v>-</v>
      </c>
      <c r="M216" s="55"/>
      <c r="N216" s="56" t="str">
        <f aca="false">IF(IFERROR(SEARCH("-clus",Online_Backup_Table1230[[#This Row],[Extension types]],1),0)&gt;0,"Yes","-")</f>
        <v>Yes</v>
      </c>
      <c r="O216" s="55" t="s">
        <v>262</v>
      </c>
      <c r="P216" s="56" t="str">
        <f aca="false">IF(IFERROR(SEARCH("-appserver",Online_Backup_Table1230[[#This Row],[Extension types]],1),0)&gt;0,"Yes","-")</f>
        <v>-</v>
      </c>
      <c r="Q216" s="55"/>
      <c r="R216" s="56" t="str">
        <f aca="false">IF(IFERROR(SEARCH("-mssql",Online_Backup_Table1230[[#This Row],[Extension types]],1),0)&gt;0,"-mssql","-")</f>
        <v>-mssql</v>
      </c>
      <c r="S216" s="56" t="str">
        <f aca="false">IF(IFERROR(SEARCH("-oracle",Online_Backup_Table1230[[#This Row],[Extension types]],1),0)&gt;0,"-oracle","-")</f>
        <v>-</v>
      </c>
      <c r="T216" s="56" t="str">
        <f aca="false">IF(IFERROR(SEARCH("-sap",Online_Backup_Table1230[[#This Row],[Extension types]],1),0)&gt;0,"-sap","-")</f>
        <v>-</v>
      </c>
      <c r="U216" s="56" t="str">
        <f aca="false">IF(IFERROR(SEARCH("-msexchange",Online_Backup_Table1230[[#This Row],[Extension types]],1),0)&gt;0,"-msexchange","-")</f>
        <v>-</v>
      </c>
      <c r="V216" s="56" t="str">
        <f aca="false">IF(IFERROR(SEARCH("-msese",Online_Backup_Table1230[[#This Row],[Extension types]],1),0)&gt;0,"-msese","-")</f>
        <v>-</v>
      </c>
      <c r="W216" s="56" t="str">
        <f aca="false">IF(IFERROR(SEARCH("-e2010",Online_Backup_Table1230[[#This Row],[Extension types]],1),0)&gt;0,"-e2010","-")</f>
        <v>-</v>
      </c>
      <c r="X216" s="56" t="str">
        <f aca="false">IF(IFERROR(SEARCH("-msmbx",Online_Backup_Table1230[[#This Row],[Extension types]],1),0)&gt;0,"-msmbx","-")</f>
        <v>-</v>
      </c>
      <c r="Y216" s="56" t="str">
        <f aca="false">IF(IFERROR(SEARCH("-mbx",Online_Backup_Table1230[[#This Row],[Extension types]],1),0)&gt;0,"-mbx","-")</f>
        <v>-</v>
      </c>
      <c r="Z216" s="56" t="str">
        <f aca="false">IF(IFERROR(SEARCH("-informix",Online_Backup_Table1230[[#This Row],[Extension types]],1),0)&gt;0,"-informix","-")</f>
        <v>-</v>
      </c>
      <c r="AA216" s="56" t="str">
        <f aca="false">IF(IFERROR(SEARCH("-sybase",Online_Backup_Table1230[[#This Row],[Extension types]],1),0)&gt;0,"-sybase","-")</f>
        <v>-</v>
      </c>
      <c r="AB216" s="56" t="str">
        <f aca="false">IF(IFERROR(SEARCH("-lotus",Online_Backup_Table1230[[#This Row],[Extension types]],1),0)&gt;0,"-lotus","-")</f>
        <v>-</v>
      </c>
      <c r="AC216" s="56" t="str">
        <f aca="false">IF(IFERROR(SEARCH("-vss",Online_Backup_Table1230[[#This Row],[Extension types]],1),0)&gt;0,"-vss","-")</f>
        <v>-vss</v>
      </c>
      <c r="AD216" s="56" t="str">
        <f aca="false">IF(IFERROR(SEARCH("-db2",Online_Backup_Table1230[[#This Row],[Extension types]],1),0)&gt;0,"-db2","-")</f>
        <v>-</v>
      </c>
      <c r="AE216" s="56" t="str">
        <f aca="false">IF(IFERROR(SEARCH("-mssharepoint",Online_Backup_Table1230[[#This Row],[Extension types]],1),0)&gt;0,"-mssharepoint","-")</f>
        <v>-</v>
      </c>
      <c r="AF216" s="56" t="str">
        <f aca="false">IF(IFERROR(SEARCH("-mssps",Online_Backup_Table1230[[#This Row],[Extension types]],1),0)&gt;0,"-mssps","-")</f>
        <v>-</v>
      </c>
      <c r="AG216" s="56" t="str">
        <f aca="false">IF(IFERROR(SEARCH("-vmware",Online_Backup_Table1230[[#This Row],[Extension types]],1),0)&gt;0,"-vmware","-")</f>
        <v>-</v>
      </c>
      <c r="AH216" s="56" t="str">
        <f aca="false">IF(IFERROR(SEARCH("-vepa",Online_Backup_Table1230[[#This Row],[Extension types]],1),0)&gt;0,"-vepa","-")</f>
        <v>-</v>
      </c>
      <c r="AI216" s="56" t="str">
        <f aca="false">IF(IFERROR(SEARCH("-veagent",Online_Backup_Table1230[[#This Row],[Extension types]],1),0)&gt;0,"-veagent","-")</f>
        <v>-</v>
      </c>
      <c r="AJ216" s="56" t="str">
        <f aca="false">IF(IFERROR(SEARCH("-stream",Online_Backup_Table1230[[#This Row],[Extension types]],1),0)&gt;0,"-stream","-")</f>
        <v>-</v>
      </c>
      <c r="AK216" s="56" t="str">
        <f aca="false">IF(IFERROR(SEARCH("-ov",Online_Backup_Table1230[[#This Row],[Extension types]],1),0)&gt;0,"-ov","-")</f>
        <v>-</v>
      </c>
      <c r="AL216" s="56" t="str">
        <f aca="false">IF(IFERROR(SEARCH("-opc",Online_Backup_Table1230[[#This Row],[Extension types]],1),0)&gt;0,"-opc","-")</f>
        <v>-</v>
      </c>
      <c r="AM216" s="56" t="str">
        <f aca="false">IF(IFERROR(SEARCH("-mysql",Online_Backup_Table1230[[#This Row],[Extension types]],1),0)&gt;0,"-mysql","-")</f>
        <v>-</v>
      </c>
      <c r="AN216" s="56" t="str">
        <f aca="false">IF(IFERROR(SEARCH("-postgresql",Online_Backup_Table1230[[#This Row],[Extension types]],1),0)&gt;0,"-postgresql","-")</f>
        <v>-</v>
      </c>
      <c r="AO216" s="60" t="n">
        <v>0</v>
      </c>
      <c r="AP216" s="60" t="n">
        <v>0</v>
      </c>
      <c r="AQ216" s="60" t="n">
        <v>0</v>
      </c>
      <c r="AR216" s="60" t="n">
        <v>0</v>
      </c>
      <c r="AS216" s="60" t="n">
        <v>0</v>
      </c>
      <c r="AT216" s="53" t="n">
        <v>0</v>
      </c>
      <c r="AU216" s="54" t="n">
        <v>43873.5032638889</v>
      </c>
      <c r="AV216" s="0" t="s">
        <v>265</v>
      </c>
    </row>
    <row r="217" customFormat="false" ht="15" hidden="false" customHeight="false" outlineLevel="0" collapsed="false">
      <c r="B217" s="39" t="s">
        <v>266</v>
      </c>
      <c r="C217" s="39" t="s">
        <v>252</v>
      </c>
      <c r="D217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17" s="51" t="s">
        <v>127</v>
      </c>
      <c r="F217" s="52"/>
      <c r="G217" s="52"/>
      <c r="H217" s="52"/>
      <c r="I217" s="52"/>
      <c r="J217" s="52"/>
      <c r="L217" s="50" t="str">
        <f aca="false">IF(IFERROR(SEARCH("-virtual",Online_Backup_Table1230[[#This Row],[Extension types]],1),0)&gt;0,"Yes","-")</f>
        <v>-</v>
      </c>
      <c r="M217" s="39"/>
      <c r="N217" s="50" t="str">
        <f aca="false">IF(IFERROR(SEARCH("-clus",Online_Backup_Table1230[[#This Row],[Extension types]],1),0)&gt;0,"Yes","-")</f>
        <v>-</v>
      </c>
      <c r="O217" s="39"/>
      <c r="P217" s="50" t="str">
        <f aca="false">IF(IFERROR(SEARCH("-appserver",Online_Backup_Table1230[[#This Row],[Extension types]],1),0)&gt;0,"Yes","-")</f>
        <v>-</v>
      </c>
      <c r="Q217" s="39"/>
      <c r="R217" s="50" t="str">
        <f aca="false">IF(IFERROR(SEARCH("-mssql",Online_Backup_Table1230[[#This Row],[Extension types]],1),0)&gt;0,"-mssql","-")</f>
        <v>-</v>
      </c>
      <c r="S217" s="50" t="str">
        <f aca="false">IF(IFERROR(SEARCH("-oracle",Online_Backup_Table1230[[#This Row],[Extension types]],1),0)&gt;0,"-oracle","-")</f>
        <v>-oracle</v>
      </c>
      <c r="T217" s="50" t="str">
        <f aca="false">IF(IFERROR(SEARCH("-sap",Online_Backup_Table1230[[#This Row],[Extension types]],1),0)&gt;0,"-sap","-")</f>
        <v>-</v>
      </c>
      <c r="U217" s="50" t="str">
        <f aca="false">IF(IFERROR(SEARCH("-msexchange",Online_Backup_Table1230[[#This Row],[Extension types]],1),0)&gt;0,"-msexchange","-")</f>
        <v>-</v>
      </c>
      <c r="V217" s="50" t="str">
        <f aca="false">IF(IFERROR(SEARCH("-msese",Online_Backup_Table1230[[#This Row],[Extension types]],1),0)&gt;0,"-msese","-")</f>
        <v>-</v>
      </c>
      <c r="W217" s="50" t="str">
        <f aca="false">IF(IFERROR(SEARCH("-e2010",Online_Backup_Table1230[[#This Row],[Extension types]],1),0)&gt;0,"-e2010","-")</f>
        <v>-</v>
      </c>
      <c r="X217" s="50" t="str">
        <f aca="false">IF(IFERROR(SEARCH("-msmbx",Online_Backup_Table1230[[#This Row],[Extension types]],1),0)&gt;0,"-msmbx","-")</f>
        <v>-</v>
      </c>
      <c r="Y217" s="50" t="str">
        <f aca="false">IF(IFERROR(SEARCH("-mbx",Online_Backup_Table1230[[#This Row],[Extension types]],1),0)&gt;0,"-mbx","-")</f>
        <v>-</v>
      </c>
      <c r="Z217" s="50" t="str">
        <f aca="false">IF(IFERROR(SEARCH("-informix",Online_Backup_Table1230[[#This Row],[Extension types]],1),0)&gt;0,"-informix","-")</f>
        <v>-</v>
      </c>
      <c r="AA217" s="50" t="str">
        <f aca="false">IF(IFERROR(SEARCH("-sybase",Online_Backup_Table1230[[#This Row],[Extension types]],1),0)&gt;0,"-sybase","-")</f>
        <v>-</v>
      </c>
      <c r="AB217" s="50" t="str">
        <f aca="false">IF(IFERROR(SEARCH("-lotus",Online_Backup_Table1230[[#This Row],[Extension types]],1),0)&gt;0,"-lotus","-")</f>
        <v>-</v>
      </c>
      <c r="AC217" s="50" t="str">
        <f aca="false">IF(IFERROR(SEARCH("-vss",Online_Backup_Table1230[[#This Row],[Extension types]],1),0)&gt;0,"-vss","-")</f>
        <v>-</v>
      </c>
      <c r="AD217" s="50" t="str">
        <f aca="false">IF(IFERROR(SEARCH("-db2",Online_Backup_Table1230[[#This Row],[Extension types]],1),0)&gt;0,"-db2","-")</f>
        <v>-</v>
      </c>
      <c r="AE217" s="50" t="str">
        <f aca="false">IF(IFERROR(SEARCH("-mssharepoint",Online_Backup_Table1230[[#This Row],[Extension types]],1),0)&gt;0,"-mssharepoint","-")</f>
        <v>-</v>
      </c>
      <c r="AF217" s="50" t="str">
        <f aca="false">IF(IFERROR(SEARCH("-mssps",Online_Backup_Table1230[[#This Row],[Extension types]],1),0)&gt;0,"-mssps","-")</f>
        <v>-</v>
      </c>
      <c r="AG217" s="50" t="str">
        <f aca="false">IF(IFERROR(SEARCH("-vmware",Online_Backup_Table1230[[#This Row],[Extension types]],1),0)&gt;0,"-vmware","-")</f>
        <v>-</v>
      </c>
      <c r="AH217" s="50" t="str">
        <f aca="false">IF(IFERROR(SEARCH("-vepa",Online_Backup_Table1230[[#This Row],[Extension types]],1),0)&gt;0,"-vepa","-")</f>
        <v>-</v>
      </c>
      <c r="AI217" s="50" t="str">
        <f aca="false">IF(IFERROR(SEARCH("-veagent",Online_Backup_Table1230[[#This Row],[Extension types]],1),0)&gt;0,"-veagent","-")</f>
        <v>-</v>
      </c>
      <c r="AJ217" s="50" t="str">
        <f aca="false">IF(IFERROR(SEARCH("-stream",Online_Backup_Table1230[[#This Row],[Extension types]],1),0)&gt;0,"-stream","-")</f>
        <v>-</v>
      </c>
      <c r="AK217" s="50" t="str">
        <f aca="false">IF(IFERROR(SEARCH("-ov",Online_Backup_Table1230[[#This Row],[Extension types]],1),0)&gt;0,"-ov","-")</f>
        <v>-</v>
      </c>
      <c r="AL217" s="50" t="str">
        <f aca="false">IF(IFERROR(SEARCH("-opc",Online_Backup_Table1230[[#This Row],[Extension types]],1),0)&gt;0,"-opc","-")</f>
        <v>-</v>
      </c>
      <c r="AM217" s="50" t="str">
        <f aca="false">IF(IFERROR(SEARCH("-mysql",Online_Backup_Table1230[[#This Row],[Extension types]],1),0)&gt;0,"-mysql","-")</f>
        <v>-</v>
      </c>
      <c r="AN217" s="50" t="str">
        <f aca="false">IF(IFERROR(SEARCH("-postgresql",Online_Backup_Table1230[[#This Row],[Extension types]],1),0)&gt;0,"-postgresql","-")</f>
        <v>-</v>
      </c>
      <c r="AO217" s="53" t="n">
        <f aca="false">IF(AND(Online_Backup_Table1230[[#This Row],[OS_type]]="WINDOWS / LINUX",COUNTIF(Online_Backup_Table1230[[#This Row],[Check -mssql and -mssql70]:[Check -opc]],"-")&lt;&gt;21),1,0)</f>
        <v>1</v>
      </c>
      <c r="AP217" s="53" t="n">
        <f aca="false">IF(AND(Online_Backup_Table1230[[#This Row],[OS_type]]="UNIX",COUNTIF(Online_Backup_Table1230[[#This Row],[Check -mssql and -mssql70]:[Check -opc]],"-")&lt;&gt;21),1,0)</f>
        <v>0</v>
      </c>
      <c r="AQ217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17" s="53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217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17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17" s="54" t="n">
        <v>43873.5293518519</v>
      </c>
      <c r="AV217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18" customFormat="false" ht="15" hidden="false" customHeight="false" outlineLevel="0" collapsed="false">
      <c r="B218" s="39" t="s">
        <v>267</v>
      </c>
      <c r="C218" s="39" t="s">
        <v>113</v>
      </c>
      <c r="D218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18" s="51" t="s">
        <v>127</v>
      </c>
      <c r="F218" s="52"/>
      <c r="G218" s="52"/>
      <c r="H218" s="52"/>
      <c r="I218" s="52"/>
      <c r="J218" s="52"/>
      <c r="L218" s="50" t="str">
        <f aca="false">IF(IFERROR(SEARCH("-virtual",Online_Backup_Table1230[[#This Row],[Extension types]],1),0)&gt;0,"Yes","-")</f>
        <v>-</v>
      </c>
      <c r="M218" s="39"/>
      <c r="N218" s="50" t="str">
        <f aca="false">IF(IFERROR(SEARCH("-clus",Online_Backup_Table1230[[#This Row],[Extension types]],1),0)&gt;0,"Yes","-")</f>
        <v>-</v>
      </c>
      <c r="O218" s="39"/>
      <c r="P218" s="50" t="str">
        <f aca="false">IF(IFERROR(SEARCH("-appserver",Online_Backup_Table1230[[#This Row],[Extension types]],1),0)&gt;0,"Yes","-")</f>
        <v>-</v>
      </c>
      <c r="Q218" s="39"/>
      <c r="R218" s="50" t="str">
        <f aca="false">IF(IFERROR(SEARCH("-mssql",Online_Backup_Table1230[[#This Row],[Extension types]],1),0)&gt;0,"-mssql","-")</f>
        <v>-</v>
      </c>
      <c r="S218" s="50" t="str">
        <f aca="false">IF(IFERROR(SEARCH("-oracle",Online_Backup_Table1230[[#This Row],[Extension types]],1),0)&gt;0,"-oracle","-")</f>
        <v>-oracle</v>
      </c>
      <c r="T218" s="50" t="str">
        <f aca="false">IF(IFERROR(SEARCH("-sap",Online_Backup_Table1230[[#This Row],[Extension types]],1),0)&gt;0,"-sap","-")</f>
        <v>-</v>
      </c>
      <c r="U218" s="50" t="str">
        <f aca="false">IF(IFERROR(SEARCH("-msexchange",Online_Backup_Table1230[[#This Row],[Extension types]],1),0)&gt;0,"-msexchange","-")</f>
        <v>-</v>
      </c>
      <c r="V218" s="50" t="str">
        <f aca="false">IF(IFERROR(SEARCH("-msese",Online_Backup_Table1230[[#This Row],[Extension types]],1),0)&gt;0,"-msese","-")</f>
        <v>-</v>
      </c>
      <c r="W218" s="50" t="str">
        <f aca="false">IF(IFERROR(SEARCH("-e2010",Online_Backup_Table1230[[#This Row],[Extension types]],1),0)&gt;0,"-e2010","-")</f>
        <v>-</v>
      </c>
      <c r="X218" s="50" t="str">
        <f aca="false">IF(IFERROR(SEARCH("-msmbx",Online_Backup_Table1230[[#This Row],[Extension types]],1),0)&gt;0,"-msmbx","-")</f>
        <v>-</v>
      </c>
      <c r="Y218" s="50" t="str">
        <f aca="false">IF(IFERROR(SEARCH("-mbx",Online_Backup_Table1230[[#This Row],[Extension types]],1),0)&gt;0,"-mbx","-")</f>
        <v>-</v>
      </c>
      <c r="Z218" s="50" t="str">
        <f aca="false">IF(IFERROR(SEARCH("-informix",Online_Backup_Table1230[[#This Row],[Extension types]],1),0)&gt;0,"-informix","-")</f>
        <v>-</v>
      </c>
      <c r="AA218" s="50" t="str">
        <f aca="false">IF(IFERROR(SEARCH("-sybase",Online_Backup_Table1230[[#This Row],[Extension types]],1),0)&gt;0,"-sybase","-")</f>
        <v>-</v>
      </c>
      <c r="AB218" s="50" t="str">
        <f aca="false">IF(IFERROR(SEARCH("-lotus",Online_Backup_Table1230[[#This Row],[Extension types]],1),0)&gt;0,"-lotus","-")</f>
        <v>-</v>
      </c>
      <c r="AC218" s="50" t="str">
        <f aca="false">IF(IFERROR(SEARCH("-vss",Online_Backup_Table1230[[#This Row],[Extension types]],1),0)&gt;0,"-vss","-")</f>
        <v>-</v>
      </c>
      <c r="AD218" s="50" t="str">
        <f aca="false">IF(IFERROR(SEARCH("-db2",Online_Backup_Table1230[[#This Row],[Extension types]],1),0)&gt;0,"-db2","-")</f>
        <v>-</v>
      </c>
      <c r="AE218" s="50" t="str">
        <f aca="false">IF(IFERROR(SEARCH("-mssharepoint",Online_Backup_Table1230[[#This Row],[Extension types]],1),0)&gt;0,"-mssharepoint","-")</f>
        <v>-</v>
      </c>
      <c r="AF218" s="50" t="str">
        <f aca="false">IF(IFERROR(SEARCH("-mssps",Online_Backup_Table1230[[#This Row],[Extension types]],1),0)&gt;0,"-mssps","-")</f>
        <v>-</v>
      </c>
      <c r="AG218" s="50" t="str">
        <f aca="false">IF(IFERROR(SEARCH("-vmware",Online_Backup_Table1230[[#This Row],[Extension types]],1),0)&gt;0,"-vmware","-")</f>
        <v>-</v>
      </c>
      <c r="AH218" s="50" t="str">
        <f aca="false">IF(IFERROR(SEARCH("-vepa",Online_Backup_Table1230[[#This Row],[Extension types]],1),0)&gt;0,"-vepa","-")</f>
        <v>-</v>
      </c>
      <c r="AI218" s="50" t="str">
        <f aca="false">IF(IFERROR(SEARCH("-veagent",Online_Backup_Table1230[[#This Row],[Extension types]],1),0)&gt;0,"-veagent","-")</f>
        <v>-</v>
      </c>
      <c r="AJ218" s="50" t="str">
        <f aca="false">IF(IFERROR(SEARCH("-stream",Online_Backup_Table1230[[#This Row],[Extension types]],1),0)&gt;0,"-stream","-")</f>
        <v>-</v>
      </c>
      <c r="AK218" s="50" t="str">
        <f aca="false">IF(IFERROR(SEARCH("-ov",Online_Backup_Table1230[[#This Row],[Extension types]],1),0)&gt;0,"-ov","-")</f>
        <v>-</v>
      </c>
      <c r="AL218" s="50" t="str">
        <f aca="false">IF(IFERROR(SEARCH("-opc",Online_Backup_Table1230[[#This Row],[Extension types]],1),0)&gt;0,"-opc","-")</f>
        <v>-</v>
      </c>
      <c r="AM218" s="50" t="str">
        <f aca="false">IF(IFERROR(SEARCH("-mysql",Online_Backup_Table1230[[#This Row],[Extension types]],1),0)&gt;0,"-mysql","-")</f>
        <v>-</v>
      </c>
      <c r="AN218" s="50" t="str">
        <f aca="false">IF(IFERROR(SEARCH("-postgresql",Online_Backup_Table1230[[#This Row],[Extension types]],1),0)&gt;0,"-postgresql","-")</f>
        <v>-</v>
      </c>
      <c r="AO218" s="53" t="n">
        <f aca="false">IF(AND(Online_Backup_Table1230[[#This Row],[OS_type]]="WINDOWS / LINUX",COUNTIF(Online_Backup_Table1230[[#This Row],[Check -mssql and -mssql70]:[Check -opc]],"-")&lt;&gt;21),1,0)</f>
        <v>1</v>
      </c>
      <c r="AP218" s="53" t="n">
        <f aca="false">IF(AND(Online_Backup_Table1230[[#This Row],[OS_type]]="UNIX",COUNTIF(Online_Backup_Table1230[[#This Row],[Check -mssql and -mssql70]:[Check -opc]],"-")&lt;&gt;21),1,0)</f>
        <v>0</v>
      </c>
      <c r="AQ218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218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218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18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18" s="54"/>
      <c r="AV218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219" customFormat="false" ht="15" hidden="false" customHeight="false" outlineLevel="0" collapsed="false">
      <c r="B219" s="39" t="s">
        <v>268</v>
      </c>
      <c r="C219" s="39" t="s">
        <v>269</v>
      </c>
      <c r="D219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19" s="51" t="s">
        <v>127</v>
      </c>
      <c r="F219" s="52"/>
      <c r="G219" s="52"/>
      <c r="H219" s="52"/>
      <c r="I219" s="52"/>
      <c r="J219" s="52"/>
      <c r="L219" s="50" t="str">
        <f aca="false">IF(IFERROR(SEARCH("-virtual",Online_Backup_Table1230[[#This Row],[Extension types]],1),0)&gt;0,"Yes","-")</f>
        <v>-</v>
      </c>
      <c r="M219" s="39"/>
      <c r="N219" s="50" t="str">
        <f aca="false">IF(IFERROR(SEARCH("-clus",Online_Backup_Table1230[[#This Row],[Extension types]],1),0)&gt;0,"Yes","-")</f>
        <v>-</v>
      </c>
      <c r="O219" s="39"/>
      <c r="P219" s="50" t="str">
        <f aca="false">IF(IFERROR(SEARCH("-appserver",Online_Backup_Table1230[[#This Row],[Extension types]],1),0)&gt;0,"Yes","-")</f>
        <v>-</v>
      </c>
      <c r="Q219" s="39"/>
      <c r="R219" s="50" t="str">
        <f aca="false">IF(IFERROR(SEARCH("-mssql",Online_Backup_Table1230[[#This Row],[Extension types]],1),0)&gt;0,"-mssql","-")</f>
        <v>-</v>
      </c>
      <c r="S219" s="50" t="str">
        <f aca="false">IF(IFERROR(SEARCH("-oracle",Online_Backup_Table1230[[#This Row],[Extension types]],1),0)&gt;0,"-oracle","-")</f>
        <v>-oracle</v>
      </c>
      <c r="T219" s="50" t="str">
        <f aca="false">IF(IFERROR(SEARCH("-sap",Online_Backup_Table1230[[#This Row],[Extension types]],1),0)&gt;0,"-sap","-")</f>
        <v>-</v>
      </c>
      <c r="U219" s="50" t="str">
        <f aca="false">IF(IFERROR(SEARCH("-msexchange",Online_Backup_Table1230[[#This Row],[Extension types]],1),0)&gt;0,"-msexchange","-")</f>
        <v>-</v>
      </c>
      <c r="V219" s="50" t="str">
        <f aca="false">IF(IFERROR(SEARCH("-msese",Online_Backup_Table1230[[#This Row],[Extension types]],1),0)&gt;0,"-msese","-")</f>
        <v>-</v>
      </c>
      <c r="W219" s="50" t="str">
        <f aca="false">IF(IFERROR(SEARCH("-e2010",Online_Backup_Table1230[[#This Row],[Extension types]],1),0)&gt;0,"-e2010","-")</f>
        <v>-</v>
      </c>
      <c r="X219" s="50" t="str">
        <f aca="false">IF(IFERROR(SEARCH("-msmbx",Online_Backup_Table1230[[#This Row],[Extension types]],1),0)&gt;0,"-msmbx","-")</f>
        <v>-</v>
      </c>
      <c r="Y219" s="50" t="str">
        <f aca="false">IF(IFERROR(SEARCH("-mbx",Online_Backup_Table1230[[#This Row],[Extension types]],1),0)&gt;0,"-mbx","-")</f>
        <v>-</v>
      </c>
      <c r="Z219" s="50" t="str">
        <f aca="false">IF(IFERROR(SEARCH("-informix",Online_Backup_Table1230[[#This Row],[Extension types]],1),0)&gt;0,"-informix","-")</f>
        <v>-</v>
      </c>
      <c r="AA219" s="50" t="str">
        <f aca="false">IF(IFERROR(SEARCH("-sybase",Online_Backup_Table1230[[#This Row],[Extension types]],1),0)&gt;0,"-sybase","-")</f>
        <v>-</v>
      </c>
      <c r="AB219" s="50" t="str">
        <f aca="false">IF(IFERROR(SEARCH("-lotus",Online_Backup_Table1230[[#This Row],[Extension types]],1),0)&gt;0,"-lotus","-")</f>
        <v>-</v>
      </c>
      <c r="AC219" s="50" t="str">
        <f aca="false">IF(IFERROR(SEARCH("-vss",Online_Backup_Table1230[[#This Row],[Extension types]],1),0)&gt;0,"-vss","-")</f>
        <v>-</v>
      </c>
      <c r="AD219" s="50" t="str">
        <f aca="false">IF(IFERROR(SEARCH("-db2",Online_Backup_Table1230[[#This Row],[Extension types]],1),0)&gt;0,"-db2","-")</f>
        <v>-</v>
      </c>
      <c r="AE219" s="50" t="str">
        <f aca="false">IF(IFERROR(SEARCH("-mssharepoint",Online_Backup_Table1230[[#This Row],[Extension types]],1),0)&gt;0,"-mssharepoint","-")</f>
        <v>-</v>
      </c>
      <c r="AF219" s="50" t="str">
        <f aca="false">IF(IFERROR(SEARCH("-mssps",Online_Backup_Table1230[[#This Row],[Extension types]],1),0)&gt;0,"-mssps","-")</f>
        <v>-</v>
      </c>
      <c r="AG219" s="50" t="str">
        <f aca="false">IF(IFERROR(SEARCH("-vmware",Online_Backup_Table1230[[#This Row],[Extension types]],1),0)&gt;0,"-vmware","-")</f>
        <v>-</v>
      </c>
      <c r="AH219" s="50" t="str">
        <f aca="false">IF(IFERROR(SEARCH("-vepa",Online_Backup_Table1230[[#This Row],[Extension types]],1),0)&gt;0,"-vepa","-")</f>
        <v>-</v>
      </c>
      <c r="AI219" s="50" t="str">
        <f aca="false">IF(IFERROR(SEARCH("-veagent",Online_Backup_Table1230[[#This Row],[Extension types]],1),0)&gt;0,"-veagent","-")</f>
        <v>-</v>
      </c>
      <c r="AJ219" s="50" t="str">
        <f aca="false">IF(IFERROR(SEARCH("-stream",Online_Backup_Table1230[[#This Row],[Extension types]],1),0)&gt;0,"-stream","-")</f>
        <v>-</v>
      </c>
      <c r="AK219" s="50" t="str">
        <f aca="false">IF(IFERROR(SEARCH("-ov",Online_Backup_Table1230[[#This Row],[Extension types]],1),0)&gt;0,"-ov","-")</f>
        <v>-</v>
      </c>
      <c r="AL219" s="50" t="str">
        <f aca="false">IF(IFERROR(SEARCH("-opc",Online_Backup_Table1230[[#This Row],[Extension types]],1),0)&gt;0,"-opc","-")</f>
        <v>-</v>
      </c>
      <c r="AM219" s="50" t="str">
        <f aca="false">IF(IFERROR(SEARCH("-mysql",Online_Backup_Table1230[[#This Row],[Extension types]],1),0)&gt;0,"-mysql","-")</f>
        <v>-</v>
      </c>
      <c r="AN219" s="50" t="str">
        <f aca="false">IF(IFERROR(SEARCH("-postgresql",Online_Backup_Table1230[[#This Row],[Extension types]],1),0)&gt;0,"-postgresql","-")</f>
        <v>-</v>
      </c>
      <c r="AO219" s="53" t="n">
        <f aca="false">IF(AND(Online_Backup_Table1230[[#This Row],[OS_type]]="WINDOWS / LINUX",COUNTIF(Online_Backup_Table1230[[#This Row],[Check -mssql and -mssql70]:[Check -opc]],"-")&lt;&gt;21),1,0)</f>
        <v>1</v>
      </c>
      <c r="AP219" s="53" t="n">
        <f aca="false">IF(AND(Online_Backup_Table1230[[#This Row],[OS_type]]="UNIX",COUNTIF(Online_Backup_Table1230[[#This Row],[Check -mssql and -mssql70]:[Check -opc]],"-")&lt;&gt;21),1,0)</f>
        <v>0</v>
      </c>
      <c r="AQ219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19" s="53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219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19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19" s="54" t="n">
        <v>43873.5230787037</v>
      </c>
      <c r="AV219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20" customFormat="false" ht="15" hidden="false" customHeight="false" outlineLevel="0" collapsed="false">
      <c r="B220" s="39" t="s">
        <v>270</v>
      </c>
      <c r="C220" s="39" t="s">
        <v>271</v>
      </c>
      <c r="D220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20" s="51" t="s">
        <v>127</v>
      </c>
      <c r="F220" s="52"/>
      <c r="G220" s="52"/>
      <c r="H220" s="52"/>
      <c r="I220" s="52"/>
      <c r="J220" s="52"/>
      <c r="L220" s="50" t="str">
        <f aca="false">IF(IFERROR(SEARCH("-virtual",Online_Backup_Table1230[[#This Row],[Extension types]],1),0)&gt;0,"Yes","-")</f>
        <v>-</v>
      </c>
      <c r="M220" s="39"/>
      <c r="N220" s="50" t="str">
        <f aca="false">IF(IFERROR(SEARCH("-clus",Online_Backup_Table1230[[#This Row],[Extension types]],1),0)&gt;0,"Yes","-")</f>
        <v>-</v>
      </c>
      <c r="O220" s="39"/>
      <c r="P220" s="50" t="str">
        <f aca="false">IF(IFERROR(SEARCH("-appserver",Online_Backup_Table1230[[#This Row],[Extension types]],1),0)&gt;0,"Yes","-")</f>
        <v>-</v>
      </c>
      <c r="Q220" s="39"/>
      <c r="R220" s="50" t="str">
        <f aca="false">IF(IFERROR(SEARCH("-mssql",Online_Backup_Table1230[[#This Row],[Extension types]],1),0)&gt;0,"-mssql","-")</f>
        <v>-</v>
      </c>
      <c r="S220" s="50" t="str">
        <f aca="false">IF(IFERROR(SEARCH("-oracle",Online_Backup_Table1230[[#This Row],[Extension types]],1),0)&gt;0,"-oracle","-")</f>
        <v>-oracle</v>
      </c>
      <c r="T220" s="50" t="str">
        <f aca="false">IF(IFERROR(SEARCH("-sap",Online_Backup_Table1230[[#This Row],[Extension types]],1),0)&gt;0,"-sap","-")</f>
        <v>-</v>
      </c>
      <c r="U220" s="50" t="str">
        <f aca="false">IF(IFERROR(SEARCH("-msexchange",Online_Backup_Table1230[[#This Row],[Extension types]],1),0)&gt;0,"-msexchange","-")</f>
        <v>-</v>
      </c>
      <c r="V220" s="50" t="str">
        <f aca="false">IF(IFERROR(SEARCH("-msese",Online_Backup_Table1230[[#This Row],[Extension types]],1),0)&gt;0,"-msese","-")</f>
        <v>-</v>
      </c>
      <c r="W220" s="50" t="str">
        <f aca="false">IF(IFERROR(SEARCH("-e2010",Online_Backup_Table1230[[#This Row],[Extension types]],1),0)&gt;0,"-e2010","-")</f>
        <v>-</v>
      </c>
      <c r="X220" s="50" t="str">
        <f aca="false">IF(IFERROR(SEARCH("-msmbx",Online_Backup_Table1230[[#This Row],[Extension types]],1),0)&gt;0,"-msmbx","-")</f>
        <v>-</v>
      </c>
      <c r="Y220" s="50" t="str">
        <f aca="false">IF(IFERROR(SEARCH("-mbx",Online_Backup_Table1230[[#This Row],[Extension types]],1),0)&gt;0,"-mbx","-")</f>
        <v>-</v>
      </c>
      <c r="Z220" s="50" t="str">
        <f aca="false">IF(IFERROR(SEARCH("-informix",Online_Backup_Table1230[[#This Row],[Extension types]],1),0)&gt;0,"-informix","-")</f>
        <v>-</v>
      </c>
      <c r="AA220" s="50" t="str">
        <f aca="false">IF(IFERROR(SEARCH("-sybase",Online_Backup_Table1230[[#This Row],[Extension types]],1),0)&gt;0,"-sybase","-")</f>
        <v>-</v>
      </c>
      <c r="AB220" s="50" t="str">
        <f aca="false">IF(IFERROR(SEARCH("-lotus",Online_Backup_Table1230[[#This Row],[Extension types]],1),0)&gt;0,"-lotus","-")</f>
        <v>-</v>
      </c>
      <c r="AC220" s="50" t="str">
        <f aca="false">IF(IFERROR(SEARCH("-vss",Online_Backup_Table1230[[#This Row],[Extension types]],1),0)&gt;0,"-vss","-")</f>
        <v>-</v>
      </c>
      <c r="AD220" s="50" t="str">
        <f aca="false">IF(IFERROR(SEARCH("-db2",Online_Backup_Table1230[[#This Row],[Extension types]],1),0)&gt;0,"-db2","-")</f>
        <v>-</v>
      </c>
      <c r="AE220" s="50" t="str">
        <f aca="false">IF(IFERROR(SEARCH("-mssharepoint",Online_Backup_Table1230[[#This Row],[Extension types]],1),0)&gt;0,"-mssharepoint","-")</f>
        <v>-</v>
      </c>
      <c r="AF220" s="50" t="str">
        <f aca="false">IF(IFERROR(SEARCH("-mssps",Online_Backup_Table1230[[#This Row],[Extension types]],1),0)&gt;0,"-mssps","-")</f>
        <v>-</v>
      </c>
      <c r="AG220" s="50" t="str">
        <f aca="false">IF(IFERROR(SEARCH("-vmware",Online_Backup_Table1230[[#This Row],[Extension types]],1),0)&gt;0,"-vmware","-")</f>
        <v>-</v>
      </c>
      <c r="AH220" s="50" t="str">
        <f aca="false">IF(IFERROR(SEARCH("-vepa",Online_Backup_Table1230[[#This Row],[Extension types]],1),0)&gt;0,"-vepa","-")</f>
        <v>-</v>
      </c>
      <c r="AI220" s="50" t="str">
        <f aca="false">IF(IFERROR(SEARCH("-veagent",Online_Backup_Table1230[[#This Row],[Extension types]],1),0)&gt;0,"-veagent","-")</f>
        <v>-</v>
      </c>
      <c r="AJ220" s="50" t="str">
        <f aca="false">IF(IFERROR(SEARCH("-stream",Online_Backup_Table1230[[#This Row],[Extension types]],1),0)&gt;0,"-stream","-")</f>
        <v>-</v>
      </c>
      <c r="AK220" s="50" t="str">
        <f aca="false">IF(IFERROR(SEARCH("-ov",Online_Backup_Table1230[[#This Row],[Extension types]],1),0)&gt;0,"-ov","-")</f>
        <v>-</v>
      </c>
      <c r="AL220" s="50" t="str">
        <f aca="false">IF(IFERROR(SEARCH("-opc",Online_Backup_Table1230[[#This Row],[Extension types]],1),0)&gt;0,"-opc","-")</f>
        <v>-</v>
      </c>
      <c r="AM220" s="50" t="str">
        <f aca="false">IF(IFERROR(SEARCH("-mysql",Online_Backup_Table1230[[#This Row],[Extension types]],1),0)&gt;0,"-mysql","-")</f>
        <v>-</v>
      </c>
      <c r="AN220" s="50" t="str">
        <f aca="false">IF(IFERROR(SEARCH("-postgresql",Online_Backup_Table1230[[#This Row],[Extension types]],1),0)&gt;0,"-postgresql","-")</f>
        <v>-</v>
      </c>
      <c r="AO220" s="53" t="n">
        <f aca="false">IF(AND(Online_Backup_Table1230[[#This Row],[OS_type]]="WINDOWS / LINUX",COUNTIF(Online_Backup_Table1230[[#This Row],[Check -mssql and -mssql70]:[Check -opc]],"-")&lt;&gt;21),1,0)</f>
        <v>1</v>
      </c>
      <c r="AP220" s="53" t="n">
        <f aca="false">IF(AND(Online_Backup_Table1230[[#This Row],[OS_type]]="UNIX",COUNTIF(Online_Backup_Table1230[[#This Row],[Check -mssql and -mssql70]:[Check -opc]],"-")&lt;&gt;21),1,0)</f>
        <v>0</v>
      </c>
      <c r="AQ220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220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220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20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20" s="54"/>
      <c r="AV220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221" customFormat="false" ht="15" hidden="false" customHeight="false" outlineLevel="0" collapsed="false">
      <c r="B221" s="39" t="s">
        <v>272</v>
      </c>
      <c r="C221" s="39" t="s">
        <v>211</v>
      </c>
      <c r="D221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21" s="51" t="s">
        <v>127</v>
      </c>
      <c r="F221" s="52"/>
      <c r="G221" s="52"/>
      <c r="H221" s="52"/>
      <c r="I221" s="52"/>
      <c r="J221" s="52"/>
      <c r="L221" s="50" t="str">
        <f aca="false">IF(IFERROR(SEARCH("-virtual",Online_Backup_Table1230[[#This Row],[Extension types]],1),0)&gt;0,"Yes","-")</f>
        <v>-</v>
      </c>
      <c r="M221" s="39"/>
      <c r="N221" s="50" t="str">
        <f aca="false">IF(IFERROR(SEARCH("-clus",Online_Backup_Table1230[[#This Row],[Extension types]],1),0)&gt;0,"Yes","-")</f>
        <v>-</v>
      </c>
      <c r="O221" s="39"/>
      <c r="P221" s="50" t="str">
        <f aca="false">IF(IFERROR(SEARCH("-appserver",Online_Backup_Table1230[[#This Row],[Extension types]],1),0)&gt;0,"Yes","-")</f>
        <v>-</v>
      </c>
      <c r="Q221" s="39"/>
      <c r="R221" s="50" t="str">
        <f aca="false">IF(IFERROR(SEARCH("-mssql",Online_Backup_Table1230[[#This Row],[Extension types]],1),0)&gt;0,"-mssql","-")</f>
        <v>-</v>
      </c>
      <c r="S221" s="50" t="str">
        <f aca="false">IF(IFERROR(SEARCH("-oracle",Online_Backup_Table1230[[#This Row],[Extension types]],1),0)&gt;0,"-oracle","-")</f>
        <v>-oracle</v>
      </c>
      <c r="T221" s="50" t="str">
        <f aca="false">IF(IFERROR(SEARCH("-sap",Online_Backup_Table1230[[#This Row],[Extension types]],1),0)&gt;0,"-sap","-")</f>
        <v>-</v>
      </c>
      <c r="U221" s="50" t="str">
        <f aca="false">IF(IFERROR(SEARCH("-msexchange",Online_Backup_Table1230[[#This Row],[Extension types]],1),0)&gt;0,"-msexchange","-")</f>
        <v>-</v>
      </c>
      <c r="V221" s="50" t="str">
        <f aca="false">IF(IFERROR(SEARCH("-msese",Online_Backup_Table1230[[#This Row],[Extension types]],1),0)&gt;0,"-msese","-")</f>
        <v>-</v>
      </c>
      <c r="W221" s="50" t="str">
        <f aca="false">IF(IFERROR(SEARCH("-e2010",Online_Backup_Table1230[[#This Row],[Extension types]],1),0)&gt;0,"-e2010","-")</f>
        <v>-</v>
      </c>
      <c r="X221" s="50" t="str">
        <f aca="false">IF(IFERROR(SEARCH("-msmbx",Online_Backup_Table1230[[#This Row],[Extension types]],1),0)&gt;0,"-msmbx","-")</f>
        <v>-</v>
      </c>
      <c r="Y221" s="50" t="str">
        <f aca="false">IF(IFERROR(SEARCH("-mbx",Online_Backup_Table1230[[#This Row],[Extension types]],1),0)&gt;0,"-mbx","-")</f>
        <v>-</v>
      </c>
      <c r="Z221" s="50" t="str">
        <f aca="false">IF(IFERROR(SEARCH("-informix",Online_Backup_Table1230[[#This Row],[Extension types]],1),0)&gt;0,"-informix","-")</f>
        <v>-</v>
      </c>
      <c r="AA221" s="50" t="str">
        <f aca="false">IF(IFERROR(SEARCH("-sybase",Online_Backup_Table1230[[#This Row],[Extension types]],1),0)&gt;0,"-sybase","-")</f>
        <v>-</v>
      </c>
      <c r="AB221" s="50" t="str">
        <f aca="false">IF(IFERROR(SEARCH("-lotus",Online_Backup_Table1230[[#This Row],[Extension types]],1),0)&gt;0,"-lotus","-")</f>
        <v>-</v>
      </c>
      <c r="AC221" s="50" t="str">
        <f aca="false">IF(IFERROR(SEARCH("-vss",Online_Backup_Table1230[[#This Row],[Extension types]],1),0)&gt;0,"-vss","-")</f>
        <v>-</v>
      </c>
      <c r="AD221" s="50" t="str">
        <f aca="false">IF(IFERROR(SEARCH("-db2",Online_Backup_Table1230[[#This Row],[Extension types]],1),0)&gt;0,"-db2","-")</f>
        <v>-</v>
      </c>
      <c r="AE221" s="50" t="str">
        <f aca="false">IF(IFERROR(SEARCH("-mssharepoint",Online_Backup_Table1230[[#This Row],[Extension types]],1),0)&gt;0,"-mssharepoint","-")</f>
        <v>-</v>
      </c>
      <c r="AF221" s="50" t="str">
        <f aca="false">IF(IFERROR(SEARCH("-mssps",Online_Backup_Table1230[[#This Row],[Extension types]],1),0)&gt;0,"-mssps","-")</f>
        <v>-</v>
      </c>
      <c r="AG221" s="50" t="str">
        <f aca="false">IF(IFERROR(SEARCH("-vmware",Online_Backup_Table1230[[#This Row],[Extension types]],1),0)&gt;0,"-vmware","-")</f>
        <v>-</v>
      </c>
      <c r="AH221" s="50" t="str">
        <f aca="false">IF(IFERROR(SEARCH("-vepa",Online_Backup_Table1230[[#This Row],[Extension types]],1),0)&gt;0,"-vepa","-")</f>
        <v>-</v>
      </c>
      <c r="AI221" s="50" t="str">
        <f aca="false">IF(IFERROR(SEARCH("-veagent",Online_Backup_Table1230[[#This Row],[Extension types]],1),0)&gt;0,"-veagent","-")</f>
        <v>-</v>
      </c>
      <c r="AJ221" s="50" t="str">
        <f aca="false">IF(IFERROR(SEARCH("-stream",Online_Backup_Table1230[[#This Row],[Extension types]],1),0)&gt;0,"-stream","-")</f>
        <v>-</v>
      </c>
      <c r="AK221" s="50" t="str">
        <f aca="false">IF(IFERROR(SEARCH("-ov",Online_Backup_Table1230[[#This Row],[Extension types]],1),0)&gt;0,"-ov","-")</f>
        <v>-</v>
      </c>
      <c r="AL221" s="50" t="str">
        <f aca="false">IF(IFERROR(SEARCH("-opc",Online_Backup_Table1230[[#This Row],[Extension types]],1),0)&gt;0,"-opc","-")</f>
        <v>-</v>
      </c>
      <c r="AM221" s="50" t="str">
        <f aca="false">IF(IFERROR(SEARCH("-mysql",Online_Backup_Table1230[[#This Row],[Extension types]],1),0)&gt;0,"-mysql","-")</f>
        <v>-</v>
      </c>
      <c r="AN221" s="50" t="str">
        <f aca="false">IF(IFERROR(SEARCH("-postgresql",Online_Backup_Table1230[[#This Row],[Extension types]],1),0)&gt;0,"-postgresql","-")</f>
        <v>-</v>
      </c>
      <c r="AO221" s="53" t="n">
        <f aca="false">IF(AND(Online_Backup_Table1230[[#This Row],[OS_type]]="WINDOWS / LINUX",COUNTIF(Online_Backup_Table1230[[#This Row],[Check -mssql and -mssql70]:[Check -opc]],"-")&lt;&gt;21),1,0)</f>
        <v>1</v>
      </c>
      <c r="AP221" s="53" t="n">
        <f aca="false">IF(AND(Online_Backup_Table1230[[#This Row],[OS_type]]="UNIX",COUNTIF(Online_Backup_Table1230[[#This Row],[Check -mssql and -mssql70]:[Check -opc]],"-")&lt;&gt;21),1,0)</f>
        <v>0</v>
      </c>
      <c r="AQ221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21" s="53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221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21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21" s="54" t="n">
        <v>43872.5014814815</v>
      </c>
      <c r="AV221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22" customFormat="false" ht="15" hidden="false" customHeight="false" outlineLevel="0" collapsed="false">
      <c r="B222" s="39" t="s">
        <v>273</v>
      </c>
      <c r="C222" s="39" t="s">
        <v>274</v>
      </c>
      <c r="D222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22" s="51" t="s">
        <v>127</v>
      </c>
      <c r="F222" s="52"/>
      <c r="G222" s="52"/>
      <c r="H222" s="52"/>
      <c r="I222" s="52"/>
      <c r="J222" s="52"/>
      <c r="L222" s="50" t="str">
        <f aca="false">IF(IFERROR(SEARCH("-virtual",Online_Backup_Table1230[[#This Row],[Extension types]],1),0)&gt;0,"Yes","-")</f>
        <v>-</v>
      </c>
      <c r="M222" s="39"/>
      <c r="N222" s="50" t="str">
        <f aca="false">IF(IFERROR(SEARCH("-clus",Online_Backup_Table1230[[#This Row],[Extension types]],1),0)&gt;0,"Yes","-")</f>
        <v>-</v>
      </c>
      <c r="O222" s="39"/>
      <c r="P222" s="50" t="str">
        <f aca="false">IF(IFERROR(SEARCH("-appserver",Online_Backup_Table1230[[#This Row],[Extension types]],1),0)&gt;0,"Yes","-")</f>
        <v>-</v>
      </c>
      <c r="Q222" s="39"/>
      <c r="R222" s="50" t="str">
        <f aca="false">IF(IFERROR(SEARCH("-mssql",Online_Backup_Table1230[[#This Row],[Extension types]],1),0)&gt;0,"-mssql","-")</f>
        <v>-</v>
      </c>
      <c r="S222" s="50" t="str">
        <f aca="false">IF(IFERROR(SEARCH("-oracle",Online_Backup_Table1230[[#This Row],[Extension types]],1),0)&gt;0,"-oracle","-")</f>
        <v>-oracle</v>
      </c>
      <c r="T222" s="50" t="str">
        <f aca="false">IF(IFERROR(SEARCH("-sap",Online_Backup_Table1230[[#This Row],[Extension types]],1),0)&gt;0,"-sap","-")</f>
        <v>-</v>
      </c>
      <c r="U222" s="50" t="str">
        <f aca="false">IF(IFERROR(SEARCH("-msexchange",Online_Backup_Table1230[[#This Row],[Extension types]],1),0)&gt;0,"-msexchange","-")</f>
        <v>-</v>
      </c>
      <c r="V222" s="50" t="str">
        <f aca="false">IF(IFERROR(SEARCH("-msese",Online_Backup_Table1230[[#This Row],[Extension types]],1),0)&gt;0,"-msese","-")</f>
        <v>-</v>
      </c>
      <c r="W222" s="50" t="str">
        <f aca="false">IF(IFERROR(SEARCH("-e2010",Online_Backup_Table1230[[#This Row],[Extension types]],1),0)&gt;0,"-e2010","-")</f>
        <v>-</v>
      </c>
      <c r="X222" s="50" t="str">
        <f aca="false">IF(IFERROR(SEARCH("-msmbx",Online_Backup_Table1230[[#This Row],[Extension types]],1),0)&gt;0,"-msmbx","-")</f>
        <v>-</v>
      </c>
      <c r="Y222" s="50" t="str">
        <f aca="false">IF(IFERROR(SEARCH("-mbx",Online_Backup_Table1230[[#This Row],[Extension types]],1),0)&gt;0,"-mbx","-")</f>
        <v>-</v>
      </c>
      <c r="Z222" s="50" t="str">
        <f aca="false">IF(IFERROR(SEARCH("-informix",Online_Backup_Table1230[[#This Row],[Extension types]],1),0)&gt;0,"-informix","-")</f>
        <v>-</v>
      </c>
      <c r="AA222" s="50" t="str">
        <f aca="false">IF(IFERROR(SEARCH("-sybase",Online_Backup_Table1230[[#This Row],[Extension types]],1),0)&gt;0,"-sybase","-")</f>
        <v>-</v>
      </c>
      <c r="AB222" s="50" t="str">
        <f aca="false">IF(IFERROR(SEARCH("-lotus",Online_Backup_Table1230[[#This Row],[Extension types]],1),0)&gt;0,"-lotus","-")</f>
        <v>-</v>
      </c>
      <c r="AC222" s="50" t="str">
        <f aca="false">IF(IFERROR(SEARCH("-vss",Online_Backup_Table1230[[#This Row],[Extension types]],1),0)&gt;0,"-vss","-")</f>
        <v>-</v>
      </c>
      <c r="AD222" s="50" t="str">
        <f aca="false">IF(IFERROR(SEARCH("-db2",Online_Backup_Table1230[[#This Row],[Extension types]],1),0)&gt;0,"-db2","-")</f>
        <v>-</v>
      </c>
      <c r="AE222" s="50" t="str">
        <f aca="false">IF(IFERROR(SEARCH("-mssharepoint",Online_Backup_Table1230[[#This Row],[Extension types]],1),0)&gt;0,"-mssharepoint","-")</f>
        <v>-</v>
      </c>
      <c r="AF222" s="50" t="str">
        <f aca="false">IF(IFERROR(SEARCH("-mssps",Online_Backup_Table1230[[#This Row],[Extension types]],1),0)&gt;0,"-mssps","-")</f>
        <v>-</v>
      </c>
      <c r="AG222" s="50" t="str">
        <f aca="false">IF(IFERROR(SEARCH("-vmware",Online_Backup_Table1230[[#This Row],[Extension types]],1),0)&gt;0,"-vmware","-")</f>
        <v>-</v>
      </c>
      <c r="AH222" s="50" t="str">
        <f aca="false">IF(IFERROR(SEARCH("-vepa",Online_Backup_Table1230[[#This Row],[Extension types]],1),0)&gt;0,"-vepa","-")</f>
        <v>-</v>
      </c>
      <c r="AI222" s="50" t="str">
        <f aca="false">IF(IFERROR(SEARCH("-veagent",Online_Backup_Table1230[[#This Row],[Extension types]],1),0)&gt;0,"-veagent","-")</f>
        <v>-</v>
      </c>
      <c r="AJ222" s="50" t="str">
        <f aca="false">IF(IFERROR(SEARCH("-stream",Online_Backup_Table1230[[#This Row],[Extension types]],1),0)&gt;0,"-stream","-")</f>
        <v>-</v>
      </c>
      <c r="AK222" s="50" t="str">
        <f aca="false">IF(IFERROR(SEARCH("-ov",Online_Backup_Table1230[[#This Row],[Extension types]],1),0)&gt;0,"-ov","-")</f>
        <v>-</v>
      </c>
      <c r="AL222" s="50" t="str">
        <f aca="false">IF(IFERROR(SEARCH("-opc",Online_Backup_Table1230[[#This Row],[Extension types]],1),0)&gt;0,"-opc","-")</f>
        <v>-</v>
      </c>
      <c r="AM222" s="50" t="str">
        <f aca="false">IF(IFERROR(SEARCH("-mysql",Online_Backup_Table1230[[#This Row],[Extension types]],1),0)&gt;0,"-mysql","-")</f>
        <v>-</v>
      </c>
      <c r="AN222" s="50" t="str">
        <f aca="false">IF(IFERROR(SEARCH("-postgresql",Online_Backup_Table1230[[#This Row],[Extension types]],1),0)&gt;0,"-postgresql","-")</f>
        <v>-</v>
      </c>
      <c r="AO222" s="53" t="n">
        <f aca="false">IF(AND(Online_Backup_Table1230[[#This Row],[OS_type]]="WINDOWS / LINUX",COUNTIF(Online_Backup_Table1230[[#This Row],[Check -mssql and -mssql70]:[Check -opc]],"-")&lt;&gt;21),1,0)</f>
        <v>1</v>
      </c>
      <c r="AP222" s="53" t="n">
        <f aca="false">IF(AND(Online_Backup_Table1230[[#This Row],[OS_type]]="UNIX",COUNTIF(Online_Backup_Table1230[[#This Row],[Check -mssql and -mssql70]:[Check -opc]],"-")&lt;&gt;21),1,0)</f>
        <v>0</v>
      </c>
      <c r="AQ222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22" s="53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222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22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22" s="54" t="n">
        <v>43872.4283101852</v>
      </c>
      <c r="AV222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23" customFormat="false" ht="15" hidden="false" customHeight="false" outlineLevel="0" collapsed="false">
      <c r="B223" s="39" t="s">
        <v>275</v>
      </c>
      <c r="C223" s="39" t="s">
        <v>276</v>
      </c>
      <c r="D223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23" s="51" t="s">
        <v>127</v>
      </c>
      <c r="F223" s="52"/>
      <c r="G223" s="52"/>
      <c r="H223" s="52"/>
      <c r="I223" s="52"/>
      <c r="J223" s="52"/>
      <c r="L223" s="50" t="str">
        <f aca="false">IF(IFERROR(SEARCH("-virtual",Online_Backup_Table1230[[#This Row],[Extension types]],1),0)&gt;0,"Yes","-")</f>
        <v>-</v>
      </c>
      <c r="M223" s="39"/>
      <c r="N223" s="50" t="str">
        <f aca="false">IF(IFERROR(SEARCH("-clus",Online_Backup_Table1230[[#This Row],[Extension types]],1),0)&gt;0,"Yes","-")</f>
        <v>-</v>
      </c>
      <c r="O223" s="39"/>
      <c r="P223" s="50" t="str">
        <f aca="false">IF(IFERROR(SEARCH("-appserver",Online_Backup_Table1230[[#This Row],[Extension types]],1),0)&gt;0,"Yes","-")</f>
        <v>-</v>
      </c>
      <c r="Q223" s="39"/>
      <c r="R223" s="50" t="str">
        <f aca="false">IF(IFERROR(SEARCH("-mssql",Online_Backup_Table1230[[#This Row],[Extension types]],1),0)&gt;0,"-mssql","-")</f>
        <v>-</v>
      </c>
      <c r="S223" s="50" t="str">
        <f aca="false">IF(IFERROR(SEARCH("-oracle",Online_Backup_Table1230[[#This Row],[Extension types]],1),0)&gt;0,"-oracle","-")</f>
        <v>-oracle</v>
      </c>
      <c r="T223" s="50" t="str">
        <f aca="false">IF(IFERROR(SEARCH("-sap",Online_Backup_Table1230[[#This Row],[Extension types]],1),0)&gt;0,"-sap","-")</f>
        <v>-</v>
      </c>
      <c r="U223" s="50" t="str">
        <f aca="false">IF(IFERROR(SEARCH("-msexchange",Online_Backup_Table1230[[#This Row],[Extension types]],1),0)&gt;0,"-msexchange","-")</f>
        <v>-</v>
      </c>
      <c r="V223" s="50" t="str">
        <f aca="false">IF(IFERROR(SEARCH("-msese",Online_Backup_Table1230[[#This Row],[Extension types]],1),0)&gt;0,"-msese","-")</f>
        <v>-</v>
      </c>
      <c r="W223" s="50" t="str">
        <f aca="false">IF(IFERROR(SEARCH("-e2010",Online_Backup_Table1230[[#This Row],[Extension types]],1),0)&gt;0,"-e2010","-")</f>
        <v>-</v>
      </c>
      <c r="X223" s="50" t="str">
        <f aca="false">IF(IFERROR(SEARCH("-msmbx",Online_Backup_Table1230[[#This Row],[Extension types]],1),0)&gt;0,"-msmbx","-")</f>
        <v>-</v>
      </c>
      <c r="Y223" s="50" t="str">
        <f aca="false">IF(IFERROR(SEARCH("-mbx",Online_Backup_Table1230[[#This Row],[Extension types]],1),0)&gt;0,"-mbx","-")</f>
        <v>-</v>
      </c>
      <c r="Z223" s="50" t="str">
        <f aca="false">IF(IFERROR(SEARCH("-informix",Online_Backup_Table1230[[#This Row],[Extension types]],1),0)&gt;0,"-informix","-")</f>
        <v>-</v>
      </c>
      <c r="AA223" s="50" t="str">
        <f aca="false">IF(IFERROR(SEARCH("-sybase",Online_Backup_Table1230[[#This Row],[Extension types]],1),0)&gt;0,"-sybase","-")</f>
        <v>-</v>
      </c>
      <c r="AB223" s="50" t="str">
        <f aca="false">IF(IFERROR(SEARCH("-lotus",Online_Backup_Table1230[[#This Row],[Extension types]],1),0)&gt;0,"-lotus","-")</f>
        <v>-</v>
      </c>
      <c r="AC223" s="50" t="str">
        <f aca="false">IF(IFERROR(SEARCH("-vss",Online_Backup_Table1230[[#This Row],[Extension types]],1),0)&gt;0,"-vss","-")</f>
        <v>-</v>
      </c>
      <c r="AD223" s="50" t="str">
        <f aca="false">IF(IFERROR(SEARCH("-db2",Online_Backup_Table1230[[#This Row],[Extension types]],1),0)&gt;0,"-db2","-")</f>
        <v>-</v>
      </c>
      <c r="AE223" s="50" t="str">
        <f aca="false">IF(IFERROR(SEARCH("-mssharepoint",Online_Backup_Table1230[[#This Row],[Extension types]],1),0)&gt;0,"-mssharepoint","-")</f>
        <v>-</v>
      </c>
      <c r="AF223" s="50" t="str">
        <f aca="false">IF(IFERROR(SEARCH("-mssps",Online_Backup_Table1230[[#This Row],[Extension types]],1),0)&gt;0,"-mssps","-")</f>
        <v>-</v>
      </c>
      <c r="AG223" s="50" t="str">
        <f aca="false">IF(IFERROR(SEARCH("-vmware",Online_Backup_Table1230[[#This Row],[Extension types]],1),0)&gt;0,"-vmware","-")</f>
        <v>-</v>
      </c>
      <c r="AH223" s="50" t="str">
        <f aca="false">IF(IFERROR(SEARCH("-vepa",Online_Backup_Table1230[[#This Row],[Extension types]],1),0)&gt;0,"-vepa","-")</f>
        <v>-</v>
      </c>
      <c r="AI223" s="50" t="str">
        <f aca="false">IF(IFERROR(SEARCH("-veagent",Online_Backup_Table1230[[#This Row],[Extension types]],1),0)&gt;0,"-veagent","-")</f>
        <v>-</v>
      </c>
      <c r="AJ223" s="50" t="str">
        <f aca="false">IF(IFERROR(SEARCH("-stream",Online_Backup_Table1230[[#This Row],[Extension types]],1),0)&gt;0,"-stream","-")</f>
        <v>-</v>
      </c>
      <c r="AK223" s="50" t="str">
        <f aca="false">IF(IFERROR(SEARCH("-ov",Online_Backup_Table1230[[#This Row],[Extension types]],1),0)&gt;0,"-ov","-")</f>
        <v>-</v>
      </c>
      <c r="AL223" s="50" t="str">
        <f aca="false">IF(IFERROR(SEARCH("-opc",Online_Backup_Table1230[[#This Row],[Extension types]],1),0)&gt;0,"-opc","-")</f>
        <v>-</v>
      </c>
      <c r="AM223" s="50" t="str">
        <f aca="false">IF(IFERROR(SEARCH("-mysql",Online_Backup_Table1230[[#This Row],[Extension types]],1),0)&gt;0,"-mysql","-")</f>
        <v>-</v>
      </c>
      <c r="AN223" s="50" t="str">
        <f aca="false">IF(IFERROR(SEARCH("-postgresql",Online_Backup_Table1230[[#This Row],[Extension types]],1),0)&gt;0,"-postgresql","-")</f>
        <v>-</v>
      </c>
      <c r="AO223" s="53" t="n">
        <f aca="false">IF(AND(Online_Backup_Table1230[[#This Row],[OS_type]]="WINDOWS / LINUX",COUNTIF(Online_Backup_Table1230[[#This Row],[Check -mssql and -mssql70]:[Check -opc]],"-")&lt;&gt;21),1,0)</f>
        <v>1</v>
      </c>
      <c r="AP223" s="53" t="n">
        <f aca="false">IF(AND(Online_Backup_Table1230[[#This Row],[OS_type]]="UNIX",COUNTIF(Online_Backup_Table1230[[#This Row],[Check -mssql and -mssql70]:[Check -opc]],"-")&lt;&gt;21),1,0)</f>
        <v>0</v>
      </c>
      <c r="AQ223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23" s="53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223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23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23" s="54" t="n">
        <v>43873.219525463</v>
      </c>
      <c r="AV223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24" customFormat="false" ht="15" hidden="false" customHeight="false" outlineLevel="0" collapsed="false">
      <c r="B224" s="39" t="s">
        <v>277</v>
      </c>
      <c r="C224" s="39" t="s">
        <v>133</v>
      </c>
      <c r="D224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24" s="51" t="s">
        <v>125</v>
      </c>
      <c r="F224" s="52"/>
      <c r="G224" s="52"/>
      <c r="H224" s="52"/>
      <c r="I224" s="52"/>
      <c r="J224" s="52"/>
      <c r="L224" s="50" t="str">
        <f aca="false">IF(IFERROR(SEARCH("-virtual",Online_Backup_Table1230[[#This Row],[Extension types]],1),0)&gt;0,"Yes","-")</f>
        <v>-</v>
      </c>
      <c r="M224" s="39"/>
      <c r="N224" s="50" t="str">
        <f aca="false">IF(IFERROR(SEARCH("-clus",Online_Backup_Table1230[[#This Row],[Extension types]],1),0)&gt;0,"Yes","-")</f>
        <v>-</v>
      </c>
      <c r="O224" s="39"/>
      <c r="P224" s="50" t="str">
        <f aca="false">IF(IFERROR(SEARCH("-appserver",Online_Backup_Table1230[[#This Row],[Extension types]],1),0)&gt;0,"Yes","-")</f>
        <v>-</v>
      </c>
      <c r="Q224" s="39"/>
      <c r="R224" s="50" t="str">
        <f aca="false">IF(IFERROR(SEARCH("-mssql",Online_Backup_Table1230[[#This Row],[Extension types]],1),0)&gt;0,"-mssql","-")</f>
        <v>-</v>
      </c>
      <c r="S224" s="50" t="str">
        <f aca="false">IF(IFERROR(SEARCH("-oracle",Online_Backup_Table1230[[#This Row],[Extension types]],1),0)&gt;0,"-oracle","-")</f>
        <v>-</v>
      </c>
      <c r="T224" s="50" t="str">
        <f aca="false">IF(IFERROR(SEARCH("-sap",Online_Backup_Table1230[[#This Row],[Extension types]],1),0)&gt;0,"-sap","-")</f>
        <v>-</v>
      </c>
      <c r="U224" s="50" t="str">
        <f aca="false">IF(IFERROR(SEARCH("-msexchange",Online_Backup_Table1230[[#This Row],[Extension types]],1),0)&gt;0,"-msexchange","-")</f>
        <v>-</v>
      </c>
      <c r="V224" s="50" t="str">
        <f aca="false">IF(IFERROR(SEARCH("-msese",Online_Backup_Table1230[[#This Row],[Extension types]],1),0)&gt;0,"-msese","-")</f>
        <v>-</v>
      </c>
      <c r="W224" s="50" t="str">
        <f aca="false">IF(IFERROR(SEARCH("-e2010",Online_Backup_Table1230[[#This Row],[Extension types]],1),0)&gt;0,"-e2010","-")</f>
        <v>-</v>
      </c>
      <c r="X224" s="50" t="str">
        <f aca="false">IF(IFERROR(SEARCH("-msmbx",Online_Backup_Table1230[[#This Row],[Extension types]],1),0)&gt;0,"-msmbx","-")</f>
        <v>-</v>
      </c>
      <c r="Y224" s="50" t="str">
        <f aca="false">IF(IFERROR(SEARCH("-mbx",Online_Backup_Table1230[[#This Row],[Extension types]],1),0)&gt;0,"-mbx","-")</f>
        <v>-</v>
      </c>
      <c r="Z224" s="50" t="str">
        <f aca="false">IF(IFERROR(SEARCH("-informix",Online_Backup_Table1230[[#This Row],[Extension types]],1),0)&gt;0,"-informix","-")</f>
        <v>-</v>
      </c>
      <c r="AA224" s="50" t="str">
        <f aca="false">IF(IFERROR(SEARCH("-sybase",Online_Backup_Table1230[[#This Row],[Extension types]],1),0)&gt;0,"-sybase","-")</f>
        <v>-</v>
      </c>
      <c r="AB224" s="50" t="str">
        <f aca="false">IF(IFERROR(SEARCH("-lotus",Online_Backup_Table1230[[#This Row],[Extension types]],1),0)&gt;0,"-lotus","-")</f>
        <v>-</v>
      </c>
      <c r="AC224" s="50" t="str">
        <f aca="false">IF(IFERROR(SEARCH("-vss",Online_Backup_Table1230[[#This Row],[Extension types]],1),0)&gt;0,"-vss","-")</f>
        <v>-</v>
      </c>
      <c r="AD224" s="50" t="str">
        <f aca="false">IF(IFERROR(SEARCH("-db2",Online_Backup_Table1230[[#This Row],[Extension types]],1),0)&gt;0,"-db2","-")</f>
        <v>-</v>
      </c>
      <c r="AE224" s="50" t="str">
        <f aca="false">IF(IFERROR(SEARCH("-mssharepoint",Online_Backup_Table1230[[#This Row],[Extension types]],1),0)&gt;0,"-mssharepoint","-")</f>
        <v>-</v>
      </c>
      <c r="AF224" s="50" t="str">
        <f aca="false">IF(IFERROR(SEARCH("-mssps",Online_Backup_Table1230[[#This Row],[Extension types]],1),0)&gt;0,"-mssps","-")</f>
        <v>-</v>
      </c>
      <c r="AG224" s="50" t="str">
        <f aca="false">IF(IFERROR(SEARCH("-vmware",Online_Backup_Table1230[[#This Row],[Extension types]],1),0)&gt;0,"-vmware","-")</f>
        <v>-</v>
      </c>
      <c r="AH224" s="50" t="str">
        <f aca="false">IF(IFERROR(SEARCH("-vepa",Online_Backup_Table1230[[#This Row],[Extension types]],1),0)&gt;0,"-vepa","-")</f>
        <v>-</v>
      </c>
      <c r="AI224" s="50" t="str">
        <f aca="false">IF(IFERROR(SEARCH("-veagent",Online_Backup_Table1230[[#This Row],[Extension types]],1),0)&gt;0,"-veagent","-")</f>
        <v>-</v>
      </c>
      <c r="AJ224" s="50" t="str">
        <f aca="false">IF(IFERROR(SEARCH("-stream",Online_Backup_Table1230[[#This Row],[Extension types]],1),0)&gt;0,"-stream","-")</f>
        <v>-</v>
      </c>
      <c r="AK224" s="50" t="str">
        <f aca="false">IF(IFERROR(SEARCH("-ov",Online_Backup_Table1230[[#This Row],[Extension types]],1),0)&gt;0,"-ov","-")</f>
        <v>-</v>
      </c>
      <c r="AL224" s="50" t="str">
        <f aca="false">IF(IFERROR(SEARCH("-opc",Online_Backup_Table1230[[#This Row],[Extension types]],1),0)&gt;0,"-opc","-")</f>
        <v>-</v>
      </c>
      <c r="AM224" s="50" t="str">
        <f aca="false">IF(IFERROR(SEARCH("-mysql",Online_Backup_Table1230[[#This Row],[Extension types]],1),0)&gt;0,"-mysql","-")</f>
        <v>-</v>
      </c>
      <c r="AN224" s="50" t="str">
        <f aca="false">IF(IFERROR(SEARCH("-postgresql",Online_Backup_Table1230[[#This Row],[Extension types]],1),0)&gt;0,"-postgresql","-")</f>
        <v>-</v>
      </c>
      <c r="AO224" s="53" t="n">
        <f aca="false">IF(AND(Online_Backup_Table1230[[#This Row],[OS_type]]="WINDOWS / LINUX",COUNTIF(Online_Backup_Table1230[[#This Row],[Check -mssql and -mssql70]:[Check -opc]],"-")&lt;&gt;21),1,0)</f>
        <v>0</v>
      </c>
      <c r="AP224" s="53" t="n">
        <f aca="false">IF(AND(Online_Backup_Table1230[[#This Row],[OS_type]]="UNIX",COUNTIF(Online_Backup_Table1230[[#This Row],[Check -mssql and -mssql70]:[Check -opc]],"-")&lt;&gt;21),1,0)</f>
        <v>0</v>
      </c>
      <c r="AQ224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224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224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24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24" s="54"/>
      <c r="AV224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25" customFormat="false" ht="15" hidden="false" customHeight="false" outlineLevel="0" collapsed="false">
      <c r="B225" s="39" t="s">
        <v>278</v>
      </c>
      <c r="C225" s="39" t="s">
        <v>133</v>
      </c>
      <c r="D225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25" s="51" t="s">
        <v>125</v>
      </c>
      <c r="F225" s="52"/>
      <c r="G225" s="52"/>
      <c r="H225" s="52"/>
      <c r="I225" s="52"/>
      <c r="J225" s="52"/>
      <c r="L225" s="50" t="str">
        <f aca="false">IF(IFERROR(SEARCH("-virtual",Online_Backup_Table1230[[#This Row],[Extension types]],1),0)&gt;0,"Yes","-")</f>
        <v>-</v>
      </c>
      <c r="M225" s="39"/>
      <c r="N225" s="50" t="str">
        <f aca="false">IF(IFERROR(SEARCH("-clus",Online_Backup_Table1230[[#This Row],[Extension types]],1),0)&gt;0,"Yes","-")</f>
        <v>-</v>
      </c>
      <c r="O225" s="39"/>
      <c r="P225" s="50" t="str">
        <f aca="false">IF(IFERROR(SEARCH("-appserver",Online_Backup_Table1230[[#This Row],[Extension types]],1),0)&gt;0,"Yes","-")</f>
        <v>-</v>
      </c>
      <c r="Q225" s="39"/>
      <c r="R225" s="50" t="str">
        <f aca="false">IF(IFERROR(SEARCH("-mssql",Online_Backup_Table1230[[#This Row],[Extension types]],1),0)&gt;0,"-mssql","-")</f>
        <v>-</v>
      </c>
      <c r="S225" s="50" t="str">
        <f aca="false">IF(IFERROR(SEARCH("-oracle",Online_Backup_Table1230[[#This Row],[Extension types]],1),0)&gt;0,"-oracle","-")</f>
        <v>-</v>
      </c>
      <c r="T225" s="50" t="str">
        <f aca="false">IF(IFERROR(SEARCH("-sap",Online_Backup_Table1230[[#This Row],[Extension types]],1),0)&gt;0,"-sap","-")</f>
        <v>-</v>
      </c>
      <c r="U225" s="50" t="str">
        <f aca="false">IF(IFERROR(SEARCH("-msexchange",Online_Backup_Table1230[[#This Row],[Extension types]],1),0)&gt;0,"-msexchange","-")</f>
        <v>-</v>
      </c>
      <c r="V225" s="50" t="str">
        <f aca="false">IF(IFERROR(SEARCH("-msese",Online_Backup_Table1230[[#This Row],[Extension types]],1),0)&gt;0,"-msese","-")</f>
        <v>-</v>
      </c>
      <c r="W225" s="50" t="str">
        <f aca="false">IF(IFERROR(SEARCH("-e2010",Online_Backup_Table1230[[#This Row],[Extension types]],1),0)&gt;0,"-e2010","-")</f>
        <v>-</v>
      </c>
      <c r="X225" s="50" t="str">
        <f aca="false">IF(IFERROR(SEARCH("-msmbx",Online_Backup_Table1230[[#This Row],[Extension types]],1),0)&gt;0,"-msmbx","-")</f>
        <v>-</v>
      </c>
      <c r="Y225" s="50" t="str">
        <f aca="false">IF(IFERROR(SEARCH("-mbx",Online_Backup_Table1230[[#This Row],[Extension types]],1),0)&gt;0,"-mbx","-")</f>
        <v>-</v>
      </c>
      <c r="Z225" s="50" t="str">
        <f aca="false">IF(IFERROR(SEARCH("-informix",Online_Backup_Table1230[[#This Row],[Extension types]],1),0)&gt;0,"-informix","-")</f>
        <v>-</v>
      </c>
      <c r="AA225" s="50" t="str">
        <f aca="false">IF(IFERROR(SEARCH("-sybase",Online_Backup_Table1230[[#This Row],[Extension types]],1),0)&gt;0,"-sybase","-")</f>
        <v>-</v>
      </c>
      <c r="AB225" s="50" t="str">
        <f aca="false">IF(IFERROR(SEARCH("-lotus",Online_Backup_Table1230[[#This Row],[Extension types]],1),0)&gt;0,"-lotus","-")</f>
        <v>-</v>
      </c>
      <c r="AC225" s="50" t="str">
        <f aca="false">IF(IFERROR(SEARCH("-vss",Online_Backup_Table1230[[#This Row],[Extension types]],1),0)&gt;0,"-vss","-")</f>
        <v>-</v>
      </c>
      <c r="AD225" s="50" t="str">
        <f aca="false">IF(IFERROR(SEARCH("-db2",Online_Backup_Table1230[[#This Row],[Extension types]],1),0)&gt;0,"-db2","-")</f>
        <v>-</v>
      </c>
      <c r="AE225" s="50" t="str">
        <f aca="false">IF(IFERROR(SEARCH("-mssharepoint",Online_Backup_Table1230[[#This Row],[Extension types]],1),0)&gt;0,"-mssharepoint","-")</f>
        <v>-</v>
      </c>
      <c r="AF225" s="50" t="str">
        <f aca="false">IF(IFERROR(SEARCH("-mssps",Online_Backup_Table1230[[#This Row],[Extension types]],1),0)&gt;0,"-mssps","-")</f>
        <v>-</v>
      </c>
      <c r="AG225" s="50" t="str">
        <f aca="false">IF(IFERROR(SEARCH("-vmware",Online_Backup_Table1230[[#This Row],[Extension types]],1),0)&gt;0,"-vmware","-")</f>
        <v>-</v>
      </c>
      <c r="AH225" s="50" t="str">
        <f aca="false">IF(IFERROR(SEARCH("-vepa",Online_Backup_Table1230[[#This Row],[Extension types]],1),0)&gt;0,"-vepa","-")</f>
        <v>-</v>
      </c>
      <c r="AI225" s="50" t="str">
        <f aca="false">IF(IFERROR(SEARCH("-veagent",Online_Backup_Table1230[[#This Row],[Extension types]],1),0)&gt;0,"-veagent","-")</f>
        <v>-</v>
      </c>
      <c r="AJ225" s="50" t="str">
        <f aca="false">IF(IFERROR(SEARCH("-stream",Online_Backup_Table1230[[#This Row],[Extension types]],1),0)&gt;0,"-stream","-")</f>
        <v>-</v>
      </c>
      <c r="AK225" s="50" t="str">
        <f aca="false">IF(IFERROR(SEARCH("-ov",Online_Backup_Table1230[[#This Row],[Extension types]],1),0)&gt;0,"-ov","-")</f>
        <v>-</v>
      </c>
      <c r="AL225" s="50" t="str">
        <f aca="false">IF(IFERROR(SEARCH("-opc",Online_Backup_Table1230[[#This Row],[Extension types]],1),0)&gt;0,"-opc","-")</f>
        <v>-</v>
      </c>
      <c r="AM225" s="50" t="str">
        <f aca="false">IF(IFERROR(SEARCH("-mysql",Online_Backup_Table1230[[#This Row],[Extension types]],1),0)&gt;0,"-mysql","-")</f>
        <v>-</v>
      </c>
      <c r="AN225" s="50" t="str">
        <f aca="false">IF(IFERROR(SEARCH("-postgresql",Online_Backup_Table1230[[#This Row],[Extension types]],1),0)&gt;0,"-postgresql","-")</f>
        <v>-</v>
      </c>
      <c r="AO225" s="53" t="n">
        <f aca="false">IF(AND(Online_Backup_Table1230[[#This Row],[OS_type]]="WINDOWS / LINUX",COUNTIF(Online_Backup_Table1230[[#This Row],[Check -mssql and -mssql70]:[Check -opc]],"-")&lt;&gt;21),1,0)</f>
        <v>0</v>
      </c>
      <c r="AP225" s="53" t="n">
        <f aca="false">IF(AND(Online_Backup_Table1230[[#This Row],[OS_type]]="UNIX",COUNTIF(Online_Backup_Table1230[[#This Row],[Check -mssql and -mssql70]:[Check -opc]],"-")&lt;&gt;21),1,0)</f>
        <v>0</v>
      </c>
      <c r="AQ225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225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225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25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25" s="54"/>
      <c r="AV225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26" customFormat="false" ht="15" hidden="false" customHeight="false" outlineLevel="0" collapsed="false">
      <c r="B226" s="39" t="s">
        <v>279</v>
      </c>
      <c r="C226" s="39" t="s">
        <v>165</v>
      </c>
      <c r="D226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26" s="51" t="s">
        <v>280</v>
      </c>
      <c r="F226" s="52"/>
      <c r="G226" s="52"/>
      <c r="H226" s="52"/>
      <c r="I226" s="52"/>
      <c r="J226" s="52"/>
      <c r="L226" s="50" t="str">
        <f aca="false">IF(IFERROR(SEARCH("-virtual",Online_Backup_Table1230[[#This Row],[Extension types]],1),0)&gt;0,"Yes","-")</f>
        <v>-</v>
      </c>
      <c r="M226" s="39"/>
      <c r="N226" s="50" t="str">
        <f aca="false">IF(IFERROR(SEARCH("-clus",Online_Backup_Table1230[[#This Row],[Extension types]],1),0)&gt;0,"Yes","-")</f>
        <v>-</v>
      </c>
      <c r="O226" s="39"/>
      <c r="P226" s="50" t="str">
        <f aca="false">IF(IFERROR(SEARCH("-appserver",Online_Backup_Table1230[[#This Row],[Extension types]],1),0)&gt;0,"Yes","-")</f>
        <v>-</v>
      </c>
      <c r="Q226" s="39"/>
      <c r="R226" s="50" t="str">
        <f aca="false">IF(IFERROR(SEARCH("-mssql",Online_Backup_Table1230[[#This Row],[Extension types]],1),0)&gt;0,"-mssql","-")</f>
        <v>-</v>
      </c>
      <c r="S226" s="50" t="str">
        <f aca="false">IF(IFERROR(SEARCH("-oracle",Online_Backup_Table1230[[#This Row],[Extension types]],1),0)&gt;0,"-oracle","-")</f>
        <v>-</v>
      </c>
      <c r="T226" s="50" t="str">
        <f aca="false">IF(IFERROR(SEARCH("-sap",Online_Backup_Table1230[[#This Row],[Extension types]],1),0)&gt;0,"-sap","-")</f>
        <v>-</v>
      </c>
      <c r="U226" s="50" t="str">
        <f aca="false">IF(IFERROR(SEARCH("-msexchange",Online_Backup_Table1230[[#This Row],[Extension types]],1),0)&gt;0,"-msexchange","-")</f>
        <v>-</v>
      </c>
      <c r="V226" s="50" t="str">
        <f aca="false">IF(IFERROR(SEARCH("-msese",Online_Backup_Table1230[[#This Row],[Extension types]],1),0)&gt;0,"-msese","-")</f>
        <v>-</v>
      </c>
      <c r="W226" s="50" t="str">
        <f aca="false">IF(IFERROR(SEARCH("-e2010",Online_Backup_Table1230[[#This Row],[Extension types]],1),0)&gt;0,"-e2010","-")</f>
        <v>-</v>
      </c>
      <c r="X226" s="50" t="str">
        <f aca="false">IF(IFERROR(SEARCH("-msmbx",Online_Backup_Table1230[[#This Row],[Extension types]],1),0)&gt;0,"-msmbx","-")</f>
        <v>-</v>
      </c>
      <c r="Y226" s="50" t="str">
        <f aca="false">IF(IFERROR(SEARCH("-mbx",Online_Backup_Table1230[[#This Row],[Extension types]],1),0)&gt;0,"-mbx","-")</f>
        <v>-</v>
      </c>
      <c r="Z226" s="50" t="str">
        <f aca="false">IF(IFERROR(SEARCH("-informix",Online_Backup_Table1230[[#This Row],[Extension types]],1),0)&gt;0,"-informix","-")</f>
        <v>-</v>
      </c>
      <c r="AA226" s="50" t="str">
        <f aca="false">IF(IFERROR(SEARCH("-sybase",Online_Backup_Table1230[[#This Row],[Extension types]],1),0)&gt;0,"-sybase","-")</f>
        <v>-</v>
      </c>
      <c r="AB226" s="50" t="str">
        <f aca="false">IF(IFERROR(SEARCH("-lotus",Online_Backup_Table1230[[#This Row],[Extension types]],1),0)&gt;0,"-lotus","-")</f>
        <v>-</v>
      </c>
      <c r="AC226" s="50" t="str">
        <f aca="false">IF(IFERROR(SEARCH("-vss",Online_Backup_Table1230[[#This Row],[Extension types]],1),0)&gt;0,"-vss","-")</f>
        <v>-vss</v>
      </c>
      <c r="AD226" s="50" t="str">
        <f aca="false">IF(IFERROR(SEARCH("-db2",Online_Backup_Table1230[[#This Row],[Extension types]],1),0)&gt;0,"-db2","-")</f>
        <v>-</v>
      </c>
      <c r="AE226" s="50" t="str">
        <f aca="false">IF(IFERROR(SEARCH("-mssharepoint",Online_Backup_Table1230[[#This Row],[Extension types]],1),0)&gt;0,"-mssharepoint","-")</f>
        <v>-</v>
      </c>
      <c r="AF226" s="50" t="str">
        <f aca="false">IF(IFERROR(SEARCH("-mssps",Online_Backup_Table1230[[#This Row],[Extension types]],1),0)&gt;0,"-mssps","-")</f>
        <v>-</v>
      </c>
      <c r="AG226" s="50" t="str">
        <f aca="false">IF(IFERROR(SEARCH("-vmware",Online_Backup_Table1230[[#This Row],[Extension types]],1),0)&gt;0,"-vmware","-")</f>
        <v>-</v>
      </c>
      <c r="AH226" s="50" t="str">
        <f aca="false">IF(IFERROR(SEARCH("-vepa",Online_Backup_Table1230[[#This Row],[Extension types]],1),0)&gt;0,"-vepa","-")</f>
        <v>-</v>
      </c>
      <c r="AI226" s="50" t="str">
        <f aca="false">IF(IFERROR(SEARCH("-veagent",Online_Backup_Table1230[[#This Row],[Extension types]],1),0)&gt;0,"-veagent","-")</f>
        <v>-</v>
      </c>
      <c r="AJ226" s="50" t="str">
        <f aca="false">IF(IFERROR(SEARCH("-stream",Online_Backup_Table1230[[#This Row],[Extension types]],1),0)&gt;0,"-stream","-")</f>
        <v>-</v>
      </c>
      <c r="AK226" s="50" t="str">
        <f aca="false">IF(IFERROR(SEARCH("-ov",Online_Backup_Table1230[[#This Row],[Extension types]],1),0)&gt;0,"-ov","-")</f>
        <v>-</v>
      </c>
      <c r="AL226" s="50" t="str">
        <f aca="false">IF(IFERROR(SEARCH("-opc",Online_Backup_Table1230[[#This Row],[Extension types]],1),0)&gt;0,"-opc","-")</f>
        <v>-</v>
      </c>
      <c r="AM226" s="50" t="str">
        <f aca="false">IF(IFERROR(SEARCH("-mysql",Online_Backup_Table1230[[#This Row],[Extension types]],1),0)&gt;0,"-mysql","-")</f>
        <v>-</v>
      </c>
      <c r="AN226" s="50" t="str">
        <f aca="false">IF(IFERROR(SEARCH("-postgresql",Online_Backup_Table1230[[#This Row],[Extension types]],1),0)&gt;0,"-postgresql","-")</f>
        <v>-</v>
      </c>
      <c r="AO226" s="53" t="n">
        <v>0</v>
      </c>
      <c r="AP226" s="53" t="n">
        <f aca="false">IF(AND(Online_Backup_Table1230[[#This Row],[OS_type]]="UNIX",COUNTIF(Online_Backup_Table1230[[#This Row],[Check -mssql and -mssql70]:[Check -opc]],"-")&lt;&gt;21),1,0)</f>
        <v>0</v>
      </c>
      <c r="AQ226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226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226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26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26" s="54"/>
      <c r="AV226" s="0" t="s">
        <v>281</v>
      </c>
    </row>
    <row r="227" customFormat="false" ht="15" hidden="false" customHeight="false" outlineLevel="0" collapsed="false">
      <c r="B227" s="39" t="s">
        <v>282</v>
      </c>
      <c r="C227" s="39" t="s">
        <v>116</v>
      </c>
      <c r="D227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27" s="51" t="s">
        <v>127</v>
      </c>
      <c r="F227" s="52"/>
      <c r="G227" s="52"/>
      <c r="H227" s="52"/>
      <c r="I227" s="52"/>
      <c r="J227" s="52"/>
      <c r="L227" s="50" t="str">
        <f aca="false">IF(IFERROR(SEARCH("-virtual",Online_Backup_Table1230[[#This Row],[Extension types]],1),0)&gt;0,"Yes","-")</f>
        <v>-</v>
      </c>
      <c r="M227" s="39"/>
      <c r="N227" s="50" t="str">
        <f aca="false">IF(IFERROR(SEARCH("-clus",Online_Backup_Table1230[[#This Row],[Extension types]],1),0)&gt;0,"Yes","-")</f>
        <v>-</v>
      </c>
      <c r="O227" s="39"/>
      <c r="P227" s="50" t="str">
        <f aca="false">IF(IFERROR(SEARCH("-appserver",Online_Backup_Table1230[[#This Row],[Extension types]],1),0)&gt;0,"Yes","-")</f>
        <v>-</v>
      </c>
      <c r="Q227" s="39"/>
      <c r="R227" s="50" t="str">
        <f aca="false">IF(IFERROR(SEARCH("-mssql",Online_Backup_Table1230[[#This Row],[Extension types]],1),0)&gt;0,"-mssql","-")</f>
        <v>-</v>
      </c>
      <c r="S227" s="50" t="str">
        <f aca="false">IF(IFERROR(SEARCH("-oracle",Online_Backup_Table1230[[#This Row],[Extension types]],1),0)&gt;0,"-oracle","-")</f>
        <v>-oracle</v>
      </c>
      <c r="T227" s="50" t="str">
        <f aca="false">IF(IFERROR(SEARCH("-sap",Online_Backup_Table1230[[#This Row],[Extension types]],1),0)&gt;0,"-sap","-")</f>
        <v>-</v>
      </c>
      <c r="U227" s="50" t="str">
        <f aca="false">IF(IFERROR(SEARCH("-msexchange",Online_Backup_Table1230[[#This Row],[Extension types]],1),0)&gt;0,"-msexchange","-")</f>
        <v>-</v>
      </c>
      <c r="V227" s="50" t="str">
        <f aca="false">IF(IFERROR(SEARCH("-msese",Online_Backup_Table1230[[#This Row],[Extension types]],1),0)&gt;0,"-msese","-")</f>
        <v>-</v>
      </c>
      <c r="W227" s="50" t="str">
        <f aca="false">IF(IFERROR(SEARCH("-e2010",Online_Backup_Table1230[[#This Row],[Extension types]],1),0)&gt;0,"-e2010","-")</f>
        <v>-</v>
      </c>
      <c r="X227" s="50" t="str">
        <f aca="false">IF(IFERROR(SEARCH("-msmbx",Online_Backup_Table1230[[#This Row],[Extension types]],1),0)&gt;0,"-msmbx","-")</f>
        <v>-</v>
      </c>
      <c r="Y227" s="50" t="str">
        <f aca="false">IF(IFERROR(SEARCH("-mbx",Online_Backup_Table1230[[#This Row],[Extension types]],1),0)&gt;0,"-mbx","-")</f>
        <v>-</v>
      </c>
      <c r="Z227" s="50" t="str">
        <f aca="false">IF(IFERROR(SEARCH("-informix",Online_Backup_Table1230[[#This Row],[Extension types]],1),0)&gt;0,"-informix","-")</f>
        <v>-</v>
      </c>
      <c r="AA227" s="50" t="str">
        <f aca="false">IF(IFERROR(SEARCH("-sybase",Online_Backup_Table1230[[#This Row],[Extension types]],1),0)&gt;0,"-sybase","-")</f>
        <v>-</v>
      </c>
      <c r="AB227" s="50" t="str">
        <f aca="false">IF(IFERROR(SEARCH("-lotus",Online_Backup_Table1230[[#This Row],[Extension types]],1),0)&gt;0,"-lotus","-")</f>
        <v>-</v>
      </c>
      <c r="AC227" s="50" t="str">
        <f aca="false">IF(IFERROR(SEARCH("-vss",Online_Backup_Table1230[[#This Row],[Extension types]],1),0)&gt;0,"-vss","-")</f>
        <v>-</v>
      </c>
      <c r="AD227" s="50" t="str">
        <f aca="false">IF(IFERROR(SEARCH("-db2",Online_Backup_Table1230[[#This Row],[Extension types]],1),0)&gt;0,"-db2","-")</f>
        <v>-</v>
      </c>
      <c r="AE227" s="50" t="str">
        <f aca="false">IF(IFERROR(SEARCH("-mssharepoint",Online_Backup_Table1230[[#This Row],[Extension types]],1),0)&gt;0,"-mssharepoint","-")</f>
        <v>-</v>
      </c>
      <c r="AF227" s="50" t="str">
        <f aca="false">IF(IFERROR(SEARCH("-mssps",Online_Backup_Table1230[[#This Row],[Extension types]],1),0)&gt;0,"-mssps","-")</f>
        <v>-</v>
      </c>
      <c r="AG227" s="50" t="str">
        <f aca="false">IF(IFERROR(SEARCH("-vmware",Online_Backup_Table1230[[#This Row],[Extension types]],1),0)&gt;0,"-vmware","-")</f>
        <v>-</v>
      </c>
      <c r="AH227" s="50" t="str">
        <f aca="false">IF(IFERROR(SEARCH("-vepa",Online_Backup_Table1230[[#This Row],[Extension types]],1),0)&gt;0,"-vepa","-")</f>
        <v>-</v>
      </c>
      <c r="AI227" s="50" t="str">
        <f aca="false">IF(IFERROR(SEARCH("-veagent",Online_Backup_Table1230[[#This Row],[Extension types]],1),0)&gt;0,"-veagent","-")</f>
        <v>-</v>
      </c>
      <c r="AJ227" s="50" t="str">
        <f aca="false">IF(IFERROR(SEARCH("-stream",Online_Backup_Table1230[[#This Row],[Extension types]],1),0)&gt;0,"-stream","-")</f>
        <v>-</v>
      </c>
      <c r="AK227" s="50" t="str">
        <f aca="false">IF(IFERROR(SEARCH("-ov",Online_Backup_Table1230[[#This Row],[Extension types]],1),0)&gt;0,"-ov","-")</f>
        <v>-</v>
      </c>
      <c r="AL227" s="50" t="str">
        <f aca="false">IF(IFERROR(SEARCH("-opc",Online_Backup_Table1230[[#This Row],[Extension types]],1),0)&gt;0,"-opc","-")</f>
        <v>-</v>
      </c>
      <c r="AM227" s="50" t="str">
        <f aca="false">IF(IFERROR(SEARCH("-mysql",Online_Backup_Table1230[[#This Row],[Extension types]],1),0)&gt;0,"-mysql","-")</f>
        <v>-</v>
      </c>
      <c r="AN227" s="50" t="str">
        <f aca="false">IF(IFERROR(SEARCH("-postgresql",Online_Backup_Table1230[[#This Row],[Extension types]],1),0)&gt;0,"-postgresql","-")</f>
        <v>-</v>
      </c>
      <c r="AO227" s="53" t="n">
        <f aca="false">IF(AND(Online_Backup_Table1230[[#This Row],[OS_type]]="WINDOWS / LINUX",COUNTIF(Online_Backup_Table1230[[#This Row],[Check -mssql and -mssql70]:[Check -opc]],"-")&lt;&gt;21),1,0)</f>
        <v>1</v>
      </c>
      <c r="AP227" s="53" t="n">
        <f aca="false">IF(AND(Online_Backup_Table1230[[#This Row],[OS_type]]="UNIX",COUNTIF(Online_Backup_Table1230[[#This Row],[Check -mssql and -mssql70]:[Check -opc]],"-")&lt;&gt;21),1,0)</f>
        <v>0</v>
      </c>
      <c r="AQ227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27" s="53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227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27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27" s="54" t="n">
        <v>43873.1469791667</v>
      </c>
      <c r="AV227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28" customFormat="false" ht="15" hidden="false" customHeight="false" outlineLevel="0" collapsed="false">
      <c r="B228" s="39" t="s">
        <v>283</v>
      </c>
      <c r="C228" s="39" t="s">
        <v>116</v>
      </c>
      <c r="D228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28" s="51" t="s">
        <v>127</v>
      </c>
      <c r="F228" s="52"/>
      <c r="G228" s="52"/>
      <c r="H228" s="52"/>
      <c r="I228" s="52"/>
      <c r="J228" s="52"/>
      <c r="L228" s="50" t="str">
        <f aca="false">IF(IFERROR(SEARCH("-virtual",Online_Backup_Table1230[[#This Row],[Extension types]],1),0)&gt;0,"Yes","-")</f>
        <v>-</v>
      </c>
      <c r="M228" s="39"/>
      <c r="N228" s="50" t="str">
        <f aca="false">IF(IFERROR(SEARCH("-clus",Online_Backup_Table1230[[#This Row],[Extension types]],1),0)&gt;0,"Yes","-")</f>
        <v>-</v>
      </c>
      <c r="O228" s="39"/>
      <c r="P228" s="50" t="str">
        <f aca="false">IF(IFERROR(SEARCH("-appserver",Online_Backup_Table1230[[#This Row],[Extension types]],1),0)&gt;0,"Yes","-")</f>
        <v>-</v>
      </c>
      <c r="Q228" s="39"/>
      <c r="R228" s="50" t="str">
        <f aca="false">IF(IFERROR(SEARCH("-mssql",Online_Backup_Table1230[[#This Row],[Extension types]],1),0)&gt;0,"-mssql","-")</f>
        <v>-</v>
      </c>
      <c r="S228" s="50" t="str">
        <f aca="false">IF(IFERROR(SEARCH("-oracle",Online_Backup_Table1230[[#This Row],[Extension types]],1),0)&gt;0,"-oracle","-")</f>
        <v>-oracle</v>
      </c>
      <c r="T228" s="50" t="str">
        <f aca="false">IF(IFERROR(SEARCH("-sap",Online_Backup_Table1230[[#This Row],[Extension types]],1),0)&gt;0,"-sap","-")</f>
        <v>-</v>
      </c>
      <c r="U228" s="50" t="str">
        <f aca="false">IF(IFERROR(SEARCH("-msexchange",Online_Backup_Table1230[[#This Row],[Extension types]],1),0)&gt;0,"-msexchange","-")</f>
        <v>-</v>
      </c>
      <c r="V228" s="50" t="str">
        <f aca="false">IF(IFERROR(SEARCH("-msese",Online_Backup_Table1230[[#This Row],[Extension types]],1),0)&gt;0,"-msese","-")</f>
        <v>-</v>
      </c>
      <c r="W228" s="50" t="str">
        <f aca="false">IF(IFERROR(SEARCH("-e2010",Online_Backup_Table1230[[#This Row],[Extension types]],1),0)&gt;0,"-e2010","-")</f>
        <v>-</v>
      </c>
      <c r="X228" s="50" t="str">
        <f aca="false">IF(IFERROR(SEARCH("-msmbx",Online_Backup_Table1230[[#This Row],[Extension types]],1),0)&gt;0,"-msmbx","-")</f>
        <v>-</v>
      </c>
      <c r="Y228" s="50" t="str">
        <f aca="false">IF(IFERROR(SEARCH("-mbx",Online_Backup_Table1230[[#This Row],[Extension types]],1),0)&gt;0,"-mbx","-")</f>
        <v>-</v>
      </c>
      <c r="Z228" s="50" t="str">
        <f aca="false">IF(IFERROR(SEARCH("-informix",Online_Backup_Table1230[[#This Row],[Extension types]],1),0)&gt;0,"-informix","-")</f>
        <v>-</v>
      </c>
      <c r="AA228" s="50" t="str">
        <f aca="false">IF(IFERROR(SEARCH("-sybase",Online_Backup_Table1230[[#This Row],[Extension types]],1),0)&gt;0,"-sybase","-")</f>
        <v>-</v>
      </c>
      <c r="AB228" s="50" t="str">
        <f aca="false">IF(IFERROR(SEARCH("-lotus",Online_Backup_Table1230[[#This Row],[Extension types]],1),0)&gt;0,"-lotus","-")</f>
        <v>-</v>
      </c>
      <c r="AC228" s="50" t="str">
        <f aca="false">IF(IFERROR(SEARCH("-vss",Online_Backup_Table1230[[#This Row],[Extension types]],1),0)&gt;0,"-vss","-")</f>
        <v>-</v>
      </c>
      <c r="AD228" s="50" t="str">
        <f aca="false">IF(IFERROR(SEARCH("-db2",Online_Backup_Table1230[[#This Row],[Extension types]],1),0)&gt;0,"-db2","-")</f>
        <v>-</v>
      </c>
      <c r="AE228" s="50" t="str">
        <f aca="false">IF(IFERROR(SEARCH("-mssharepoint",Online_Backup_Table1230[[#This Row],[Extension types]],1),0)&gt;0,"-mssharepoint","-")</f>
        <v>-</v>
      </c>
      <c r="AF228" s="50" t="str">
        <f aca="false">IF(IFERROR(SEARCH("-mssps",Online_Backup_Table1230[[#This Row],[Extension types]],1),0)&gt;0,"-mssps","-")</f>
        <v>-</v>
      </c>
      <c r="AG228" s="50" t="str">
        <f aca="false">IF(IFERROR(SEARCH("-vmware",Online_Backup_Table1230[[#This Row],[Extension types]],1),0)&gt;0,"-vmware","-")</f>
        <v>-</v>
      </c>
      <c r="AH228" s="50" t="str">
        <f aca="false">IF(IFERROR(SEARCH("-vepa",Online_Backup_Table1230[[#This Row],[Extension types]],1),0)&gt;0,"-vepa","-")</f>
        <v>-</v>
      </c>
      <c r="AI228" s="50" t="str">
        <f aca="false">IF(IFERROR(SEARCH("-veagent",Online_Backup_Table1230[[#This Row],[Extension types]],1),0)&gt;0,"-veagent","-")</f>
        <v>-</v>
      </c>
      <c r="AJ228" s="50" t="str">
        <f aca="false">IF(IFERROR(SEARCH("-stream",Online_Backup_Table1230[[#This Row],[Extension types]],1),0)&gt;0,"-stream","-")</f>
        <v>-</v>
      </c>
      <c r="AK228" s="50" t="str">
        <f aca="false">IF(IFERROR(SEARCH("-ov",Online_Backup_Table1230[[#This Row],[Extension types]],1),0)&gt;0,"-ov","-")</f>
        <v>-</v>
      </c>
      <c r="AL228" s="50" t="str">
        <f aca="false">IF(IFERROR(SEARCH("-opc",Online_Backup_Table1230[[#This Row],[Extension types]],1),0)&gt;0,"-opc","-")</f>
        <v>-</v>
      </c>
      <c r="AM228" s="50" t="str">
        <f aca="false">IF(IFERROR(SEARCH("-mysql",Online_Backup_Table1230[[#This Row],[Extension types]],1),0)&gt;0,"-mysql","-")</f>
        <v>-</v>
      </c>
      <c r="AN228" s="50" t="str">
        <f aca="false">IF(IFERROR(SEARCH("-postgresql",Online_Backup_Table1230[[#This Row],[Extension types]],1),0)&gt;0,"-postgresql","-")</f>
        <v>-</v>
      </c>
      <c r="AO228" s="53" t="n">
        <f aca="false">IF(AND(Online_Backup_Table1230[[#This Row],[OS_type]]="WINDOWS / LINUX",COUNTIF(Online_Backup_Table1230[[#This Row],[Check -mssql and -mssql70]:[Check -opc]],"-")&lt;&gt;21),1,0)</f>
        <v>1</v>
      </c>
      <c r="AP228" s="53" t="n">
        <f aca="false">IF(AND(Online_Backup_Table1230[[#This Row],[OS_type]]="UNIX",COUNTIF(Online_Backup_Table1230[[#This Row],[Check -mssql and -mssql70]:[Check -opc]],"-")&lt;&gt;21),1,0)</f>
        <v>0</v>
      </c>
      <c r="AQ228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28" s="53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228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28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28" s="54" t="n">
        <v>43872.3342708333</v>
      </c>
      <c r="AV228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29" customFormat="false" ht="15" hidden="false" customHeight="false" outlineLevel="0" collapsed="false">
      <c r="B229" s="39" t="s">
        <v>284</v>
      </c>
      <c r="C229" s="39" t="s">
        <v>116</v>
      </c>
      <c r="D229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29" s="51" t="s">
        <v>127</v>
      </c>
      <c r="F229" s="52"/>
      <c r="G229" s="52"/>
      <c r="H229" s="52"/>
      <c r="I229" s="52"/>
      <c r="J229" s="52"/>
      <c r="L229" s="50" t="str">
        <f aca="false">IF(IFERROR(SEARCH("-virtual",Online_Backup_Table1230[[#This Row],[Extension types]],1),0)&gt;0,"Yes","-")</f>
        <v>-</v>
      </c>
      <c r="M229" s="39"/>
      <c r="N229" s="50" t="str">
        <f aca="false">IF(IFERROR(SEARCH("-clus",Online_Backup_Table1230[[#This Row],[Extension types]],1),0)&gt;0,"Yes","-")</f>
        <v>-</v>
      </c>
      <c r="O229" s="39"/>
      <c r="P229" s="50" t="str">
        <f aca="false">IF(IFERROR(SEARCH("-appserver",Online_Backup_Table1230[[#This Row],[Extension types]],1),0)&gt;0,"Yes","-")</f>
        <v>-</v>
      </c>
      <c r="Q229" s="39"/>
      <c r="R229" s="50" t="str">
        <f aca="false">IF(IFERROR(SEARCH("-mssql",Online_Backup_Table1230[[#This Row],[Extension types]],1),0)&gt;0,"-mssql","-")</f>
        <v>-</v>
      </c>
      <c r="S229" s="50" t="str">
        <f aca="false">IF(IFERROR(SEARCH("-oracle",Online_Backup_Table1230[[#This Row],[Extension types]],1),0)&gt;0,"-oracle","-")</f>
        <v>-oracle</v>
      </c>
      <c r="T229" s="50" t="str">
        <f aca="false">IF(IFERROR(SEARCH("-sap",Online_Backup_Table1230[[#This Row],[Extension types]],1),0)&gt;0,"-sap","-")</f>
        <v>-</v>
      </c>
      <c r="U229" s="50" t="str">
        <f aca="false">IF(IFERROR(SEARCH("-msexchange",Online_Backup_Table1230[[#This Row],[Extension types]],1),0)&gt;0,"-msexchange","-")</f>
        <v>-</v>
      </c>
      <c r="V229" s="50" t="str">
        <f aca="false">IF(IFERROR(SEARCH("-msese",Online_Backup_Table1230[[#This Row],[Extension types]],1),0)&gt;0,"-msese","-")</f>
        <v>-</v>
      </c>
      <c r="W229" s="50" t="str">
        <f aca="false">IF(IFERROR(SEARCH("-e2010",Online_Backup_Table1230[[#This Row],[Extension types]],1),0)&gt;0,"-e2010","-")</f>
        <v>-</v>
      </c>
      <c r="X229" s="50" t="str">
        <f aca="false">IF(IFERROR(SEARCH("-msmbx",Online_Backup_Table1230[[#This Row],[Extension types]],1),0)&gt;0,"-msmbx","-")</f>
        <v>-</v>
      </c>
      <c r="Y229" s="50" t="str">
        <f aca="false">IF(IFERROR(SEARCH("-mbx",Online_Backup_Table1230[[#This Row],[Extension types]],1),0)&gt;0,"-mbx","-")</f>
        <v>-</v>
      </c>
      <c r="Z229" s="50" t="str">
        <f aca="false">IF(IFERROR(SEARCH("-informix",Online_Backup_Table1230[[#This Row],[Extension types]],1),0)&gt;0,"-informix","-")</f>
        <v>-</v>
      </c>
      <c r="AA229" s="50" t="str">
        <f aca="false">IF(IFERROR(SEARCH("-sybase",Online_Backup_Table1230[[#This Row],[Extension types]],1),0)&gt;0,"-sybase","-")</f>
        <v>-</v>
      </c>
      <c r="AB229" s="50" t="str">
        <f aca="false">IF(IFERROR(SEARCH("-lotus",Online_Backup_Table1230[[#This Row],[Extension types]],1),0)&gt;0,"-lotus","-")</f>
        <v>-</v>
      </c>
      <c r="AC229" s="50" t="str">
        <f aca="false">IF(IFERROR(SEARCH("-vss",Online_Backup_Table1230[[#This Row],[Extension types]],1),0)&gt;0,"-vss","-")</f>
        <v>-</v>
      </c>
      <c r="AD229" s="50" t="str">
        <f aca="false">IF(IFERROR(SEARCH("-db2",Online_Backup_Table1230[[#This Row],[Extension types]],1),0)&gt;0,"-db2","-")</f>
        <v>-</v>
      </c>
      <c r="AE229" s="50" t="str">
        <f aca="false">IF(IFERROR(SEARCH("-mssharepoint",Online_Backup_Table1230[[#This Row],[Extension types]],1),0)&gt;0,"-mssharepoint","-")</f>
        <v>-</v>
      </c>
      <c r="AF229" s="50" t="str">
        <f aca="false">IF(IFERROR(SEARCH("-mssps",Online_Backup_Table1230[[#This Row],[Extension types]],1),0)&gt;0,"-mssps","-")</f>
        <v>-</v>
      </c>
      <c r="AG229" s="50" t="str">
        <f aca="false">IF(IFERROR(SEARCH("-vmware",Online_Backup_Table1230[[#This Row],[Extension types]],1),0)&gt;0,"-vmware","-")</f>
        <v>-</v>
      </c>
      <c r="AH229" s="50" t="str">
        <f aca="false">IF(IFERROR(SEARCH("-vepa",Online_Backup_Table1230[[#This Row],[Extension types]],1),0)&gt;0,"-vepa","-")</f>
        <v>-</v>
      </c>
      <c r="AI229" s="50" t="str">
        <f aca="false">IF(IFERROR(SEARCH("-veagent",Online_Backup_Table1230[[#This Row],[Extension types]],1),0)&gt;0,"-veagent","-")</f>
        <v>-</v>
      </c>
      <c r="AJ229" s="50" t="str">
        <f aca="false">IF(IFERROR(SEARCH("-stream",Online_Backup_Table1230[[#This Row],[Extension types]],1),0)&gt;0,"-stream","-")</f>
        <v>-</v>
      </c>
      <c r="AK229" s="50" t="str">
        <f aca="false">IF(IFERROR(SEARCH("-ov",Online_Backup_Table1230[[#This Row],[Extension types]],1),0)&gt;0,"-ov","-")</f>
        <v>-</v>
      </c>
      <c r="AL229" s="50" t="str">
        <f aca="false">IF(IFERROR(SEARCH("-opc",Online_Backup_Table1230[[#This Row],[Extension types]],1),0)&gt;0,"-opc","-")</f>
        <v>-</v>
      </c>
      <c r="AM229" s="50" t="str">
        <f aca="false">IF(IFERROR(SEARCH("-mysql",Online_Backup_Table1230[[#This Row],[Extension types]],1),0)&gt;0,"-mysql","-")</f>
        <v>-</v>
      </c>
      <c r="AN229" s="50" t="str">
        <f aca="false">IF(IFERROR(SEARCH("-postgresql",Online_Backup_Table1230[[#This Row],[Extension types]],1),0)&gt;0,"-postgresql","-")</f>
        <v>-</v>
      </c>
      <c r="AO229" s="53" t="n">
        <f aca="false">IF(AND(Online_Backup_Table1230[[#This Row],[OS_type]]="WINDOWS / LINUX",COUNTIF(Online_Backup_Table1230[[#This Row],[Check -mssql and -mssql70]:[Check -opc]],"-")&lt;&gt;21),1,0)</f>
        <v>1</v>
      </c>
      <c r="AP229" s="53" t="n">
        <f aca="false">IF(AND(Online_Backup_Table1230[[#This Row],[OS_type]]="UNIX",COUNTIF(Online_Backup_Table1230[[#This Row],[Check -mssql and -mssql70]:[Check -opc]],"-")&lt;&gt;21),1,0)</f>
        <v>0</v>
      </c>
      <c r="AQ229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29" s="53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229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29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29" s="54" t="n">
        <v>43872.4188425926</v>
      </c>
      <c r="AV229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30" customFormat="false" ht="15" hidden="false" customHeight="false" outlineLevel="0" collapsed="false">
      <c r="B230" s="39" t="s">
        <v>285</v>
      </c>
      <c r="C230" s="39" t="s">
        <v>139</v>
      </c>
      <c r="D230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30" s="51" t="s">
        <v>127</v>
      </c>
      <c r="F230" s="52"/>
      <c r="G230" s="52"/>
      <c r="H230" s="52"/>
      <c r="I230" s="52"/>
      <c r="J230" s="52"/>
      <c r="L230" s="50" t="str">
        <f aca="false">IF(IFERROR(SEARCH("-virtual",Online_Backup_Table1230[[#This Row],[Extension types]],1),0)&gt;0,"Yes","-")</f>
        <v>-</v>
      </c>
      <c r="M230" s="39"/>
      <c r="N230" s="50" t="str">
        <f aca="false">IF(IFERROR(SEARCH("-clus",Online_Backup_Table1230[[#This Row],[Extension types]],1),0)&gt;0,"Yes","-")</f>
        <v>-</v>
      </c>
      <c r="O230" s="39"/>
      <c r="P230" s="50" t="str">
        <f aca="false">IF(IFERROR(SEARCH("-appserver",Online_Backup_Table1230[[#This Row],[Extension types]],1),0)&gt;0,"Yes","-")</f>
        <v>-</v>
      </c>
      <c r="Q230" s="39"/>
      <c r="R230" s="50" t="str">
        <f aca="false">IF(IFERROR(SEARCH("-mssql",Online_Backup_Table1230[[#This Row],[Extension types]],1),0)&gt;0,"-mssql","-")</f>
        <v>-</v>
      </c>
      <c r="S230" s="50" t="str">
        <f aca="false">IF(IFERROR(SEARCH("-oracle",Online_Backup_Table1230[[#This Row],[Extension types]],1),0)&gt;0,"-oracle","-")</f>
        <v>-oracle</v>
      </c>
      <c r="T230" s="50" t="str">
        <f aca="false">IF(IFERROR(SEARCH("-sap",Online_Backup_Table1230[[#This Row],[Extension types]],1),0)&gt;0,"-sap","-")</f>
        <v>-</v>
      </c>
      <c r="U230" s="50" t="str">
        <f aca="false">IF(IFERROR(SEARCH("-msexchange",Online_Backup_Table1230[[#This Row],[Extension types]],1),0)&gt;0,"-msexchange","-")</f>
        <v>-</v>
      </c>
      <c r="V230" s="50" t="str">
        <f aca="false">IF(IFERROR(SEARCH("-msese",Online_Backup_Table1230[[#This Row],[Extension types]],1),0)&gt;0,"-msese","-")</f>
        <v>-</v>
      </c>
      <c r="W230" s="50" t="str">
        <f aca="false">IF(IFERROR(SEARCH("-e2010",Online_Backup_Table1230[[#This Row],[Extension types]],1),0)&gt;0,"-e2010","-")</f>
        <v>-</v>
      </c>
      <c r="X230" s="50" t="str">
        <f aca="false">IF(IFERROR(SEARCH("-msmbx",Online_Backup_Table1230[[#This Row],[Extension types]],1),0)&gt;0,"-msmbx","-")</f>
        <v>-</v>
      </c>
      <c r="Y230" s="50" t="str">
        <f aca="false">IF(IFERROR(SEARCH("-mbx",Online_Backup_Table1230[[#This Row],[Extension types]],1),0)&gt;0,"-mbx","-")</f>
        <v>-</v>
      </c>
      <c r="Z230" s="50" t="str">
        <f aca="false">IF(IFERROR(SEARCH("-informix",Online_Backup_Table1230[[#This Row],[Extension types]],1),0)&gt;0,"-informix","-")</f>
        <v>-</v>
      </c>
      <c r="AA230" s="50" t="str">
        <f aca="false">IF(IFERROR(SEARCH("-sybase",Online_Backup_Table1230[[#This Row],[Extension types]],1),0)&gt;0,"-sybase","-")</f>
        <v>-</v>
      </c>
      <c r="AB230" s="50" t="str">
        <f aca="false">IF(IFERROR(SEARCH("-lotus",Online_Backup_Table1230[[#This Row],[Extension types]],1),0)&gt;0,"-lotus","-")</f>
        <v>-</v>
      </c>
      <c r="AC230" s="50" t="str">
        <f aca="false">IF(IFERROR(SEARCH("-vss",Online_Backup_Table1230[[#This Row],[Extension types]],1),0)&gt;0,"-vss","-")</f>
        <v>-</v>
      </c>
      <c r="AD230" s="50" t="str">
        <f aca="false">IF(IFERROR(SEARCH("-db2",Online_Backup_Table1230[[#This Row],[Extension types]],1),0)&gt;0,"-db2","-")</f>
        <v>-</v>
      </c>
      <c r="AE230" s="50" t="str">
        <f aca="false">IF(IFERROR(SEARCH("-mssharepoint",Online_Backup_Table1230[[#This Row],[Extension types]],1),0)&gt;0,"-mssharepoint","-")</f>
        <v>-</v>
      </c>
      <c r="AF230" s="50" t="str">
        <f aca="false">IF(IFERROR(SEARCH("-mssps",Online_Backup_Table1230[[#This Row],[Extension types]],1),0)&gt;0,"-mssps","-")</f>
        <v>-</v>
      </c>
      <c r="AG230" s="50" t="str">
        <f aca="false">IF(IFERROR(SEARCH("-vmware",Online_Backup_Table1230[[#This Row],[Extension types]],1),0)&gt;0,"-vmware","-")</f>
        <v>-</v>
      </c>
      <c r="AH230" s="50" t="str">
        <f aca="false">IF(IFERROR(SEARCH("-vepa",Online_Backup_Table1230[[#This Row],[Extension types]],1),0)&gt;0,"-vepa","-")</f>
        <v>-</v>
      </c>
      <c r="AI230" s="50" t="str">
        <f aca="false">IF(IFERROR(SEARCH("-veagent",Online_Backup_Table1230[[#This Row],[Extension types]],1),0)&gt;0,"-veagent","-")</f>
        <v>-</v>
      </c>
      <c r="AJ230" s="50" t="str">
        <f aca="false">IF(IFERROR(SEARCH("-stream",Online_Backup_Table1230[[#This Row],[Extension types]],1),0)&gt;0,"-stream","-")</f>
        <v>-</v>
      </c>
      <c r="AK230" s="50" t="str">
        <f aca="false">IF(IFERROR(SEARCH("-ov",Online_Backup_Table1230[[#This Row],[Extension types]],1),0)&gt;0,"-ov","-")</f>
        <v>-</v>
      </c>
      <c r="AL230" s="50" t="str">
        <f aca="false">IF(IFERROR(SEARCH("-opc",Online_Backup_Table1230[[#This Row],[Extension types]],1),0)&gt;0,"-opc","-")</f>
        <v>-</v>
      </c>
      <c r="AM230" s="50" t="str">
        <f aca="false">IF(IFERROR(SEARCH("-mysql",Online_Backup_Table1230[[#This Row],[Extension types]],1),0)&gt;0,"-mysql","-")</f>
        <v>-</v>
      </c>
      <c r="AN230" s="50" t="str">
        <f aca="false">IF(IFERROR(SEARCH("-postgresql",Online_Backup_Table1230[[#This Row],[Extension types]],1),0)&gt;0,"-postgresql","-")</f>
        <v>-</v>
      </c>
      <c r="AO230" s="53" t="n">
        <f aca="false">IF(AND(Online_Backup_Table1230[[#This Row],[OS_type]]="WINDOWS / LINUX",COUNTIF(Online_Backup_Table1230[[#This Row],[Check -mssql and -mssql70]:[Check -opc]],"-")&lt;&gt;21),1,0)</f>
        <v>1</v>
      </c>
      <c r="AP230" s="53" t="n">
        <f aca="false">IF(AND(Online_Backup_Table1230[[#This Row],[OS_type]]="UNIX",COUNTIF(Online_Backup_Table1230[[#This Row],[Check -mssql and -mssql70]:[Check -opc]],"-")&lt;&gt;21),1,0)</f>
        <v>0</v>
      </c>
      <c r="AQ230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30" s="53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230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30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30" s="54" t="n">
        <v>43872.26125</v>
      </c>
      <c r="AV230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31" customFormat="false" ht="15" hidden="false" customHeight="false" outlineLevel="0" collapsed="false">
      <c r="B231" s="39" t="s">
        <v>286</v>
      </c>
      <c r="C231" s="39" t="s">
        <v>227</v>
      </c>
      <c r="D231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31" s="51" t="s">
        <v>127</v>
      </c>
      <c r="F231" s="52"/>
      <c r="G231" s="52"/>
      <c r="H231" s="52"/>
      <c r="I231" s="52"/>
      <c r="J231" s="52"/>
      <c r="L231" s="50" t="str">
        <f aca="false">IF(IFERROR(SEARCH("-virtual",Online_Backup_Table1230[[#This Row],[Extension types]],1),0)&gt;0,"Yes","-")</f>
        <v>-</v>
      </c>
      <c r="M231" s="39"/>
      <c r="N231" s="50" t="str">
        <f aca="false">IF(IFERROR(SEARCH("-clus",Online_Backup_Table1230[[#This Row],[Extension types]],1),0)&gt;0,"Yes","-")</f>
        <v>-</v>
      </c>
      <c r="O231" s="39"/>
      <c r="P231" s="50" t="str">
        <f aca="false">IF(IFERROR(SEARCH("-appserver",Online_Backup_Table1230[[#This Row],[Extension types]],1),0)&gt;0,"Yes","-")</f>
        <v>-</v>
      </c>
      <c r="Q231" s="39"/>
      <c r="R231" s="50" t="str">
        <f aca="false">IF(IFERROR(SEARCH("-mssql",Online_Backup_Table1230[[#This Row],[Extension types]],1),0)&gt;0,"-mssql","-")</f>
        <v>-</v>
      </c>
      <c r="S231" s="50" t="str">
        <f aca="false">IF(IFERROR(SEARCH("-oracle",Online_Backup_Table1230[[#This Row],[Extension types]],1),0)&gt;0,"-oracle","-")</f>
        <v>-oracle</v>
      </c>
      <c r="T231" s="50" t="str">
        <f aca="false">IF(IFERROR(SEARCH("-sap",Online_Backup_Table1230[[#This Row],[Extension types]],1),0)&gt;0,"-sap","-")</f>
        <v>-</v>
      </c>
      <c r="U231" s="50" t="str">
        <f aca="false">IF(IFERROR(SEARCH("-msexchange",Online_Backup_Table1230[[#This Row],[Extension types]],1),0)&gt;0,"-msexchange","-")</f>
        <v>-</v>
      </c>
      <c r="V231" s="50" t="str">
        <f aca="false">IF(IFERROR(SEARCH("-msese",Online_Backup_Table1230[[#This Row],[Extension types]],1),0)&gt;0,"-msese","-")</f>
        <v>-</v>
      </c>
      <c r="W231" s="50" t="str">
        <f aca="false">IF(IFERROR(SEARCH("-e2010",Online_Backup_Table1230[[#This Row],[Extension types]],1),0)&gt;0,"-e2010","-")</f>
        <v>-</v>
      </c>
      <c r="X231" s="50" t="str">
        <f aca="false">IF(IFERROR(SEARCH("-msmbx",Online_Backup_Table1230[[#This Row],[Extension types]],1),0)&gt;0,"-msmbx","-")</f>
        <v>-</v>
      </c>
      <c r="Y231" s="50" t="str">
        <f aca="false">IF(IFERROR(SEARCH("-mbx",Online_Backup_Table1230[[#This Row],[Extension types]],1),0)&gt;0,"-mbx","-")</f>
        <v>-</v>
      </c>
      <c r="Z231" s="50" t="str">
        <f aca="false">IF(IFERROR(SEARCH("-informix",Online_Backup_Table1230[[#This Row],[Extension types]],1),0)&gt;0,"-informix","-")</f>
        <v>-</v>
      </c>
      <c r="AA231" s="50" t="str">
        <f aca="false">IF(IFERROR(SEARCH("-sybase",Online_Backup_Table1230[[#This Row],[Extension types]],1),0)&gt;0,"-sybase","-")</f>
        <v>-</v>
      </c>
      <c r="AB231" s="50" t="str">
        <f aca="false">IF(IFERROR(SEARCH("-lotus",Online_Backup_Table1230[[#This Row],[Extension types]],1),0)&gt;0,"-lotus","-")</f>
        <v>-</v>
      </c>
      <c r="AC231" s="50" t="str">
        <f aca="false">IF(IFERROR(SEARCH("-vss",Online_Backup_Table1230[[#This Row],[Extension types]],1),0)&gt;0,"-vss","-")</f>
        <v>-</v>
      </c>
      <c r="AD231" s="50" t="str">
        <f aca="false">IF(IFERROR(SEARCH("-db2",Online_Backup_Table1230[[#This Row],[Extension types]],1),0)&gt;0,"-db2","-")</f>
        <v>-</v>
      </c>
      <c r="AE231" s="50" t="str">
        <f aca="false">IF(IFERROR(SEARCH("-mssharepoint",Online_Backup_Table1230[[#This Row],[Extension types]],1),0)&gt;0,"-mssharepoint","-")</f>
        <v>-</v>
      </c>
      <c r="AF231" s="50" t="str">
        <f aca="false">IF(IFERROR(SEARCH("-mssps",Online_Backup_Table1230[[#This Row],[Extension types]],1),0)&gt;0,"-mssps","-")</f>
        <v>-</v>
      </c>
      <c r="AG231" s="50" t="str">
        <f aca="false">IF(IFERROR(SEARCH("-vmware",Online_Backup_Table1230[[#This Row],[Extension types]],1),0)&gt;0,"-vmware","-")</f>
        <v>-</v>
      </c>
      <c r="AH231" s="50" t="str">
        <f aca="false">IF(IFERROR(SEARCH("-vepa",Online_Backup_Table1230[[#This Row],[Extension types]],1),0)&gt;0,"-vepa","-")</f>
        <v>-</v>
      </c>
      <c r="AI231" s="50" t="str">
        <f aca="false">IF(IFERROR(SEARCH("-veagent",Online_Backup_Table1230[[#This Row],[Extension types]],1),0)&gt;0,"-veagent","-")</f>
        <v>-</v>
      </c>
      <c r="AJ231" s="50" t="str">
        <f aca="false">IF(IFERROR(SEARCH("-stream",Online_Backup_Table1230[[#This Row],[Extension types]],1),0)&gt;0,"-stream","-")</f>
        <v>-</v>
      </c>
      <c r="AK231" s="50" t="str">
        <f aca="false">IF(IFERROR(SEARCH("-ov",Online_Backup_Table1230[[#This Row],[Extension types]],1),0)&gt;0,"-ov","-")</f>
        <v>-</v>
      </c>
      <c r="AL231" s="50" t="str">
        <f aca="false">IF(IFERROR(SEARCH("-opc",Online_Backup_Table1230[[#This Row],[Extension types]],1),0)&gt;0,"-opc","-")</f>
        <v>-</v>
      </c>
      <c r="AM231" s="50" t="str">
        <f aca="false">IF(IFERROR(SEARCH("-mysql",Online_Backup_Table1230[[#This Row],[Extension types]],1),0)&gt;0,"-mysql","-")</f>
        <v>-</v>
      </c>
      <c r="AN231" s="50" t="str">
        <f aca="false">IF(IFERROR(SEARCH("-postgresql",Online_Backup_Table1230[[#This Row],[Extension types]],1),0)&gt;0,"-postgresql","-")</f>
        <v>-</v>
      </c>
      <c r="AO231" s="53" t="n">
        <f aca="false">IF(AND(Online_Backup_Table1230[[#This Row],[OS_type]]="WINDOWS / LINUX",COUNTIF(Online_Backup_Table1230[[#This Row],[Check -mssql and -mssql70]:[Check -opc]],"-")&lt;&gt;21),1,0)</f>
        <v>1</v>
      </c>
      <c r="AP231" s="53" t="n">
        <f aca="false">IF(AND(Online_Backup_Table1230[[#This Row],[OS_type]]="UNIX",COUNTIF(Online_Backup_Table1230[[#This Row],[Check -mssql and -mssql70]:[Check -opc]],"-")&lt;&gt;21),1,0)</f>
        <v>0</v>
      </c>
      <c r="AQ231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31" s="53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231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31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31" s="54" t="n">
        <v>43873.361412037</v>
      </c>
      <c r="AV231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32" customFormat="false" ht="15" hidden="false" customHeight="false" outlineLevel="0" collapsed="false">
      <c r="B232" s="39" t="s">
        <v>287</v>
      </c>
      <c r="C232" s="39" t="s">
        <v>227</v>
      </c>
      <c r="D232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32" s="51" t="s">
        <v>127</v>
      </c>
      <c r="F232" s="52"/>
      <c r="G232" s="52"/>
      <c r="H232" s="52"/>
      <c r="I232" s="52"/>
      <c r="J232" s="52"/>
      <c r="L232" s="50" t="str">
        <f aca="false">IF(IFERROR(SEARCH("-virtual",Online_Backup_Table1230[[#This Row],[Extension types]],1),0)&gt;0,"Yes","-")</f>
        <v>-</v>
      </c>
      <c r="M232" s="39"/>
      <c r="N232" s="50" t="str">
        <f aca="false">IF(IFERROR(SEARCH("-clus",Online_Backup_Table1230[[#This Row],[Extension types]],1),0)&gt;0,"Yes","-")</f>
        <v>-</v>
      </c>
      <c r="O232" s="39"/>
      <c r="P232" s="50" t="str">
        <f aca="false">IF(IFERROR(SEARCH("-appserver",Online_Backup_Table1230[[#This Row],[Extension types]],1),0)&gt;0,"Yes","-")</f>
        <v>-</v>
      </c>
      <c r="Q232" s="39"/>
      <c r="R232" s="50" t="str">
        <f aca="false">IF(IFERROR(SEARCH("-mssql",Online_Backup_Table1230[[#This Row],[Extension types]],1),0)&gt;0,"-mssql","-")</f>
        <v>-</v>
      </c>
      <c r="S232" s="50" t="str">
        <f aca="false">IF(IFERROR(SEARCH("-oracle",Online_Backup_Table1230[[#This Row],[Extension types]],1),0)&gt;0,"-oracle","-")</f>
        <v>-oracle</v>
      </c>
      <c r="T232" s="50" t="str">
        <f aca="false">IF(IFERROR(SEARCH("-sap",Online_Backup_Table1230[[#This Row],[Extension types]],1),0)&gt;0,"-sap","-")</f>
        <v>-</v>
      </c>
      <c r="U232" s="50" t="str">
        <f aca="false">IF(IFERROR(SEARCH("-msexchange",Online_Backup_Table1230[[#This Row],[Extension types]],1),0)&gt;0,"-msexchange","-")</f>
        <v>-</v>
      </c>
      <c r="V232" s="50" t="str">
        <f aca="false">IF(IFERROR(SEARCH("-msese",Online_Backup_Table1230[[#This Row],[Extension types]],1),0)&gt;0,"-msese","-")</f>
        <v>-</v>
      </c>
      <c r="W232" s="50" t="str">
        <f aca="false">IF(IFERROR(SEARCH("-e2010",Online_Backup_Table1230[[#This Row],[Extension types]],1),0)&gt;0,"-e2010","-")</f>
        <v>-</v>
      </c>
      <c r="X232" s="50" t="str">
        <f aca="false">IF(IFERROR(SEARCH("-msmbx",Online_Backup_Table1230[[#This Row],[Extension types]],1),0)&gt;0,"-msmbx","-")</f>
        <v>-</v>
      </c>
      <c r="Y232" s="50" t="str">
        <f aca="false">IF(IFERROR(SEARCH("-mbx",Online_Backup_Table1230[[#This Row],[Extension types]],1),0)&gt;0,"-mbx","-")</f>
        <v>-</v>
      </c>
      <c r="Z232" s="50" t="str">
        <f aca="false">IF(IFERROR(SEARCH("-informix",Online_Backup_Table1230[[#This Row],[Extension types]],1),0)&gt;0,"-informix","-")</f>
        <v>-</v>
      </c>
      <c r="AA232" s="50" t="str">
        <f aca="false">IF(IFERROR(SEARCH("-sybase",Online_Backup_Table1230[[#This Row],[Extension types]],1),0)&gt;0,"-sybase","-")</f>
        <v>-</v>
      </c>
      <c r="AB232" s="50" t="str">
        <f aca="false">IF(IFERROR(SEARCH("-lotus",Online_Backup_Table1230[[#This Row],[Extension types]],1),0)&gt;0,"-lotus","-")</f>
        <v>-</v>
      </c>
      <c r="AC232" s="50" t="str">
        <f aca="false">IF(IFERROR(SEARCH("-vss",Online_Backup_Table1230[[#This Row],[Extension types]],1),0)&gt;0,"-vss","-")</f>
        <v>-</v>
      </c>
      <c r="AD232" s="50" t="str">
        <f aca="false">IF(IFERROR(SEARCH("-db2",Online_Backup_Table1230[[#This Row],[Extension types]],1),0)&gt;0,"-db2","-")</f>
        <v>-</v>
      </c>
      <c r="AE232" s="50" t="str">
        <f aca="false">IF(IFERROR(SEARCH("-mssharepoint",Online_Backup_Table1230[[#This Row],[Extension types]],1),0)&gt;0,"-mssharepoint","-")</f>
        <v>-</v>
      </c>
      <c r="AF232" s="50" t="str">
        <f aca="false">IF(IFERROR(SEARCH("-mssps",Online_Backup_Table1230[[#This Row],[Extension types]],1),0)&gt;0,"-mssps","-")</f>
        <v>-</v>
      </c>
      <c r="AG232" s="50" t="str">
        <f aca="false">IF(IFERROR(SEARCH("-vmware",Online_Backup_Table1230[[#This Row],[Extension types]],1),0)&gt;0,"-vmware","-")</f>
        <v>-</v>
      </c>
      <c r="AH232" s="50" t="str">
        <f aca="false">IF(IFERROR(SEARCH("-vepa",Online_Backup_Table1230[[#This Row],[Extension types]],1),0)&gt;0,"-vepa","-")</f>
        <v>-</v>
      </c>
      <c r="AI232" s="50" t="str">
        <f aca="false">IF(IFERROR(SEARCH("-veagent",Online_Backup_Table1230[[#This Row],[Extension types]],1),0)&gt;0,"-veagent","-")</f>
        <v>-</v>
      </c>
      <c r="AJ232" s="50" t="str">
        <f aca="false">IF(IFERROR(SEARCH("-stream",Online_Backup_Table1230[[#This Row],[Extension types]],1),0)&gt;0,"-stream","-")</f>
        <v>-</v>
      </c>
      <c r="AK232" s="50" t="str">
        <f aca="false">IF(IFERROR(SEARCH("-ov",Online_Backup_Table1230[[#This Row],[Extension types]],1),0)&gt;0,"-ov","-")</f>
        <v>-</v>
      </c>
      <c r="AL232" s="50" t="str">
        <f aca="false">IF(IFERROR(SEARCH("-opc",Online_Backup_Table1230[[#This Row],[Extension types]],1),0)&gt;0,"-opc","-")</f>
        <v>-</v>
      </c>
      <c r="AM232" s="50" t="str">
        <f aca="false">IF(IFERROR(SEARCH("-mysql",Online_Backup_Table1230[[#This Row],[Extension types]],1),0)&gt;0,"-mysql","-")</f>
        <v>-</v>
      </c>
      <c r="AN232" s="50" t="str">
        <f aca="false">IF(IFERROR(SEARCH("-postgresql",Online_Backup_Table1230[[#This Row],[Extension types]],1),0)&gt;0,"-postgresql","-")</f>
        <v>-</v>
      </c>
      <c r="AO232" s="53" t="n">
        <f aca="false">IF(AND(Online_Backup_Table1230[[#This Row],[OS_type]]="WINDOWS / LINUX",COUNTIF(Online_Backup_Table1230[[#This Row],[Check -mssql and -mssql70]:[Check -opc]],"-")&lt;&gt;21),1,0)</f>
        <v>1</v>
      </c>
      <c r="AP232" s="53" t="n">
        <f aca="false">IF(AND(Online_Backup_Table1230[[#This Row],[OS_type]]="UNIX",COUNTIF(Online_Backup_Table1230[[#This Row],[Check -mssql and -mssql70]:[Check -opc]],"-")&lt;&gt;21),1,0)</f>
        <v>0</v>
      </c>
      <c r="AQ232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232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232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32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32" s="54"/>
      <c r="AV232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233" customFormat="false" ht="15" hidden="false" customHeight="false" outlineLevel="0" collapsed="false">
      <c r="B233" s="39" t="s">
        <v>288</v>
      </c>
      <c r="C233" s="39" t="s">
        <v>232</v>
      </c>
      <c r="D233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33" s="51" t="s">
        <v>289</v>
      </c>
      <c r="F233" s="52"/>
      <c r="G233" s="52"/>
      <c r="H233" s="52"/>
      <c r="I233" s="52"/>
      <c r="J233" s="52"/>
      <c r="L233" s="50" t="str">
        <f aca="false">IF(IFERROR(SEARCH("-virtual",Online_Backup_Table1230[[#This Row],[Extension types]],1),0)&gt;0,"Yes","-")</f>
        <v>-</v>
      </c>
      <c r="M233" s="39"/>
      <c r="N233" s="50" t="str">
        <f aca="false">IF(IFERROR(SEARCH("-clus",Online_Backup_Table1230[[#This Row],[Extension types]],1),0)&gt;0,"Yes","-")</f>
        <v>-</v>
      </c>
      <c r="O233" s="39"/>
      <c r="P233" s="50" t="str">
        <f aca="false">IF(IFERROR(SEARCH("-appserver",Online_Backup_Table1230[[#This Row],[Extension types]],1),0)&gt;0,"Yes","-")</f>
        <v>-</v>
      </c>
      <c r="Q233" s="39"/>
      <c r="R233" s="50" t="str">
        <f aca="false">IF(IFERROR(SEARCH("-mssql",Online_Backup_Table1230[[#This Row],[Extension types]],1),0)&gt;0,"-mssql","-")</f>
        <v>-</v>
      </c>
      <c r="S233" s="50" t="str">
        <f aca="false">IF(IFERROR(SEARCH("-oracle",Online_Backup_Table1230[[#This Row],[Extension types]],1),0)&gt;0,"-oracle","-")</f>
        <v>-oracle</v>
      </c>
      <c r="T233" s="50" t="str">
        <f aca="false">IF(IFERROR(SEARCH("-sap",Online_Backup_Table1230[[#This Row],[Extension types]],1),0)&gt;0,"-sap","-")</f>
        <v>-</v>
      </c>
      <c r="U233" s="50" t="str">
        <f aca="false">IF(IFERROR(SEARCH("-msexchange",Online_Backup_Table1230[[#This Row],[Extension types]],1),0)&gt;0,"-msexchange","-")</f>
        <v>-</v>
      </c>
      <c r="V233" s="50" t="str">
        <f aca="false">IF(IFERROR(SEARCH("-msese",Online_Backup_Table1230[[#This Row],[Extension types]],1),0)&gt;0,"-msese","-")</f>
        <v>-</v>
      </c>
      <c r="W233" s="50" t="str">
        <f aca="false">IF(IFERROR(SEARCH("-e2010",Online_Backup_Table1230[[#This Row],[Extension types]],1),0)&gt;0,"-e2010","-")</f>
        <v>-</v>
      </c>
      <c r="X233" s="50" t="str">
        <f aca="false">IF(IFERROR(SEARCH("-msmbx",Online_Backup_Table1230[[#This Row],[Extension types]],1),0)&gt;0,"-msmbx","-")</f>
        <v>-</v>
      </c>
      <c r="Y233" s="50" t="str">
        <f aca="false">IF(IFERROR(SEARCH("-mbx",Online_Backup_Table1230[[#This Row],[Extension types]],1),0)&gt;0,"-mbx","-")</f>
        <v>-</v>
      </c>
      <c r="Z233" s="50" t="str">
        <f aca="false">IF(IFERROR(SEARCH("-informix",Online_Backup_Table1230[[#This Row],[Extension types]],1),0)&gt;0,"-informix","-")</f>
        <v>-</v>
      </c>
      <c r="AA233" s="50" t="str">
        <f aca="false">IF(IFERROR(SEARCH("-sybase",Online_Backup_Table1230[[#This Row],[Extension types]],1),0)&gt;0,"-sybase","-")</f>
        <v>-</v>
      </c>
      <c r="AB233" s="50" t="str">
        <f aca="false">IF(IFERROR(SEARCH("-lotus",Online_Backup_Table1230[[#This Row],[Extension types]],1),0)&gt;0,"-lotus","-")</f>
        <v>-</v>
      </c>
      <c r="AC233" s="50" t="str">
        <f aca="false">IF(IFERROR(SEARCH("-vss",Online_Backup_Table1230[[#This Row],[Extension types]],1),0)&gt;0,"-vss","-")</f>
        <v>-</v>
      </c>
      <c r="AD233" s="50" t="str">
        <f aca="false">IF(IFERROR(SEARCH("-db2",Online_Backup_Table1230[[#This Row],[Extension types]],1),0)&gt;0,"-db2","-")</f>
        <v>-</v>
      </c>
      <c r="AE233" s="50" t="str">
        <f aca="false">IF(IFERROR(SEARCH("-mssharepoint",Online_Backup_Table1230[[#This Row],[Extension types]],1),0)&gt;0,"-mssharepoint","-")</f>
        <v>-</v>
      </c>
      <c r="AF233" s="50" t="str">
        <f aca="false">IF(IFERROR(SEARCH("-mssps",Online_Backup_Table1230[[#This Row],[Extension types]],1),0)&gt;0,"-mssps","-")</f>
        <v>-</v>
      </c>
      <c r="AG233" s="50" t="str">
        <f aca="false">IF(IFERROR(SEARCH("-vmware",Online_Backup_Table1230[[#This Row],[Extension types]],1),0)&gt;0,"-vmware","-")</f>
        <v>-</v>
      </c>
      <c r="AH233" s="50" t="str">
        <f aca="false">IF(IFERROR(SEARCH("-vepa",Online_Backup_Table1230[[#This Row],[Extension types]],1),0)&gt;0,"-vepa","-")</f>
        <v>-</v>
      </c>
      <c r="AI233" s="50" t="str">
        <f aca="false">IF(IFERROR(SEARCH("-veagent",Online_Backup_Table1230[[#This Row],[Extension types]],1),0)&gt;0,"-veagent","-")</f>
        <v>-</v>
      </c>
      <c r="AJ233" s="50" t="str">
        <f aca="false">IF(IFERROR(SEARCH("-stream",Online_Backup_Table1230[[#This Row],[Extension types]],1),0)&gt;0,"-stream","-")</f>
        <v>-</v>
      </c>
      <c r="AK233" s="50" t="str">
        <f aca="false">IF(IFERROR(SEARCH("-ov",Online_Backup_Table1230[[#This Row],[Extension types]],1),0)&gt;0,"-ov","-")</f>
        <v>-</v>
      </c>
      <c r="AL233" s="50" t="str">
        <f aca="false">IF(IFERROR(SEARCH("-opc",Online_Backup_Table1230[[#This Row],[Extension types]],1),0)&gt;0,"-opc","-")</f>
        <v>-</v>
      </c>
      <c r="AM233" s="50" t="str">
        <f aca="false">IF(IFERROR(SEARCH("-mysql",Online_Backup_Table1230[[#This Row],[Extension types]],1),0)&gt;0,"-mysql","-")</f>
        <v>-</v>
      </c>
      <c r="AN233" s="50" t="str">
        <f aca="false">IF(IFERROR(SEARCH("-postgresql",Online_Backup_Table1230[[#This Row],[Extension types]],1),0)&gt;0,"-postgresql","-")</f>
        <v>-</v>
      </c>
      <c r="AO233" s="53" t="n">
        <f aca="false">IF(AND(Online_Backup_Table1230[[#This Row],[OS_type]]="WINDOWS / LINUX",COUNTIF(Online_Backup_Table1230[[#This Row],[Check -mssql and -mssql70]:[Check -opc]],"-")&lt;&gt;21),1,0)</f>
        <v>1</v>
      </c>
      <c r="AP233" s="53" t="n">
        <f aca="false">IF(AND(Online_Backup_Table1230[[#This Row],[OS_type]]="UNIX",COUNTIF(Online_Backup_Table1230[[#This Row],[Check -mssql and -mssql70]:[Check -opc]],"-")&lt;&gt;21),1,0)</f>
        <v>0</v>
      </c>
      <c r="AQ233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33" s="53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233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33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33" s="54" t="n">
        <v>43873.1267476852</v>
      </c>
      <c r="AV233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34" customFormat="false" ht="15" hidden="false" customHeight="false" outlineLevel="0" collapsed="false">
      <c r="B234" s="39" t="s">
        <v>290</v>
      </c>
      <c r="C234" s="39" t="s">
        <v>113</v>
      </c>
      <c r="D234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34" s="51" t="s">
        <v>127</v>
      </c>
      <c r="F234" s="52"/>
      <c r="G234" s="52"/>
      <c r="H234" s="52"/>
      <c r="I234" s="52"/>
      <c r="J234" s="52"/>
      <c r="L234" s="50" t="str">
        <f aca="false">IF(IFERROR(SEARCH("-virtual",Online_Backup_Table1230[[#This Row],[Extension types]],1),0)&gt;0,"Yes","-")</f>
        <v>-</v>
      </c>
      <c r="M234" s="39"/>
      <c r="N234" s="50" t="str">
        <f aca="false">IF(IFERROR(SEARCH("-clus",Online_Backup_Table1230[[#This Row],[Extension types]],1),0)&gt;0,"Yes","-")</f>
        <v>-</v>
      </c>
      <c r="O234" s="39"/>
      <c r="P234" s="50" t="str">
        <f aca="false">IF(IFERROR(SEARCH("-appserver",Online_Backup_Table1230[[#This Row],[Extension types]],1),0)&gt;0,"Yes","-")</f>
        <v>-</v>
      </c>
      <c r="Q234" s="39"/>
      <c r="R234" s="50" t="str">
        <f aca="false">IF(IFERROR(SEARCH("-mssql",Online_Backup_Table1230[[#This Row],[Extension types]],1),0)&gt;0,"-mssql","-")</f>
        <v>-</v>
      </c>
      <c r="S234" s="50" t="str">
        <f aca="false">IF(IFERROR(SEARCH("-oracle",Online_Backup_Table1230[[#This Row],[Extension types]],1),0)&gt;0,"-oracle","-")</f>
        <v>-oracle</v>
      </c>
      <c r="T234" s="50" t="str">
        <f aca="false">IF(IFERROR(SEARCH("-sap",Online_Backup_Table1230[[#This Row],[Extension types]],1),0)&gt;0,"-sap","-")</f>
        <v>-</v>
      </c>
      <c r="U234" s="50" t="str">
        <f aca="false">IF(IFERROR(SEARCH("-msexchange",Online_Backup_Table1230[[#This Row],[Extension types]],1),0)&gt;0,"-msexchange","-")</f>
        <v>-</v>
      </c>
      <c r="V234" s="50" t="str">
        <f aca="false">IF(IFERROR(SEARCH("-msese",Online_Backup_Table1230[[#This Row],[Extension types]],1),0)&gt;0,"-msese","-")</f>
        <v>-</v>
      </c>
      <c r="W234" s="50" t="str">
        <f aca="false">IF(IFERROR(SEARCH("-e2010",Online_Backup_Table1230[[#This Row],[Extension types]],1),0)&gt;0,"-e2010","-")</f>
        <v>-</v>
      </c>
      <c r="X234" s="50" t="str">
        <f aca="false">IF(IFERROR(SEARCH("-msmbx",Online_Backup_Table1230[[#This Row],[Extension types]],1),0)&gt;0,"-msmbx","-")</f>
        <v>-</v>
      </c>
      <c r="Y234" s="50" t="str">
        <f aca="false">IF(IFERROR(SEARCH("-mbx",Online_Backup_Table1230[[#This Row],[Extension types]],1),0)&gt;0,"-mbx","-")</f>
        <v>-</v>
      </c>
      <c r="Z234" s="50" t="str">
        <f aca="false">IF(IFERROR(SEARCH("-informix",Online_Backup_Table1230[[#This Row],[Extension types]],1),0)&gt;0,"-informix","-")</f>
        <v>-</v>
      </c>
      <c r="AA234" s="50" t="str">
        <f aca="false">IF(IFERROR(SEARCH("-sybase",Online_Backup_Table1230[[#This Row],[Extension types]],1),0)&gt;0,"-sybase","-")</f>
        <v>-</v>
      </c>
      <c r="AB234" s="50" t="str">
        <f aca="false">IF(IFERROR(SEARCH("-lotus",Online_Backup_Table1230[[#This Row],[Extension types]],1),0)&gt;0,"-lotus","-")</f>
        <v>-</v>
      </c>
      <c r="AC234" s="50" t="str">
        <f aca="false">IF(IFERROR(SEARCH("-vss",Online_Backup_Table1230[[#This Row],[Extension types]],1),0)&gt;0,"-vss","-")</f>
        <v>-</v>
      </c>
      <c r="AD234" s="50" t="str">
        <f aca="false">IF(IFERROR(SEARCH("-db2",Online_Backup_Table1230[[#This Row],[Extension types]],1),0)&gt;0,"-db2","-")</f>
        <v>-</v>
      </c>
      <c r="AE234" s="50" t="str">
        <f aca="false">IF(IFERROR(SEARCH("-mssharepoint",Online_Backup_Table1230[[#This Row],[Extension types]],1),0)&gt;0,"-mssharepoint","-")</f>
        <v>-</v>
      </c>
      <c r="AF234" s="50" t="str">
        <f aca="false">IF(IFERROR(SEARCH("-mssps",Online_Backup_Table1230[[#This Row],[Extension types]],1),0)&gt;0,"-mssps","-")</f>
        <v>-</v>
      </c>
      <c r="AG234" s="50" t="str">
        <f aca="false">IF(IFERROR(SEARCH("-vmware",Online_Backup_Table1230[[#This Row],[Extension types]],1),0)&gt;0,"-vmware","-")</f>
        <v>-</v>
      </c>
      <c r="AH234" s="50" t="str">
        <f aca="false">IF(IFERROR(SEARCH("-vepa",Online_Backup_Table1230[[#This Row],[Extension types]],1),0)&gt;0,"-vepa","-")</f>
        <v>-</v>
      </c>
      <c r="AI234" s="50" t="str">
        <f aca="false">IF(IFERROR(SEARCH("-veagent",Online_Backup_Table1230[[#This Row],[Extension types]],1),0)&gt;0,"-veagent","-")</f>
        <v>-</v>
      </c>
      <c r="AJ234" s="50" t="str">
        <f aca="false">IF(IFERROR(SEARCH("-stream",Online_Backup_Table1230[[#This Row],[Extension types]],1),0)&gt;0,"-stream","-")</f>
        <v>-</v>
      </c>
      <c r="AK234" s="50" t="str">
        <f aca="false">IF(IFERROR(SEARCH("-ov",Online_Backup_Table1230[[#This Row],[Extension types]],1),0)&gt;0,"-ov","-")</f>
        <v>-</v>
      </c>
      <c r="AL234" s="50" t="str">
        <f aca="false">IF(IFERROR(SEARCH("-opc",Online_Backup_Table1230[[#This Row],[Extension types]],1),0)&gt;0,"-opc","-")</f>
        <v>-</v>
      </c>
      <c r="AM234" s="50" t="str">
        <f aca="false">IF(IFERROR(SEARCH("-mysql",Online_Backup_Table1230[[#This Row],[Extension types]],1),0)&gt;0,"-mysql","-")</f>
        <v>-</v>
      </c>
      <c r="AN234" s="50" t="str">
        <f aca="false">IF(IFERROR(SEARCH("-postgresql",Online_Backup_Table1230[[#This Row],[Extension types]],1),0)&gt;0,"-postgresql","-")</f>
        <v>-</v>
      </c>
      <c r="AO234" s="53" t="n">
        <f aca="false">IF(AND(Online_Backup_Table1230[[#This Row],[OS_type]]="WINDOWS / LINUX",COUNTIF(Online_Backup_Table1230[[#This Row],[Check -mssql and -mssql70]:[Check -opc]],"-")&lt;&gt;21),1,0)</f>
        <v>1</v>
      </c>
      <c r="AP234" s="53" t="n">
        <f aca="false">IF(AND(Online_Backup_Table1230[[#This Row],[OS_type]]="UNIX",COUNTIF(Online_Backup_Table1230[[#This Row],[Check -mssql and -mssql70]:[Check -opc]],"-")&lt;&gt;21),1,0)</f>
        <v>0</v>
      </c>
      <c r="AQ234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34" s="53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234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34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34" s="54" t="n">
        <v>43873.3555208333</v>
      </c>
      <c r="AV234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35" customFormat="false" ht="15" hidden="false" customHeight="false" outlineLevel="0" collapsed="false">
      <c r="B235" s="39" t="s">
        <v>291</v>
      </c>
      <c r="C235" s="39" t="s">
        <v>113</v>
      </c>
      <c r="D235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35" s="51" t="s">
        <v>127</v>
      </c>
      <c r="F235" s="52"/>
      <c r="G235" s="52"/>
      <c r="H235" s="52"/>
      <c r="I235" s="52"/>
      <c r="J235" s="52"/>
      <c r="L235" s="50" t="str">
        <f aca="false">IF(IFERROR(SEARCH("-virtual",Online_Backup_Table1230[[#This Row],[Extension types]],1),0)&gt;0,"Yes","-")</f>
        <v>-</v>
      </c>
      <c r="M235" s="39"/>
      <c r="N235" s="50" t="str">
        <f aca="false">IF(IFERROR(SEARCH("-clus",Online_Backup_Table1230[[#This Row],[Extension types]],1),0)&gt;0,"Yes","-")</f>
        <v>-</v>
      </c>
      <c r="O235" s="39"/>
      <c r="P235" s="50" t="str">
        <f aca="false">IF(IFERROR(SEARCH("-appserver",Online_Backup_Table1230[[#This Row],[Extension types]],1),0)&gt;0,"Yes","-")</f>
        <v>-</v>
      </c>
      <c r="Q235" s="39"/>
      <c r="R235" s="50" t="str">
        <f aca="false">IF(IFERROR(SEARCH("-mssql",Online_Backup_Table1230[[#This Row],[Extension types]],1),0)&gt;0,"-mssql","-")</f>
        <v>-</v>
      </c>
      <c r="S235" s="50" t="str">
        <f aca="false">IF(IFERROR(SEARCH("-oracle",Online_Backup_Table1230[[#This Row],[Extension types]],1),0)&gt;0,"-oracle","-")</f>
        <v>-oracle</v>
      </c>
      <c r="T235" s="50" t="str">
        <f aca="false">IF(IFERROR(SEARCH("-sap",Online_Backup_Table1230[[#This Row],[Extension types]],1),0)&gt;0,"-sap","-")</f>
        <v>-</v>
      </c>
      <c r="U235" s="50" t="str">
        <f aca="false">IF(IFERROR(SEARCH("-msexchange",Online_Backup_Table1230[[#This Row],[Extension types]],1),0)&gt;0,"-msexchange","-")</f>
        <v>-</v>
      </c>
      <c r="V235" s="50" t="str">
        <f aca="false">IF(IFERROR(SEARCH("-msese",Online_Backup_Table1230[[#This Row],[Extension types]],1),0)&gt;0,"-msese","-")</f>
        <v>-</v>
      </c>
      <c r="W235" s="50" t="str">
        <f aca="false">IF(IFERROR(SEARCH("-e2010",Online_Backup_Table1230[[#This Row],[Extension types]],1),0)&gt;0,"-e2010","-")</f>
        <v>-</v>
      </c>
      <c r="X235" s="50" t="str">
        <f aca="false">IF(IFERROR(SEARCH("-msmbx",Online_Backup_Table1230[[#This Row],[Extension types]],1),0)&gt;0,"-msmbx","-")</f>
        <v>-</v>
      </c>
      <c r="Y235" s="50" t="str">
        <f aca="false">IF(IFERROR(SEARCH("-mbx",Online_Backup_Table1230[[#This Row],[Extension types]],1),0)&gt;0,"-mbx","-")</f>
        <v>-</v>
      </c>
      <c r="Z235" s="50" t="str">
        <f aca="false">IF(IFERROR(SEARCH("-informix",Online_Backup_Table1230[[#This Row],[Extension types]],1),0)&gt;0,"-informix","-")</f>
        <v>-</v>
      </c>
      <c r="AA235" s="50" t="str">
        <f aca="false">IF(IFERROR(SEARCH("-sybase",Online_Backup_Table1230[[#This Row],[Extension types]],1),0)&gt;0,"-sybase","-")</f>
        <v>-</v>
      </c>
      <c r="AB235" s="50" t="str">
        <f aca="false">IF(IFERROR(SEARCH("-lotus",Online_Backup_Table1230[[#This Row],[Extension types]],1),0)&gt;0,"-lotus","-")</f>
        <v>-</v>
      </c>
      <c r="AC235" s="50" t="str">
        <f aca="false">IF(IFERROR(SEARCH("-vss",Online_Backup_Table1230[[#This Row],[Extension types]],1),0)&gt;0,"-vss","-")</f>
        <v>-</v>
      </c>
      <c r="AD235" s="50" t="str">
        <f aca="false">IF(IFERROR(SEARCH("-db2",Online_Backup_Table1230[[#This Row],[Extension types]],1),0)&gt;0,"-db2","-")</f>
        <v>-</v>
      </c>
      <c r="AE235" s="50" t="str">
        <f aca="false">IF(IFERROR(SEARCH("-mssharepoint",Online_Backup_Table1230[[#This Row],[Extension types]],1),0)&gt;0,"-mssharepoint","-")</f>
        <v>-</v>
      </c>
      <c r="AF235" s="50" t="str">
        <f aca="false">IF(IFERROR(SEARCH("-mssps",Online_Backup_Table1230[[#This Row],[Extension types]],1),0)&gt;0,"-mssps","-")</f>
        <v>-</v>
      </c>
      <c r="AG235" s="50" t="str">
        <f aca="false">IF(IFERROR(SEARCH("-vmware",Online_Backup_Table1230[[#This Row],[Extension types]],1),0)&gt;0,"-vmware","-")</f>
        <v>-</v>
      </c>
      <c r="AH235" s="50" t="str">
        <f aca="false">IF(IFERROR(SEARCH("-vepa",Online_Backup_Table1230[[#This Row],[Extension types]],1),0)&gt;0,"-vepa","-")</f>
        <v>-</v>
      </c>
      <c r="AI235" s="50" t="str">
        <f aca="false">IF(IFERROR(SEARCH("-veagent",Online_Backup_Table1230[[#This Row],[Extension types]],1),0)&gt;0,"-veagent","-")</f>
        <v>-</v>
      </c>
      <c r="AJ235" s="50" t="str">
        <f aca="false">IF(IFERROR(SEARCH("-stream",Online_Backup_Table1230[[#This Row],[Extension types]],1),0)&gt;0,"-stream","-")</f>
        <v>-</v>
      </c>
      <c r="AK235" s="50" t="str">
        <f aca="false">IF(IFERROR(SEARCH("-ov",Online_Backup_Table1230[[#This Row],[Extension types]],1),0)&gt;0,"-ov","-")</f>
        <v>-</v>
      </c>
      <c r="AL235" s="50" t="str">
        <f aca="false">IF(IFERROR(SEARCH("-opc",Online_Backup_Table1230[[#This Row],[Extension types]],1),0)&gt;0,"-opc","-")</f>
        <v>-</v>
      </c>
      <c r="AM235" s="50" t="str">
        <f aca="false">IF(IFERROR(SEARCH("-mysql",Online_Backup_Table1230[[#This Row],[Extension types]],1),0)&gt;0,"-mysql","-")</f>
        <v>-</v>
      </c>
      <c r="AN235" s="50" t="str">
        <f aca="false">IF(IFERROR(SEARCH("-postgresql",Online_Backup_Table1230[[#This Row],[Extension types]],1),0)&gt;0,"-postgresql","-")</f>
        <v>-</v>
      </c>
      <c r="AO235" s="53" t="n">
        <f aca="false">IF(AND(Online_Backup_Table1230[[#This Row],[OS_type]]="WINDOWS / LINUX",COUNTIF(Online_Backup_Table1230[[#This Row],[Check -mssql and -mssql70]:[Check -opc]],"-")&lt;&gt;21),1,0)</f>
        <v>1</v>
      </c>
      <c r="AP235" s="53" t="n">
        <f aca="false">IF(AND(Online_Backup_Table1230[[#This Row],[OS_type]]="UNIX",COUNTIF(Online_Backup_Table1230[[#This Row],[Check -mssql and -mssql70]:[Check -opc]],"-")&lt;&gt;21),1,0)</f>
        <v>0</v>
      </c>
      <c r="AQ235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35" s="53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235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35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35" s="54" t="n">
        <v>43872.3756481481</v>
      </c>
      <c r="AV235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36" customFormat="false" ht="15" hidden="false" customHeight="false" outlineLevel="0" collapsed="false">
      <c r="B236" s="39" t="s">
        <v>292</v>
      </c>
      <c r="C236" s="39" t="s">
        <v>230</v>
      </c>
      <c r="D236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36" s="51" t="s">
        <v>127</v>
      </c>
      <c r="F236" s="52"/>
      <c r="G236" s="52"/>
      <c r="H236" s="52"/>
      <c r="I236" s="52"/>
      <c r="J236" s="52"/>
      <c r="L236" s="50" t="str">
        <f aca="false">IF(IFERROR(SEARCH("-virtual",Online_Backup_Table1230[[#This Row],[Extension types]],1),0)&gt;0,"Yes","-")</f>
        <v>-</v>
      </c>
      <c r="M236" s="39"/>
      <c r="N236" s="50" t="str">
        <f aca="false">IF(IFERROR(SEARCH("-clus",Online_Backup_Table1230[[#This Row],[Extension types]],1),0)&gt;0,"Yes","-")</f>
        <v>-</v>
      </c>
      <c r="O236" s="39"/>
      <c r="P236" s="50" t="str">
        <f aca="false">IF(IFERROR(SEARCH("-appserver",Online_Backup_Table1230[[#This Row],[Extension types]],1),0)&gt;0,"Yes","-")</f>
        <v>-</v>
      </c>
      <c r="Q236" s="39"/>
      <c r="R236" s="50" t="str">
        <f aca="false">IF(IFERROR(SEARCH("-mssql",Online_Backup_Table1230[[#This Row],[Extension types]],1),0)&gt;0,"-mssql","-")</f>
        <v>-</v>
      </c>
      <c r="S236" s="50" t="str">
        <f aca="false">IF(IFERROR(SEARCH("-oracle",Online_Backup_Table1230[[#This Row],[Extension types]],1),0)&gt;0,"-oracle","-")</f>
        <v>-oracle</v>
      </c>
      <c r="T236" s="50" t="str">
        <f aca="false">IF(IFERROR(SEARCH("-sap",Online_Backup_Table1230[[#This Row],[Extension types]],1),0)&gt;0,"-sap","-")</f>
        <v>-</v>
      </c>
      <c r="U236" s="50" t="str">
        <f aca="false">IF(IFERROR(SEARCH("-msexchange",Online_Backup_Table1230[[#This Row],[Extension types]],1),0)&gt;0,"-msexchange","-")</f>
        <v>-</v>
      </c>
      <c r="V236" s="50" t="str">
        <f aca="false">IF(IFERROR(SEARCH("-msese",Online_Backup_Table1230[[#This Row],[Extension types]],1),0)&gt;0,"-msese","-")</f>
        <v>-</v>
      </c>
      <c r="W236" s="50" t="str">
        <f aca="false">IF(IFERROR(SEARCH("-e2010",Online_Backup_Table1230[[#This Row],[Extension types]],1),0)&gt;0,"-e2010","-")</f>
        <v>-</v>
      </c>
      <c r="X236" s="50" t="str">
        <f aca="false">IF(IFERROR(SEARCH("-msmbx",Online_Backup_Table1230[[#This Row],[Extension types]],1),0)&gt;0,"-msmbx","-")</f>
        <v>-</v>
      </c>
      <c r="Y236" s="50" t="str">
        <f aca="false">IF(IFERROR(SEARCH("-mbx",Online_Backup_Table1230[[#This Row],[Extension types]],1),0)&gt;0,"-mbx","-")</f>
        <v>-</v>
      </c>
      <c r="Z236" s="50" t="str">
        <f aca="false">IF(IFERROR(SEARCH("-informix",Online_Backup_Table1230[[#This Row],[Extension types]],1),0)&gt;0,"-informix","-")</f>
        <v>-</v>
      </c>
      <c r="AA236" s="50" t="str">
        <f aca="false">IF(IFERROR(SEARCH("-sybase",Online_Backup_Table1230[[#This Row],[Extension types]],1),0)&gt;0,"-sybase","-")</f>
        <v>-</v>
      </c>
      <c r="AB236" s="50" t="str">
        <f aca="false">IF(IFERROR(SEARCH("-lotus",Online_Backup_Table1230[[#This Row],[Extension types]],1),0)&gt;0,"-lotus","-")</f>
        <v>-</v>
      </c>
      <c r="AC236" s="50" t="str">
        <f aca="false">IF(IFERROR(SEARCH("-vss",Online_Backup_Table1230[[#This Row],[Extension types]],1),0)&gt;0,"-vss","-")</f>
        <v>-</v>
      </c>
      <c r="AD236" s="50" t="str">
        <f aca="false">IF(IFERROR(SEARCH("-db2",Online_Backup_Table1230[[#This Row],[Extension types]],1),0)&gt;0,"-db2","-")</f>
        <v>-</v>
      </c>
      <c r="AE236" s="50" t="str">
        <f aca="false">IF(IFERROR(SEARCH("-mssharepoint",Online_Backup_Table1230[[#This Row],[Extension types]],1),0)&gt;0,"-mssharepoint","-")</f>
        <v>-</v>
      </c>
      <c r="AF236" s="50" t="str">
        <f aca="false">IF(IFERROR(SEARCH("-mssps",Online_Backup_Table1230[[#This Row],[Extension types]],1),0)&gt;0,"-mssps","-")</f>
        <v>-</v>
      </c>
      <c r="AG236" s="50" t="str">
        <f aca="false">IF(IFERROR(SEARCH("-vmware",Online_Backup_Table1230[[#This Row],[Extension types]],1),0)&gt;0,"-vmware","-")</f>
        <v>-</v>
      </c>
      <c r="AH236" s="50" t="str">
        <f aca="false">IF(IFERROR(SEARCH("-vepa",Online_Backup_Table1230[[#This Row],[Extension types]],1),0)&gt;0,"-vepa","-")</f>
        <v>-</v>
      </c>
      <c r="AI236" s="50" t="str">
        <f aca="false">IF(IFERROR(SEARCH("-veagent",Online_Backup_Table1230[[#This Row],[Extension types]],1),0)&gt;0,"-veagent","-")</f>
        <v>-</v>
      </c>
      <c r="AJ236" s="50" t="str">
        <f aca="false">IF(IFERROR(SEARCH("-stream",Online_Backup_Table1230[[#This Row],[Extension types]],1),0)&gt;0,"-stream","-")</f>
        <v>-</v>
      </c>
      <c r="AK236" s="50" t="str">
        <f aca="false">IF(IFERROR(SEARCH("-ov",Online_Backup_Table1230[[#This Row],[Extension types]],1),0)&gt;0,"-ov","-")</f>
        <v>-</v>
      </c>
      <c r="AL236" s="50" t="str">
        <f aca="false">IF(IFERROR(SEARCH("-opc",Online_Backup_Table1230[[#This Row],[Extension types]],1),0)&gt;0,"-opc","-")</f>
        <v>-</v>
      </c>
      <c r="AM236" s="50" t="str">
        <f aca="false">IF(IFERROR(SEARCH("-mysql",Online_Backup_Table1230[[#This Row],[Extension types]],1),0)&gt;0,"-mysql","-")</f>
        <v>-</v>
      </c>
      <c r="AN236" s="50" t="str">
        <f aca="false">IF(IFERROR(SEARCH("-postgresql",Online_Backup_Table1230[[#This Row],[Extension types]],1),0)&gt;0,"-postgresql","-")</f>
        <v>-</v>
      </c>
      <c r="AO236" s="53" t="n">
        <f aca="false">IF(AND(Online_Backup_Table1230[[#This Row],[OS_type]]="WINDOWS / LINUX",COUNTIF(Online_Backup_Table1230[[#This Row],[Check -mssql and -mssql70]:[Check -opc]],"-")&lt;&gt;21),1,0)</f>
        <v>1</v>
      </c>
      <c r="AP236" s="53" t="n">
        <f aca="false">IF(AND(Online_Backup_Table1230[[#This Row],[OS_type]]="UNIX",COUNTIF(Online_Backup_Table1230[[#This Row],[Check -mssql and -mssql70]:[Check -opc]],"-")&lt;&gt;21),1,0)</f>
        <v>0</v>
      </c>
      <c r="AQ236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36" s="53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236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36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36" s="54" t="n">
        <v>43873.1370486111</v>
      </c>
      <c r="AV236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37" customFormat="false" ht="15" hidden="false" customHeight="false" outlineLevel="0" collapsed="false">
      <c r="B237" s="39" t="s">
        <v>293</v>
      </c>
      <c r="C237" s="39" t="s">
        <v>276</v>
      </c>
      <c r="D237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37" s="51" t="s">
        <v>289</v>
      </c>
      <c r="F237" s="52"/>
      <c r="G237" s="52"/>
      <c r="H237" s="52"/>
      <c r="I237" s="52"/>
      <c r="J237" s="52"/>
      <c r="L237" s="50" t="str">
        <f aca="false">IF(IFERROR(SEARCH("-virtual",Online_Backup_Table1230[[#This Row],[Extension types]],1),0)&gt;0,"Yes","-")</f>
        <v>-</v>
      </c>
      <c r="M237" s="39"/>
      <c r="N237" s="50" t="str">
        <f aca="false">IF(IFERROR(SEARCH("-clus",Online_Backup_Table1230[[#This Row],[Extension types]],1),0)&gt;0,"Yes","-")</f>
        <v>-</v>
      </c>
      <c r="O237" s="39"/>
      <c r="P237" s="50" t="str">
        <f aca="false">IF(IFERROR(SEARCH("-appserver",Online_Backup_Table1230[[#This Row],[Extension types]],1),0)&gt;0,"Yes","-")</f>
        <v>-</v>
      </c>
      <c r="Q237" s="39"/>
      <c r="R237" s="50" t="str">
        <f aca="false">IF(IFERROR(SEARCH("-mssql",Online_Backup_Table1230[[#This Row],[Extension types]],1),0)&gt;0,"-mssql","-")</f>
        <v>-</v>
      </c>
      <c r="S237" s="50" t="str">
        <f aca="false">IF(IFERROR(SEARCH("-oracle",Online_Backup_Table1230[[#This Row],[Extension types]],1),0)&gt;0,"-oracle","-")</f>
        <v>-oracle</v>
      </c>
      <c r="T237" s="50" t="str">
        <f aca="false">IF(IFERROR(SEARCH("-sap",Online_Backup_Table1230[[#This Row],[Extension types]],1),0)&gt;0,"-sap","-")</f>
        <v>-</v>
      </c>
      <c r="U237" s="50" t="str">
        <f aca="false">IF(IFERROR(SEARCH("-msexchange",Online_Backup_Table1230[[#This Row],[Extension types]],1),0)&gt;0,"-msexchange","-")</f>
        <v>-</v>
      </c>
      <c r="V237" s="50" t="str">
        <f aca="false">IF(IFERROR(SEARCH("-msese",Online_Backup_Table1230[[#This Row],[Extension types]],1),0)&gt;0,"-msese","-")</f>
        <v>-</v>
      </c>
      <c r="W237" s="50" t="str">
        <f aca="false">IF(IFERROR(SEARCH("-e2010",Online_Backup_Table1230[[#This Row],[Extension types]],1),0)&gt;0,"-e2010","-")</f>
        <v>-</v>
      </c>
      <c r="X237" s="50" t="str">
        <f aca="false">IF(IFERROR(SEARCH("-msmbx",Online_Backup_Table1230[[#This Row],[Extension types]],1),0)&gt;0,"-msmbx","-")</f>
        <v>-</v>
      </c>
      <c r="Y237" s="50" t="str">
        <f aca="false">IF(IFERROR(SEARCH("-mbx",Online_Backup_Table1230[[#This Row],[Extension types]],1),0)&gt;0,"-mbx","-")</f>
        <v>-</v>
      </c>
      <c r="Z237" s="50" t="str">
        <f aca="false">IF(IFERROR(SEARCH("-informix",Online_Backup_Table1230[[#This Row],[Extension types]],1),0)&gt;0,"-informix","-")</f>
        <v>-</v>
      </c>
      <c r="AA237" s="50" t="str">
        <f aca="false">IF(IFERROR(SEARCH("-sybase",Online_Backup_Table1230[[#This Row],[Extension types]],1),0)&gt;0,"-sybase","-")</f>
        <v>-</v>
      </c>
      <c r="AB237" s="50" t="str">
        <f aca="false">IF(IFERROR(SEARCH("-lotus",Online_Backup_Table1230[[#This Row],[Extension types]],1),0)&gt;0,"-lotus","-")</f>
        <v>-</v>
      </c>
      <c r="AC237" s="50" t="str">
        <f aca="false">IF(IFERROR(SEARCH("-vss",Online_Backup_Table1230[[#This Row],[Extension types]],1),0)&gt;0,"-vss","-")</f>
        <v>-</v>
      </c>
      <c r="AD237" s="50" t="str">
        <f aca="false">IF(IFERROR(SEARCH("-db2",Online_Backup_Table1230[[#This Row],[Extension types]],1),0)&gt;0,"-db2","-")</f>
        <v>-</v>
      </c>
      <c r="AE237" s="50" t="str">
        <f aca="false">IF(IFERROR(SEARCH("-mssharepoint",Online_Backup_Table1230[[#This Row],[Extension types]],1),0)&gt;0,"-mssharepoint","-")</f>
        <v>-</v>
      </c>
      <c r="AF237" s="50" t="str">
        <f aca="false">IF(IFERROR(SEARCH("-mssps",Online_Backup_Table1230[[#This Row],[Extension types]],1),0)&gt;0,"-mssps","-")</f>
        <v>-</v>
      </c>
      <c r="AG237" s="50" t="str">
        <f aca="false">IF(IFERROR(SEARCH("-vmware",Online_Backup_Table1230[[#This Row],[Extension types]],1),0)&gt;0,"-vmware","-")</f>
        <v>-</v>
      </c>
      <c r="AH237" s="50" t="str">
        <f aca="false">IF(IFERROR(SEARCH("-vepa",Online_Backup_Table1230[[#This Row],[Extension types]],1),0)&gt;0,"-vepa","-")</f>
        <v>-</v>
      </c>
      <c r="AI237" s="50" t="str">
        <f aca="false">IF(IFERROR(SEARCH("-veagent",Online_Backup_Table1230[[#This Row],[Extension types]],1),0)&gt;0,"-veagent","-")</f>
        <v>-</v>
      </c>
      <c r="AJ237" s="50" t="str">
        <f aca="false">IF(IFERROR(SEARCH("-stream",Online_Backup_Table1230[[#This Row],[Extension types]],1),0)&gt;0,"-stream","-")</f>
        <v>-</v>
      </c>
      <c r="AK237" s="50" t="str">
        <f aca="false">IF(IFERROR(SEARCH("-ov",Online_Backup_Table1230[[#This Row],[Extension types]],1),0)&gt;0,"-ov","-")</f>
        <v>-</v>
      </c>
      <c r="AL237" s="50" t="str">
        <f aca="false">IF(IFERROR(SEARCH("-opc",Online_Backup_Table1230[[#This Row],[Extension types]],1),0)&gt;0,"-opc","-")</f>
        <v>-</v>
      </c>
      <c r="AM237" s="50" t="str">
        <f aca="false">IF(IFERROR(SEARCH("-mysql",Online_Backup_Table1230[[#This Row],[Extension types]],1),0)&gt;0,"-mysql","-")</f>
        <v>-</v>
      </c>
      <c r="AN237" s="50" t="str">
        <f aca="false">IF(IFERROR(SEARCH("-postgresql",Online_Backup_Table1230[[#This Row],[Extension types]],1),0)&gt;0,"-postgresql","-")</f>
        <v>-</v>
      </c>
      <c r="AO237" s="53" t="n">
        <f aca="false">IF(AND(Online_Backup_Table1230[[#This Row],[OS_type]]="WINDOWS / LINUX",COUNTIF(Online_Backup_Table1230[[#This Row],[Check -mssql and -mssql70]:[Check -opc]],"-")&lt;&gt;21),1,0)</f>
        <v>1</v>
      </c>
      <c r="AP237" s="53" t="n">
        <f aca="false">IF(AND(Online_Backup_Table1230[[#This Row],[OS_type]]="UNIX",COUNTIF(Online_Backup_Table1230[[#This Row],[Check -mssql and -mssql70]:[Check -opc]],"-")&lt;&gt;21),1,0)</f>
        <v>0</v>
      </c>
      <c r="AQ237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37" s="53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237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37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37" s="54" t="n">
        <v>43873.2683333333</v>
      </c>
      <c r="AV237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38" customFormat="false" ht="15" hidden="false" customHeight="false" outlineLevel="0" collapsed="false">
      <c r="B238" s="39" t="s">
        <v>294</v>
      </c>
      <c r="C238" s="39" t="s">
        <v>113</v>
      </c>
      <c r="D238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38" s="51" t="s">
        <v>127</v>
      </c>
      <c r="F238" s="52"/>
      <c r="G238" s="52"/>
      <c r="H238" s="52"/>
      <c r="I238" s="52"/>
      <c r="J238" s="52"/>
      <c r="L238" s="50" t="str">
        <f aca="false">IF(IFERROR(SEARCH("-virtual",Online_Backup_Table1230[[#This Row],[Extension types]],1),0)&gt;0,"Yes","-")</f>
        <v>-</v>
      </c>
      <c r="M238" s="39"/>
      <c r="N238" s="50" t="str">
        <f aca="false">IF(IFERROR(SEARCH("-clus",Online_Backup_Table1230[[#This Row],[Extension types]],1),0)&gt;0,"Yes","-")</f>
        <v>-</v>
      </c>
      <c r="O238" s="39"/>
      <c r="P238" s="50" t="str">
        <f aca="false">IF(IFERROR(SEARCH("-appserver",Online_Backup_Table1230[[#This Row],[Extension types]],1),0)&gt;0,"Yes","-")</f>
        <v>-</v>
      </c>
      <c r="Q238" s="39"/>
      <c r="R238" s="50" t="str">
        <f aca="false">IF(IFERROR(SEARCH("-mssql",Online_Backup_Table1230[[#This Row],[Extension types]],1),0)&gt;0,"-mssql","-")</f>
        <v>-</v>
      </c>
      <c r="S238" s="50" t="str">
        <f aca="false">IF(IFERROR(SEARCH("-oracle",Online_Backup_Table1230[[#This Row],[Extension types]],1),0)&gt;0,"-oracle","-")</f>
        <v>-oracle</v>
      </c>
      <c r="T238" s="50" t="str">
        <f aca="false">IF(IFERROR(SEARCH("-sap",Online_Backup_Table1230[[#This Row],[Extension types]],1),0)&gt;0,"-sap","-")</f>
        <v>-</v>
      </c>
      <c r="U238" s="50" t="str">
        <f aca="false">IF(IFERROR(SEARCH("-msexchange",Online_Backup_Table1230[[#This Row],[Extension types]],1),0)&gt;0,"-msexchange","-")</f>
        <v>-</v>
      </c>
      <c r="V238" s="50" t="str">
        <f aca="false">IF(IFERROR(SEARCH("-msese",Online_Backup_Table1230[[#This Row],[Extension types]],1),0)&gt;0,"-msese","-")</f>
        <v>-</v>
      </c>
      <c r="W238" s="50" t="str">
        <f aca="false">IF(IFERROR(SEARCH("-e2010",Online_Backup_Table1230[[#This Row],[Extension types]],1),0)&gt;0,"-e2010","-")</f>
        <v>-</v>
      </c>
      <c r="X238" s="50" t="str">
        <f aca="false">IF(IFERROR(SEARCH("-msmbx",Online_Backup_Table1230[[#This Row],[Extension types]],1),0)&gt;0,"-msmbx","-")</f>
        <v>-</v>
      </c>
      <c r="Y238" s="50" t="str">
        <f aca="false">IF(IFERROR(SEARCH("-mbx",Online_Backup_Table1230[[#This Row],[Extension types]],1),0)&gt;0,"-mbx","-")</f>
        <v>-</v>
      </c>
      <c r="Z238" s="50" t="str">
        <f aca="false">IF(IFERROR(SEARCH("-informix",Online_Backup_Table1230[[#This Row],[Extension types]],1),0)&gt;0,"-informix","-")</f>
        <v>-</v>
      </c>
      <c r="AA238" s="50" t="str">
        <f aca="false">IF(IFERROR(SEARCH("-sybase",Online_Backup_Table1230[[#This Row],[Extension types]],1),0)&gt;0,"-sybase","-")</f>
        <v>-</v>
      </c>
      <c r="AB238" s="50" t="str">
        <f aca="false">IF(IFERROR(SEARCH("-lotus",Online_Backup_Table1230[[#This Row],[Extension types]],1),0)&gt;0,"-lotus","-")</f>
        <v>-</v>
      </c>
      <c r="AC238" s="50" t="str">
        <f aca="false">IF(IFERROR(SEARCH("-vss",Online_Backup_Table1230[[#This Row],[Extension types]],1),0)&gt;0,"-vss","-")</f>
        <v>-</v>
      </c>
      <c r="AD238" s="50" t="str">
        <f aca="false">IF(IFERROR(SEARCH("-db2",Online_Backup_Table1230[[#This Row],[Extension types]],1),0)&gt;0,"-db2","-")</f>
        <v>-</v>
      </c>
      <c r="AE238" s="50" t="str">
        <f aca="false">IF(IFERROR(SEARCH("-mssharepoint",Online_Backup_Table1230[[#This Row],[Extension types]],1),0)&gt;0,"-mssharepoint","-")</f>
        <v>-</v>
      </c>
      <c r="AF238" s="50" t="str">
        <f aca="false">IF(IFERROR(SEARCH("-mssps",Online_Backup_Table1230[[#This Row],[Extension types]],1),0)&gt;0,"-mssps","-")</f>
        <v>-</v>
      </c>
      <c r="AG238" s="50" t="str">
        <f aca="false">IF(IFERROR(SEARCH("-vmware",Online_Backup_Table1230[[#This Row],[Extension types]],1),0)&gt;0,"-vmware","-")</f>
        <v>-</v>
      </c>
      <c r="AH238" s="50" t="str">
        <f aca="false">IF(IFERROR(SEARCH("-vepa",Online_Backup_Table1230[[#This Row],[Extension types]],1),0)&gt;0,"-vepa","-")</f>
        <v>-</v>
      </c>
      <c r="AI238" s="50" t="str">
        <f aca="false">IF(IFERROR(SEARCH("-veagent",Online_Backup_Table1230[[#This Row],[Extension types]],1),0)&gt;0,"-veagent","-")</f>
        <v>-</v>
      </c>
      <c r="AJ238" s="50" t="str">
        <f aca="false">IF(IFERROR(SEARCH("-stream",Online_Backup_Table1230[[#This Row],[Extension types]],1),0)&gt;0,"-stream","-")</f>
        <v>-</v>
      </c>
      <c r="AK238" s="50" t="str">
        <f aca="false">IF(IFERROR(SEARCH("-ov",Online_Backup_Table1230[[#This Row],[Extension types]],1),0)&gt;0,"-ov","-")</f>
        <v>-</v>
      </c>
      <c r="AL238" s="50" t="str">
        <f aca="false">IF(IFERROR(SEARCH("-opc",Online_Backup_Table1230[[#This Row],[Extension types]],1),0)&gt;0,"-opc","-")</f>
        <v>-</v>
      </c>
      <c r="AM238" s="50" t="str">
        <f aca="false">IF(IFERROR(SEARCH("-mysql",Online_Backup_Table1230[[#This Row],[Extension types]],1),0)&gt;0,"-mysql","-")</f>
        <v>-</v>
      </c>
      <c r="AN238" s="50" t="str">
        <f aca="false">IF(IFERROR(SEARCH("-postgresql",Online_Backup_Table1230[[#This Row],[Extension types]],1),0)&gt;0,"-postgresql","-")</f>
        <v>-</v>
      </c>
      <c r="AO238" s="53" t="n">
        <f aca="false">IF(AND(Online_Backup_Table1230[[#This Row],[OS_type]]="WINDOWS / LINUX",COUNTIF(Online_Backup_Table1230[[#This Row],[Check -mssql and -mssql70]:[Check -opc]],"-")&lt;&gt;21),1,0)</f>
        <v>1</v>
      </c>
      <c r="AP238" s="53" t="n">
        <f aca="false">IF(AND(Online_Backup_Table1230[[#This Row],[OS_type]]="UNIX",COUNTIF(Online_Backup_Table1230[[#This Row],[Check -mssql and -mssql70]:[Check -opc]],"-")&lt;&gt;21),1,0)</f>
        <v>0</v>
      </c>
      <c r="AQ238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38" s="53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238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38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38" s="54" t="n">
        <v>43873.3350347222</v>
      </c>
      <c r="AV238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39" customFormat="false" ht="15" hidden="false" customHeight="false" outlineLevel="0" collapsed="false">
      <c r="B239" s="39" t="s">
        <v>295</v>
      </c>
      <c r="C239" s="39" t="s">
        <v>214</v>
      </c>
      <c r="D239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39" s="51" t="s">
        <v>289</v>
      </c>
      <c r="F239" s="52"/>
      <c r="G239" s="52"/>
      <c r="H239" s="52"/>
      <c r="I239" s="52"/>
      <c r="J239" s="52"/>
      <c r="L239" s="50" t="str">
        <f aca="false">IF(IFERROR(SEARCH("-virtual",Online_Backup_Table1230[[#This Row],[Extension types]],1),0)&gt;0,"Yes","-")</f>
        <v>-</v>
      </c>
      <c r="M239" s="39"/>
      <c r="N239" s="50" t="str">
        <f aca="false">IF(IFERROR(SEARCH("-clus",Online_Backup_Table1230[[#This Row],[Extension types]],1),0)&gt;0,"Yes","-")</f>
        <v>-</v>
      </c>
      <c r="O239" s="39"/>
      <c r="P239" s="50" t="str">
        <f aca="false">IF(IFERROR(SEARCH("-appserver",Online_Backup_Table1230[[#This Row],[Extension types]],1),0)&gt;0,"Yes","-")</f>
        <v>-</v>
      </c>
      <c r="Q239" s="39"/>
      <c r="R239" s="50" t="str">
        <f aca="false">IF(IFERROR(SEARCH("-mssql",Online_Backup_Table1230[[#This Row],[Extension types]],1),0)&gt;0,"-mssql","-")</f>
        <v>-</v>
      </c>
      <c r="S239" s="50" t="str">
        <f aca="false">IF(IFERROR(SEARCH("-oracle",Online_Backup_Table1230[[#This Row],[Extension types]],1),0)&gt;0,"-oracle","-")</f>
        <v>-oracle</v>
      </c>
      <c r="T239" s="50" t="str">
        <f aca="false">IF(IFERROR(SEARCH("-sap",Online_Backup_Table1230[[#This Row],[Extension types]],1),0)&gt;0,"-sap","-")</f>
        <v>-</v>
      </c>
      <c r="U239" s="50" t="str">
        <f aca="false">IF(IFERROR(SEARCH("-msexchange",Online_Backup_Table1230[[#This Row],[Extension types]],1),0)&gt;0,"-msexchange","-")</f>
        <v>-</v>
      </c>
      <c r="V239" s="50" t="str">
        <f aca="false">IF(IFERROR(SEARCH("-msese",Online_Backup_Table1230[[#This Row],[Extension types]],1),0)&gt;0,"-msese","-")</f>
        <v>-</v>
      </c>
      <c r="W239" s="50" t="str">
        <f aca="false">IF(IFERROR(SEARCH("-e2010",Online_Backup_Table1230[[#This Row],[Extension types]],1),0)&gt;0,"-e2010","-")</f>
        <v>-</v>
      </c>
      <c r="X239" s="50" t="str">
        <f aca="false">IF(IFERROR(SEARCH("-msmbx",Online_Backup_Table1230[[#This Row],[Extension types]],1),0)&gt;0,"-msmbx","-")</f>
        <v>-</v>
      </c>
      <c r="Y239" s="50" t="str">
        <f aca="false">IF(IFERROR(SEARCH("-mbx",Online_Backup_Table1230[[#This Row],[Extension types]],1),0)&gt;0,"-mbx","-")</f>
        <v>-</v>
      </c>
      <c r="Z239" s="50" t="str">
        <f aca="false">IF(IFERROR(SEARCH("-informix",Online_Backup_Table1230[[#This Row],[Extension types]],1),0)&gt;0,"-informix","-")</f>
        <v>-</v>
      </c>
      <c r="AA239" s="50" t="str">
        <f aca="false">IF(IFERROR(SEARCH("-sybase",Online_Backup_Table1230[[#This Row],[Extension types]],1),0)&gt;0,"-sybase","-")</f>
        <v>-</v>
      </c>
      <c r="AB239" s="50" t="str">
        <f aca="false">IF(IFERROR(SEARCH("-lotus",Online_Backup_Table1230[[#This Row],[Extension types]],1),0)&gt;0,"-lotus","-")</f>
        <v>-</v>
      </c>
      <c r="AC239" s="50" t="str">
        <f aca="false">IF(IFERROR(SEARCH("-vss",Online_Backup_Table1230[[#This Row],[Extension types]],1),0)&gt;0,"-vss","-")</f>
        <v>-</v>
      </c>
      <c r="AD239" s="50" t="str">
        <f aca="false">IF(IFERROR(SEARCH("-db2",Online_Backup_Table1230[[#This Row],[Extension types]],1),0)&gt;0,"-db2","-")</f>
        <v>-</v>
      </c>
      <c r="AE239" s="50" t="str">
        <f aca="false">IF(IFERROR(SEARCH("-mssharepoint",Online_Backup_Table1230[[#This Row],[Extension types]],1),0)&gt;0,"-mssharepoint","-")</f>
        <v>-</v>
      </c>
      <c r="AF239" s="50" t="str">
        <f aca="false">IF(IFERROR(SEARCH("-mssps",Online_Backup_Table1230[[#This Row],[Extension types]],1),0)&gt;0,"-mssps","-")</f>
        <v>-</v>
      </c>
      <c r="AG239" s="50" t="str">
        <f aca="false">IF(IFERROR(SEARCH("-vmware",Online_Backup_Table1230[[#This Row],[Extension types]],1),0)&gt;0,"-vmware","-")</f>
        <v>-</v>
      </c>
      <c r="AH239" s="50" t="str">
        <f aca="false">IF(IFERROR(SEARCH("-vepa",Online_Backup_Table1230[[#This Row],[Extension types]],1),0)&gt;0,"-vepa","-")</f>
        <v>-</v>
      </c>
      <c r="AI239" s="50" t="str">
        <f aca="false">IF(IFERROR(SEARCH("-veagent",Online_Backup_Table1230[[#This Row],[Extension types]],1),0)&gt;0,"-veagent","-")</f>
        <v>-</v>
      </c>
      <c r="AJ239" s="50" t="str">
        <f aca="false">IF(IFERROR(SEARCH("-stream",Online_Backup_Table1230[[#This Row],[Extension types]],1),0)&gt;0,"-stream","-")</f>
        <v>-</v>
      </c>
      <c r="AK239" s="50" t="str">
        <f aca="false">IF(IFERROR(SEARCH("-ov",Online_Backup_Table1230[[#This Row],[Extension types]],1),0)&gt;0,"-ov","-")</f>
        <v>-</v>
      </c>
      <c r="AL239" s="50" t="str">
        <f aca="false">IF(IFERROR(SEARCH("-opc",Online_Backup_Table1230[[#This Row],[Extension types]],1),0)&gt;0,"-opc","-")</f>
        <v>-</v>
      </c>
      <c r="AM239" s="50" t="str">
        <f aca="false">IF(IFERROR(SEARCH("-mysql",Online_Backup_Table1230[[#This Row],[Extension types]],1),0)&gt;0,"-mysql","-")</f>
        <v>-</v>
      </c>
      <c r="AN239" s="50" t="str">
        <f aca="false">IF(IFERROR(SEARCH("-postgresql",Online_Backup_Table1230[[#This Row],[Extension types]],1),0)&gt;0,"-postgresql","-")</f>
        <v>-</v>
      </c>
      <c r="AO239" s="53" t="n">
        <f aca="false">IF(AND(Online_Backup_Table1230[[#This Row],[OS_type]]="WINDOWS / LINUX",COUNTIF(Online_Backup_Table1230[[#This Row],[Check -mssql and -mssql70]:[Check -opc]],"-")&lt;&gt;21),1,0)</f>
        <v>1</v>
      </c>
      <c r="AP239" s="53" t="n">
        <f aca="false">IF(AND(Online_Backup_Table1230[[#This Row],[OS_type]]="UNIX",COUNTIF(Online_Backup_Table1230[[#This Row],[Check -mssql and -mssql70]:[Check -opc]],"-")&lt;&gt;21),1,0)</f>
        <v>0</v>
      </c>
      <c r="AQ239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39" s="53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239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39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39" s="54" t="n">
        <v>43872.2110185185</v>
      </c>
      <c r="AV239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40" customFormat="false" ht="15" hidden="false" customHeight="false" outlineLevel="0" collapsed="false">
      <c r="B240" s="39" t="s">
        <v>296</v>
      </c>
      <c r="C240" s="39" t="s">
        <v>139</v>
      </c>
      <c r="D240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40" s="51" t="s">
        <v>289</v>
      </c>
      <c r="F240" s="52"/>
      <c r="G240" s="52"/>
      <c r="H240" s="52"/>
      <c r="I240" s="52"/>
      <c r="J240" s="52"/>
      <c r="L240" s="50" t="str">
        <f aca="false">IF(IFERROR(SEARCH("-virtual",Online_Backup_Table1230[[#This Row],[Extension types]],1),0)&gt;0,"Yes","-")</f>
        <v>-</v>
      </c>
      <c r="M240" s="39"/>
      <c r="N240" s="50" t="str">
        <f aca="false">IF(IFERROR(SEARCH("-clus",Online_Backup_Table1230[[#This Row],[Extension types]],1),0)&gt;0,"Yes","-")</f>
        <v>-</v>
      </c>
      <c r="O240" s="39"/>
      <c r="P240" s="50" t="str">
        <f aca="false">IF(IFERROR(SEARCH("-appserver",Online_Backup_Table1230[[#This Row],[Extension types]],1),0)&gt;0,"Yes","-")</f>
        <v>-</v>
      </c>
      <c r="Q240" s="39"/>
      <c r="R240" s="50" t="str">
        <f aca="false">IF(IFERROR(SEARCH("-mssql",Online_Backup_Table1230[[#This Row],[Extension types]],1),0)&gt;0,"-mssql","-")</f>
        <v>-</v>
      </c>
      <c r="S240" s="50" t="str">
        <f aca="false">IF(IFERROR(SEARCH("-oracle",Online_Backup_Table1230[[#This Row],[Extension types]],1),0)&gt;0,"-oracle","-")</f>
        <v>-oracle</v>
      </c>
      <c r="T240" s="50" t="str">
        <f aca="false">IF(IFERROR(SEARCH("-sap",Online_Backup_Table1230[[#This Row],[Extension types]],1),0)&gt;0,"-sap","-")</f>
        <v>-</v>
      </c>
      <c r="U240" s="50" t="str">
        <f aca="false">IF(IFERROR(SEARCH("-msexchange",Online_Backup_Table1230[[#This Row],[Extension types]],1),0)&gt;0,"-msexchange","-")</f>
        <v>-</v>
      </c>
      <c r="V240" s="50" t="str">
        <f aca="false">IF(IFERROR(SEARCH("-msese",Online_Backup_Table1230[[#This Row],[Extension types]],1),0)&gt;0,"-msese","-")</f>
        <v>-</v>
      </c>
      <c r="W240" s="50" t="str">
        <f aca="false">IF(IFERROR(SEARCH("-e2010",Online_Backup_Table1230[[#This Row],[Extension types]],1),0)&gt;0,"-e2010","-")</f>
        <v>-</v>
      </c>
      <c r="X240" s="50" t="str">
        <f aca="false">IF(IFERROR(SEARCH("-msmbx",Online_Backup_Table1230[[#This Row],[Extension types]],1),0)&gt;0,"-msmbx","-")</f>
        <v>-</v>
      </c>
      <c r="Y240" s="50" t="str">
        <f aca="false">IF(IFERROR(SEARCH("-mbx",Online_Backup_Table1230[[#This Row],[Extension types]],1),0)&gt;0,"-mbx","-")</f>
        <v>-</v>
      </c>
      <c r="Z240" s="50" t="str">
        <f aca="false">IF(IFERROR(SEARCH("-informix",Online_Backup_Table1230[[#This Row],[Extension types]],1),0)&gt;0,"-informix","-")</f>
        <v>-</v>
      </c>
      <c r="AA240" s="50" t="str">
        <f aca="false">IF(IFERROR(SEARCH("-sybase",Online_Backup_Table1230[[#This Row],[Extension types]],1),0)&gt;0,"-sybase","-")</f>
        <v>-</v>
      </c>
      <c r="AB240" s="50" t="str">
        <f aca="false">IF(IFERROR(SEARCH("-lotus",Online_Backup_Table1230[[#This Row],[Extension types]],1),0)&gt;0,"-lotus","-")</f>
        <v>-</v>
      </c>
      <c r="AC240" s="50" t="str">
        <f aca="false">IF(IFERROR(SEARCH("-vss",Online_Backup_Table1230[[#This Row],[Extension types]],1),0)&gt;0,"-vss","-")</f>
        <v>-</v>
      </c>
      <c r="AD240" s="50" t="str">
        <f aca="false">IF(IFERROR(SEARCH("-db2",Online_Backup_Table1230[[#This Row],[Extension types]],1),0)&gt;0,"-db2","-")</f>
        <v>-</v>
      </c>
      <c r="AE240" s="50" t="str">
        <f aca="false">IF(IFERROR(SEARCH("-mssharepoint",Online_Backup_Table1230[[#This Row],[Extension types]],1),0)&gt;0,"-mssharepoint","-")</f>
        <v>-</v>
      </c>
      <c r="AF240" s="50" t="str">
        <f aca="false">IF(IFERROR(SEARCH("-mssps",Online_Backup_Table1230[[#This Row],[Extension types]],1),0)&gt;0,"-mssps","-")</f>
        <v>-</v>
      </c>
      <c r="AG240" s="50" t="str">
        <f aca="false">IF(IFERROR(SEARCH("-vmware",Online_Backup_Table1230[[#This Row],[Extension types]],1),0)&gt;0,"-vmware","-")</f>
        <v>-</v>
      </c>
      <c r="AH240" s="50" t="str">
        <f aca="false">IF(IFERROR(SEARCH("-vepa",Online_Backup_Table1230[[#This Row],[Extension types]],1),0)&gt;0,"-vepa","-")</f>
        <v>-</v>
      </c>
      <c r="AI240" s="50" t="str">
        <f aca="false">IF(IFERROR(SEARCH("-veagent",Online_Backup_Table1230[[#This Row],[Extension types]],1),0)&gt;0,"-veagent","-")</f>
        <v>-</v>
      </c>
      <c r="AJ240" s="50" t="str">
        <f aca="false">IF(IFERROR(SEARCH("-stream",Online_Backup_Table1230[[#This Row],[Extension types]],1),0)&gt;0,"-stream","-")</f>
        <v>-</v>
      </c>
      <c r="AK240" s="50" t="str">
        <f aca="false">IF(IFERROR(SEARCH("-ov",Online_Backup_Table1230[[#This Row],[Extension types]],1),0)&gt;0,"-ov","-")</f>
        <v>-</v>
      </c>
      <c r="AL240" s="50" t="str">
        <f aca="false">IF(IFERROR(SEARCH("-opc",Online_Backup_Table1230[[#This Row],[Extension types]],1),0)&gt;0,"-opc","-")</f>
        <v>-</v>
      </c>
      <c r="AM240" s="50" t="str">
        <f aca="false">IF(IFERROR(SEARCH("-mysql",Online_Backup_Table1230[[#This Row],[Extension types]],1),0)&gt;0,"-mysql","-")</f>
        <v>-</v>
      </c>
      <c r="AN240" s="50" t="str">
        <f aca="false">IF(IFERROR(SEARCH("-postgresql",Online_Backup_Table1230[[#This Row],[Extension types]],1),0)&gt;0,"-postgresql","-")</f>
        <v>-</v>
      </c>
      <c r="AO240" s="53" t="n">
        <f aca="false">IF(AND(Online_Backup_Table1230[[#This Row],[OS_type]]="WINDOWS / LINUX",COUNTIF(Online_Backup_Table1230[[#This Row],[Check -mssql and -mssql70]:[Check -opc]],"-")&lt;&gt;21),1,0)</f>
        <v>1</v>
      </c>
      <c r="AP240" s="53" t="n">
        <f aca="false">IF(AND(Online_Backup_Table1230[[#This Row],[OS_type]]="UNIX",COUNTIF(Online_Backup_Table1230[[#This Row],[Check -mssql and -mssql70]:[Check -opc]],"-")&lt;&gt;21),1,0)</f>
        <v>0</v>
      </c>
      <c r="AQ240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40" s="53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240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40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40" s="54" t="n">
        <v>43873.532025463</v>
      </c>
      <c r="AV240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41" customFormat="false" ht="15" hidden="false" customHeight="false" outlineLevel="0" collapsed="false">
      <c r="B241" s="39" t="s">
        <v>297</v>
      </c>
      <c r="C241" s="39" t="s">
        <v>113</v>
      </c>
      <c r="D241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41" s="51" t="s">
        <v>119</v>
      </c>
      <c r="F241" s="52"/>
      <c r="G241" s="52"/>
      <c r="H241" s="52"/>
      <c r="I241" s="52"/>
      <c r="J241" s="52"/>
      <c r="L241" s="50" t="str">
        <f aca="false">IF(IFERROR(SEARCH("-virtual",Online_Backup_Table1230[[#This Row],[Extension types]],1),0)&gt;0,"Yes","-")</f>
        <v>-</v>
      </c>
      <c r="M241" s="39"/>
      <c r="N241" s="50" t="str">
        <f aca="false">IF(IFERROR(SEARCH("-clus",Online_Backup_Table1230[[#This Row],[Extension types]],1),0)&gt;0,"Yes","-")</f>
        <v>-</v>
      </c>
      <c r="O241" s="39"/>
      <c r="P241" s="50" t="str">
        <f aca="false">IF(IFERROR(SEARCH("-appserver",Online_Backup_Table1230[[#This Row],[Extension types]],1),0)&gt;0,"Yes","-")</f>
        <v>-</v>
      </c>
      <c r="Q241" s="39"/>
      <c r="R241" s="50" t="str">
        <f aca="false">IF(IFERROR(SEARCH("-mssql",Online_Backup_Table1230[[#This Row],[Extension types]],1),0)&gt;0,"-mssql","-")</f>
        <v>-</v>
      </c>
      <c r="S241" s="50" t="str">
        <f aca="false">IF(IFERROR(SEARCH("-oracle",Online_Backup_Table1230[[#This Row],[Extension types]],1),0)&gt;0,"-oracle","-")</f>
        <v>-</v>
      </c>
      <c r="T241" s="50" t="str">
        <f aca="false">IF(IFERROR(SEARCH("-sap",Online_Backup_Table1230[[#This Row],[Extension types]],1),0)&gt;0,"-sap","-")</f>
        <v>-</v>
      </c>
      <c r="U241" s="50" t="str">
        <f aca="false">IF(IFERROR(SEARCH("-msexchange",Online_Backup_Table1230[[#This Row],[Extension types]],1),0)&gt;0,"-msexchange","-")</f>
        <v>-</v>
      </c>
      <c r="V241" s="50" t="str">
        <f aca="false">IF(IFERROR(SEARCH("-msese",Online_Backup_Table1230[[#This Row],[Extension types]],1),0)&gt;0,"-msese","-")</f>
        <v>-</v>
      </c>
      <c r="W241" s="50" t="str">
        <f aca="false">IF(IFERROR(SEARCH("-e2010",Online_Backup_Table1230[[#This Row],[Extension types]],1),0)&gt;0,"-e2010","-")</f>
        <v>-</v>
      </c>
      <c r="X241" s="50" t="str">
        <f aca="false">IF(IFERROR(SEARCH("-msmbx",Online_Backup_Table1230[[#This Row],[Extension types]],1),0)&gt;0,"-msmbx","-")</f>
        <v>-</v>
      </c>
      <c r="Y241" s="50" t="str">
        <f aca="false">IF(IFERROR(SEARCH("-mbx",Online_Backup_Table1230[[#This Row],[Extension types]],1),0)&gt;0,"-mbx","-")</f>
        <v>-</v>
      </c>
      <c r="Z241" s="50" t="str">
        <f aca="false">IF(IFERROR(SEARCH("-informix",Online_Backup_Table1230[[#This Row],[Extension types]],1),0)&gt;0,"-informix","-")</f>
        <v>-</v>
      </c>
      <c r="AA241" s="50" t="str">
        <f aca="false">IF(IFERROR(SEARCH("-sybase",Online_Backup_Table1230[[#This Row],[Extension types]],1),0)&gt;0,"-sybase","-")</f>
        <v>-</v>
      </c>
      <c r="AB241" s="50" t="str">
        <f aca="false">IF(IFERROR(SEARCH("-lotus",Online_Backup_Table1230[[#This Row],[Extension types]],1),0)&gt;0,"-lotus","-")</f>
        <v>-</v>
      </c>
      <c r="AC241" s="50" t="str">
        <f aca="false">IF(IFERROR(SEARCH("-vss",Online_Backup_Table1230[[#This Row],[Extension types]],1),0)&gt;0,"-vss","-")</f>
        <v>-</v>
      </c>
      <c r="AD241" s="50" t="str">
        <f aca="false">IF(IFERROR(SEARCH("-db2",Online_Backup_Table1230[[#This Row],[Extension types]],1),0)&gt;0,"-db2","-")</f>
        <v>-</v>
      </c>
      <c r="AE241" s="50" t="str">
        <f aca="false">IF(IFERROR(SEARCH("-mssharepoint",Online_Backup_Table1230[[#This Row],[Extension types]],1),0)&gt;0,"-mssharepoint","-")</f>
        <v>-</v>
      </c>
      <c r="AF241" s="50" t="str">
        <f aca="false">IF(IFERROR(SEARCH("-mssps",Online_Backup_Table1230[[#This Row],[Extension types]],1),0)&gt;0,"-mssps","-")</f>
        <v>-</v>
      </c>
      <c r="AG241" s="50" t="str">
        <f aca="false">IF(IFERROR(SEARCH("-vmware",Online_Backup_Table1230[[#This Row],[Extension types]],1),0)&gt;0,"-vmware","-")</f>
        <v>-</v>
      </c>
      <c r="AH241" s="50" t="str">
        <f aca="false">IF(IFERROR(SEARCH("-vepa",Online_Backup_Table1230[[#This Row],[Extension types]],1),0)&gt;0,"-vepa","-")</f>
        <v>-</v>
      </c>
      <c r="AI241" s="50" t="str">
        <f aca="false">IF(IFERROR(SEARCH("-veagent",Online_Backup_Table1230[[#This Row],[Extension types]],1),0)&gt;0,"-veagent","-")</f>
        <v>-</v>
      </c>
      <c r="AJ241" s="50" t="str">
        <f aca="false">IF(IFERROR(SEARCH("-stream",Online_Backup_Table1230[[#This Row],[Extension types]],1),0)&gt;0,"-stream","-")</f>
        <v>-</v>
      </c>
      <c r="AK241" s="50" t="str">
        <f aca="false">IF(IFERROR(SEARCH("-ov",Online_Backup_Table1230[[#This Row],[Extension types]],1),0)&gt;0,"-ov","-")</f>
        <v>-</v>
      </c>
      <c r="AL241" s="50" t="str">
        <f aca="false">IF(IFERROR(SEARCH("-opc",Online_Backup_Table1230[[#This Row],[Extension types]],1),0)&gt;0,"-opc","-")</f>
        <v>-</v>
      </c>
      <c r="AM241" s="50" t="str">
        <f aca="false">IF(IFERROR(SEARCH("-mysql",Online_Backup_Table1230[[#This Row],[Extension types]],1),0)&gt;0,"-mysql","-")</f>
        <v>-</v>
      </c>
      <c r="AN241" s="50" t="str">
        <f aca="false">IF(IFERROR(SEARCH("-postgresql",Online_Backup_Table1230[[#This Row],[Extension types]],1),0)&gt;0,"-postgresql","-")</f>
        <v>-</v>
      </c>
      <c r="AO241" s="53" t="n">
        <f aca="false">IF(AND(Online_Backup_Table1230[[#This Row],[OS_type]]="WINDOWS / LINUX",COUNTIF(Online_Backup_Table1230[[#This Row],[Check -mssql and -mssql70]:[Check -opc]],"-")&lt;&gt;21),1,0)</f>
        <v>0</v>
      </c>
      <c r="AP241" s="53" t="n">
        <f aca="false">IF(AND(Online_Backup_Table1230[[#This Row],[OS_type]]="UNIX",COUNTIF(Online_Backup_Table1230[[#This Row],[Check -mssql and -mssql70]:[Check -opc]],"-")&lt;&gt;21),1,0)</f>
        <v>0</v>
      </c>
      <c r="AQ241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241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241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41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41" s="54"/>
      <c r="AV241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42" customFormat="false" ht="15" hidden="false" customHeight="false" outlineLevel="0" collapsed="false">
      <c r="B242" s="39" t="s">
        <v>298</v>
      </c>
      <c r="C242" s="39" t="s">
        <v>211</v>
      </c>
      <c r="D242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42" s="51" t="s">
        <v>142</v>
      </c>
      <c r="F242" s="52"/>
      <c r="G242" s="52"/>
      <c r="H242" s="52"/>
      <c r="I242" s="52"/>
      <c r="J242" s="52"/>
      <c r="L242" s="50" t="str">
        <f aca="false">IF(IFERROR(SEARCH("-virtual",Online_Backup_Table1230[[#This Row],[Extension types]],1),0)&gt;0,"Yes","-")</f>
        <v>-</v>
      </c>
      <c r="M242" s="39"/>
      <c r="N242" s="50" t="str">
        <f aca="false">IF(IFERROR(SEARCH("-clus",Online_Backup_Table1230[[#This Row],[Extension types]],1),0)&gt;0,"Yes","-")</f>
        <v>-</v>
      </c>
      <c r="O242" s="39"/>
      <c r="P242" s="50" t="str">
        <f aca="false">IF(IFERROR(SEARCH("-appserver",Online_Backup_Table1230[[#This Row],[Extension types]],1),0)&gt;0,"Yes","-")</f>
        <v>-</v>
      </c>
      <c r="Q242" s="39"/>
      <c r="R242" s="50" t="str">
        <f aca="false">IF(IFERROR(SEARCH("-mssql",Online_Backup_Table1230[[#This Row],[Extension types]],1),0)&gt;0,"-mssql","-")</f>
        <v>-</v>
      </c>
      <c r="S242" s="50" t="str">
        <f aca="false">IF(IFERROR(SEARCH("-oracle",Online_Backup_Table1230[[#This Row],[Extension types]],1),0)&gt;0,"-oracle","-")</f>
        <v>-oracle</v>
      </c>
      <c r="T242" s="50" t="str">
        <f aca="false">IF(IFERROR(SEARCH("-sap",Online_Backup_Table1230[[#This Row],[Extension types]],1),0)&gt;0,"-sap","-")</f>
        <v>-</v>
      </c>
      <c r="U242" s="50" t="str">
        <f aca="false">IF(IFERROR(SEARCH("-msexchange",Online_Backup_Table1230[[#This Row],[Extension types]],1),0)&gt;0,"-msexchange","-")</f>
        <v>-</v>
      </c>
      <c r="V242" s="50" t="str">
        <f aca="false">IF(IFERROR(SEARCH("-msese",Online_Backup_Table1230[[#This Row],[Extension types]],1),0)&gt;0,"-msese","-")</f>
        <v>-</v>
      </c>
      <c r="W242" s="50" t="str">
        <f aca="false">IF(IFERROR(SEARCH("-e2010",Online_Backup_Table1230[[#This Row],[Extension types]],1),0)&gt;0,"-e2010","-")</f>
        <v>-</v>
      </c>
      <c r="X242" s="50" t="str">
        <f aca="false">IF(IFERROR(SEARCH("-msmbx",Online_Backup_Table1230[[#This Row],[Extension types]],1),0)&gt;0,"-msmbx","-")</f>
        <v>-</v>
      </c>
      <c r="Y242" s="50" t="str">
        <f aca="false">IF(IFERROR(SEARCH("-mbx",Online_Backup_Table1230[[#This Row],[Extension types]],1),0)&gt;0,"-mbx","-")</f>
        <v>-</v>
      </c>
      <c r="Z242" s="50" t="str">
        <f aca="false">IF(IFERROR(SEARCH("-informix",Online_Backup_Table1230[[#This Row],[Extension types]],1),0)&gt;0,"-informix","-")</f>
        <v>-</v>
      </c>
      <c r="AA242" s="50" t="str">
        <f aca="false">IF(IFERROR(SEARCH("-sybase",Online_Backup_Table1230[[#This Row],[Extension types]],1),0)&gt;0,"-sybase","-")</f>
        <v>-</v>
      </c>
      <c r="AB242" s="50" t="str">
        <f aca="false">IF(IFERROR(SEARCH("-lotus",Online_Backup_Table1230[[#This Row],[Extension types]],1),0)&gt;0,"-lotus","-")</f>
        <v>-</v>
      </c>
      <c r="AC242" s="50" t="str">
        <f aca="false">IF(IFERROR(SEARCH("-vss",Online_Backup_Table1230[[#This Row],[Extension types]],1),0)&gt;0,"-vss","-")</f>
        <v>-</v>
      </c>
      <c r="AD242" s="50" t="str">
        <f aca="false">IF(IFERROR(SEARCH("-db2",Online_Backup_Table1230[[#This Row],[Extension types]],1),0)&gt;0,"-db2","-")</f>
        <v>-</v>
      </c>
      <c r="AE242" s="50" t="str">
        <f aca="false">IF(IFERROR(SEARCH("-mssharepoint",Online_Backup_Table1230[[#This Row],[Extension types]],1),0)&gt;0,"-mssharepoint","-")</f>
        <v>-</v>
      </c>
      <c r="AF242" s="50" t="str">
        <f aca="false">IF(IFERROR(SEARCH("-mssps",Online_Backup_Table1230[[#This Row],[Extension types]],1),0)&gt;0,"-mssps","-")</f>
        <v>-</v>
      </c>
      <c r="AG242" s="50" t="str">
        <f aca="false">IF(IFERROR(SEARCH("-vmware",Online_Backup_Table1230[[#This Row],[Extension types]],1),0)&gt;0,"-vmware","-")</f>
        <v>-</v>
      </c>
      <c r="AH242" s="50" t="str">
        <f aca="false">IF(IFERROR(SEARCH("-vepa",Online_Backup_Table1230[[#This Row],[Extension types]],1),0)&gt;0,"-vepa","-")</f>
        <v>-</v>
      </c>
      <c r="AI242" s="50" t="str">
        <f aca="false">IF(IFERROR(SEARCH("-veagent",Online_Backup_Table1230[[#This Row],[Extension types]],1),0)&gt;0,"-veagent","-")</f>
        <v>-</v>
      </c>
      <c r="AJ242" s="50" t="str">
        <f aca="false">IF(IFERROR(SEARCH("-stream",Online_Backup_Table1230[[#This Row],[Extension types]],1),0)&gt;0,"-stream","-")</f>
        <v>-</v>
      </c>
      <c r="AK242" s="50" t="str">
        <f aca="false">IF(IFERROR(SEARCH("-ov",Online_Backup_Table1230[[#This Row],[Extension types]],1),0)&gt;0,"-ov","-")</f>
        <v>-</v>
      </c>
      <c r="AL242" s="50" t="str">
        <f aca="false">IF(IFERROR(SEARCH("-opc",Online_Backup_Table1230[[#This Row],[Extension types]],1),0)&gt;0,"-opc","-")</f>
        <v>-</v>
      </c>
      <c r="AM242" s="50" t="str">
        <f aca="false">IF(IFERROR(SEARCH("-mysql",Online_Backup_Table1230[[#This Row],[Extension types]],1),0)&gt;0,"-mysql","-")</f>
        <v>-</v>
      </c>
      <c r="AN242" s="50" t="str">
        <f aca="false">IF(IFERROR(SEARCH("-postgresql",Online_Backup_Table1230[[#This Row],[Extension types]],1),0)&gt;0,"-postgresql","-")</f>
        <v>-</v>
      </c>
      <c r="AO242" s="53" t="n">
        <f aca="false">IF(AND(Online_Backup_Table1230[[#This Row],[OS_type]]="WINDOWS / LINUX",COUNTIF(Online_Backup_Table1230[[#This Row],[Check -mssql and -mssql70]:[Check -opc]],"-")&lt;&gt;21),1,0)</f>
        <v>1</v>
      </c>
      <c r="AP242" s="53" t="n">
        <f aca="false">IF(AND(Online_Backup_Table1230[[#This Row],[OS_type]]="UNIX",COUNTIF(Online_Backup_Table1230[[#This Row],[Check -mssql and -mssql70]:[Check -opc]],"-")&lt;&gt;21),1,0)</f>
        <v>0</v>
      </c>
      <c r="AQ242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242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242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42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42" s="54"/>
      <c r="AV242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243" customFormat="false" ht="15" hidden="false" customHeight="false" outlineLevel="0" collapsed="false">
      <c r="B243" s="39" t="s">
        <v>299</v>
      </c>
      <c r="C243" s="39" t="s">
        <v>214</v>
      </c>
      <c r="D243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43" s="51" t="s">
        <v>127</v>
      </c>
      <c r="F243" s="52"/>
      <c r="G243" s="52"/>
      <c r="H243" s="52"/>
      <c r="I243" s="52"/>
      <c r="J243" s="52"/>
      <c r="L243" s="50" t="str">
        <f aca="false">IF(IFERROR(SEARCH("-virtual",Online_Backup_Table1230[[#This Row],[Extension types]],1),0)&gt;0,"Yes","-")</f>
        <v>-</v>
      </c>
      <c r="M243" s="39"/>
      <c r="N243" s="50" t="str">
        <f aca="false">IF(IFERROR(SEARCH("-clus",Online_Backup_Table1230[[#This Row],[Extension types]],1),0)&gt;0,"Yes","-")</f>
        <v>-</v>
      </c>
      <c r="O243" s="39"/>
      <c r="P243" s="50" t="str">
        <f aca="false">IF(IFERROR(SEARCH("-appserver",Online_Backup_Table1230[[#This Row],[Extension types]],1),0)&gt;0,"Yes","-")</f>
        <v>-</v>
      </c>
      <c r="Q243" s="39"/>
      <c r="R243" s="50" t="str">
        <f aca="false">IF(IFERROR(SEARCH("-mssql",Online_Backup_Table1230[[#This Row],[Extension types]],1),0)&gt;0,"-mssql","-")</f>
        <v>-</v>
      </c>
      <c r="S243" s="50" t="str">
        <f aca="false">IF(IFERROR(SEARCH("-oracle",Online_Backup_Table1230[[#This Row],[Extension types]],1),0)&gt;0,"-oracle","-")</f>
        <v>-oracle</v>
      </c>
      <c r="T243" s="50" t="str">
        <f aca="false">IF(IFERROR(SEARCH("-sap",Online_Backup_Table1230[[#This Row],[Extension types]],1),0)&gt;0,"-sap","-")</f>
        <v>-</v>
      </c>
      <c r="U243" s="50" t="str">
        <f aca="false">IF(IFERROR(SEARCH("-msexchange",Online_Backup_Table1230[[#This Row],[Extension types]],1),0)&gt;0,"-msexchange","-")</f>
        <v>-</v>
      </c>
      <c r="V243" s="50" t="str">
        <f aca="false">IF(IFERROR(SEARCH("-msese",Online_Backup_Table1230[[#This Row],[Extension types]],1),0)&gt;0,"-msese","-")</f>
        <v>-</v>
      </c>
      <c r="W243" s="50" t="str">
        <f aca="false">IF(IFERROR(SEARCH("-e2010",Online_Backup_Table1230[[#This Row],[Extension types]],1),0)&gt;0,"-e2010","-")</f>
        <v>-</v>
      </c>
      <c r="X243" s="50" t="str">
        <f aca="false">IF(IFERROR(SEARCH("-msmbx",Online_Backup_Table1230[[#This Row],[Extension types]],1),0)&gt;0,"-msmbx","-")</f>
        <v>-</v>
      </c>
      <c r="Y243" s="50" t="str">
        <f aca="false">IF(IFERROR(SEARCH("-mbx",Online_Backup_Table1230[[#This Row],[Extension types]],1),0)&gt;0,"-mbx","-")</f>
        <v>-</v>
      </c>
      <c r="Z243" s="50" t="str">
        <f aca="false">IF(IFERROR(SEARCH("-informix",Online_Backup_Table1230[[#This Row],[Extension types]],1),0)&gt;0,"-informix","-")</f>
        <v>-</v>
      </c>
      <c r="AA243" s="50" t="str">
        <f aca="false">IF(IFERROR(SEARCH("-sybase",Online_Backup_Table1230[[#This Row],[Extension types]],1),0)&gt;0,"-sybase","-")</f>
        <v>-</v>
      </c>
      <c r="AB243" s="50" t="str">
        <f aca="false">IF(IFERROR(SEARCH("-lotus",Online_Backup_Table1230[[#This Row],[Extension types]],1),0)&gt;0,"-lotus","-")</f>
        <v>-</v>
      </c>
      <c r="AC243" s="50" t="str">
        <f aca="false">IF(IFERROR(SEARCH("-vss",Online_Backup_Table1230[[#This Row],[Extension types]],1),0)&gt;0,"-vss","-")</f>
        <v>-</v>
      </c>
      <c r="AD243" s="50" t="str">
        <f aca="false">IF(IFERROR(SEARCH("-db2",Online_Backup_Table1230[[#This Row],[Extension types]],1),0)&gt;0,"-db2","-")</f>
        <v>-</v>
      </c>
      <c r="AE243" s="50" t="str">
        <f aca="false">IF(IFERROR(SEARCH("-mssharepoint",Online_Backup_Table1230[[#This Row],[Extension types]],1),0)&gt;0,"-mssharepoint","-")</f>
        <v>-</v>
      </c>
      <c r="AF243" s="50" t="str">
        <f aca="false">IF(IFERROR(SEARCH("-mssps",Online_Backup_Table1230[[#This Row],[Extension types]],1),0)&gt;0,"-mssps","-")</f>
        <v>-</v>
      </c>
      <c r="AG243" s="50" t="str">
        <f aca="false">IF(IFERROR(SEARCH("-vmware",Online_Backup_Table1230[[#This Row],[Extension types]],1),0)&gt;0,"-vmware","-")</f>
        <v>-</v>
      </c>
      <c r="AH243" s="50" t="str">
        <f aca="false">IF(IFERROR(SEARCH("-vepa",Online_Backup_Table1230[[#This Row],[Extension types]],1),0)&gt;0,"-vepa","-")</f>
        <v>-</v>
      </c>
      <c r="AI243" s="50" t="str">
        <f aca="false">IF(IFERROR(SEARCH("-veagent",Online_Backup_Table1230[[#This Row],[Extension types]],1),0)&gt;0,"-veagent","-")</f>
        <v>-</v>
      </c>
      <c r="AJ243" s="50" t="str">
        <f aca="false">IF(IFERROR(SEARCH("-stream",Online_Backup_Table1230[[#This Row],[Extension types]],1),0)&gt;0,"-stream","-")</f>
        <v>-</v>
      </c>
      <c r="AK243" s="50" t="str">
        <f aca="false">IF(IFERROR(SEARCH("-ov",Online_Backup_Table1230[[#This Row],[Extension types]],1),0)&gt;0,"-ov","-")</f>
        <v>-</v>
      </c>
      <c r="AL243" s="50" t="str">
        <f aca="false">IF(IFERROR(SEARCH("-opc",Online_Backup_Table1230[[#This Row],[Extension types]],1),0)&gt;0,"-opc","-")</f>
        <v>-</v>
      </c>
      <c r="AM243" s="50" t="str">
        <f aca="false">IF(IFERROR(SEARCH("-mysql",Online_Backup_Table1230[[#This Row],[Extension types]],1),0)&gt;0,"-mysql","-")</f>
        <v>-</v>
      </c>
      <c r="AN243" s="50" t="str">
        <f aca="false">IF(IFERROR(SEARCH("-postgresql",Online_Backup_Table1230[[#This Row],[Extension types]],1),0)&gt;0,"-postgresql","-")</f>
        <v>-</v>
      </c>
      <c r="AO243" s="53" t="n">
        <f aca="false">IF(AND(Online_Backup_Table1230[[#This Row],[OS_type]]="WINDOWS / LINUX",COUNTIF(Online_Backup_Table1230[[#This Row],[Check -mssql and -mssql70]:[Check -opc]],"-")&lt;&gt;21),1,0)</f>
        <v>1</v>
      </c>
      <c r="AP243" s="53" t="n">
        <f aca="false">IF(AND(Online_Backup_Table1230[[#This Row],[OS_type]]="UNIX",COUNTIF(Online_Backup_Table1230[[#This Row],[Check -mssql and -mssql70]:[Check -opc]],"-")&lt;&gt;21),1,0)</f>
        <v>0</v>
      </c>
      <c r="AQ243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43" s="53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243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43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43" s="54" t="n">
        <v>43873.501412037</v>
      </c>
      <c r="AV243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44" customFormat="false" ht="15" hidden="false" customHeight="false" outlineLevel="0" collapsed="false">
      <c r="B244" s="39" t="s">
        <v>300</v>
      </c>
      <c r="C244" s="39" t="s">
        <v>113</v>
      </c>
      <c r="D244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44" s="51" t="s">
        <v>127</v>
      </c>
      <c r="F244" s="52"/>
      <c r="G244" s="52"/>
      <c r="H244" s="52"/>
      <c r="I244" s="52"/>
      <c r="J244" s="52"/>
      <c r="L244" s="50" t="str">
        <f aca="false">IF(IFERROR(SEARCH("-virtual",Online_Backup_Table1230[[#This Row],[Extension types]],1),0)&gt;0,"Yes","-")</f>
        <v>-</v>
      </c>
      <c r="M244" s="39"/>
      <c r="N244" s="50" t="str">
        <f aca="false">IF(IFERROR(SEARCH("-clus",Online_Backup_Table1230[[#This Row],[Extension types]],1),0)&gt;0,"Yes","-")</f>
        <v>-</v>
      </c>
      <c r="O244" s="39"/>
      <c r="P244" s="50" t="str">
        <f aca="false">IF(IFERROR(SEARCH("-appserver",Online_Backup_Table1230[[#This Row],[Extension types]],1),0)&gt;0,"Yes","-")</f>
        <v>-</v>
      </c>
      <c r="Q244" s="39"/>
      <c r="R244" s="50" t="str">
        <f aca="false">IF(IFERROR(SEARCH("-mssql",Online_Backup_Table1230[[#This Row],[Extension types]],1),0)&gt;0,"-mssql","-")</f>
        <v>-</v>
      </c>
      <c r="S244" s="50" t="str">
        <f aca="false">IF(IFERROR(SEARCH("-oracle",Online_Backup_Table1230[[#This Row],[Extension types]],1),0)&gt;0,"-oracle","-")</f>
        <v>-oracle</v>
      </c>
      <c r="T244" s="50" t="str">
        <f aca="false">IF(IFERROR(SEARCH("-sap",Online_Backup_Table1230[[#This Row],[Extension types]],1),0)&gt;0,"-sap","-")</f>
        <v>-</v>
      </c>
      <c r="U244" s="50" t="str">
        <f aca="false">IF(IFERROR(SEARCH("-msexchange",Online_Backup_Table1230[[#This Row],[Extension types]],1),0)&gt;0,"-msexchange","-")</f>
        <v>-</v>
      </c>
      <c r="V244" s="50" t="str">
        <f aca="false">IF(IFERROR(SEARCH("-msese",Online_Backup_Table1230[[#This Row],[Extension types]],1),0)&gt;0,"-msese","-")</f>
        <v>-</v>
      </c>
      <c r="W244" s="50" t="str">
        <f aca="false">IF(IFERROR(SEARCH("-e2010",Online_Backup_Table1230[[#This Row],[Extension types]],1),0)&gt;0,"-e2010","-")</f>
        <v>-</v>
      </c>
      <c r="X244" s="50" t="str">
        <f aca="false">IF(IFERROR(SEARCH("-msmbx",Online_Backup_Table1230[[#This Row],[Extension types]],1),0)&gt;0,"-msmbx","-")</f>
        <v>-</v>
      </c>
      <c r="Y244" s="50" t="str">
        <f aca="false">IF(IFERROR(SEARCH("-mbx",Online_Backup_Table1230[[#This Row],[Extension types]],1),0)&gt;0,"-mbx","-")</f>
        <v>-</v>
      </c>
      <c r="Z244" s="50" t="str">
        <f aca="false">IF(IFERROR(SEARCH("-informix",Online_Backup_Table1230[[#This Row],[Extension types]],1),0)&gt;0,"-informix","-")</f>
        <v>-</v>
      </c>
      <c r="AA244" s="50" t="str">
        <f aca="false">IF(IFERROR(SEARCH("-sybase",Online_Backup_Table1230[[#This Row],[Extension types]],1),0)&gt;0,"-sybase","-")</f>
        <v>-</v>
      </c>
      <c r="AB244" s="50" t="str">
        <f aca="false">IF(IFERROR(SEARCH("-lotus",Online_Backup_Table1230[[#This Row],[Extension types]],1),0)&gt;0,"-lotus","-")</f>
        <v>-</v>
      </c>
      <c r="AC244" s="50" t="str">
        <f aca="false">IF(IFERROR(SEARCH("-vss",Online_Backup_Table1230[[#This Row],[Extension types]],1),0)&gt;0,"-vss","-")</f>
        <v>-</v>
      </c>
      <c r="AD244" s="50" t="str">
        <f aca="false">IF(IFERROR(SEARCH("-db2",Online_Backup_Table1230[[#This Row],[Extension types]],1),0)&gt;0,"-db2","-")</f>
        <v>-</v>
      </c>
      <c r="AE244" s="50" t="str">
        <f aca="false">IF(IFERROR(SEARCH("-mssharepoint",Online_Backup_Table1230[[#This Row],[Extension types]],1),0)&gt;0,"-mssharepoint","-")</f>
        <v>-</v>
      </c>
      <c r="AF244" s="50" t="str">
        <f aca="false">IF(IFERROR(SEARCH("-mssps",Online_Backup_Table1230[[#This Row],[Extension types]],1),0)&gt;0,"-mssps","-")</f>
        <v>-</v>
      </c>
      <c r="AG244" s="50" t="str">
        <f aca="false">IF(IFERROR(SEARCH("-vmware",Online_Backup_Table1230[[#This Row],[Extension types]],1),0)&gt;0,"-vmware","-")</f>
        <v>-</v>
      </c>
      <c r="AH244" s="50" t="str">
        <f aca="false">IF(IFERROR(SEARCH("-vepa",Online_Backup_Table1230[[#This Row],[Extension types]],1),0)&gt;0,"-vepa","-")</f>
        <v>-</v>
      </c>
      <c r="AI244" s="50" t="str">
        <f aca="false">IF(IFERROR(SEARCH("-veagent",Online_Backup_Table1230[[#This Row],[Extension types]],1),0)&gt;0,"-veagent","-")</f>
        <v>-</v>
      </c>
      <c r="AJ244" s="50" t="str">
        <f aca="false">IF(IFERROR(SEARCH("-stream",Online_Backup_Table1230[[#This Row],[Extension types]],1),0)&gt;0,"-stream","-")</f>
        <v>-</v>
      </c>
      <c r="AK244" s="50" t="str">
        <f aca="false">IF(IFERROR(SEARCH("-ov",Online_Backup_Table1230[[#This Row],[Extension types]],1),0)&gt;0,"-ov","-")</f>
        <v>-</v>
      </c>
      <c r="AL244" s="50" t="str">
        <f aca="false">IF(IFERROR(SEARCH("-opc",Online_Backup_Table1230[[#This Row],[Extension types]],1),0)&gt;0,"-opc","-")</f>
        <v>-</v>
      </c>
      <c r="AM244" s="50" t="str">
        <f aca="false">IF(IFERROR(SEARCH("-mysql",Online_Backup_Table1230[[#This Row],[Extension types]],1),0)&gt;0,"-mysql","-")</f>
        <v>-</v>
      </c>
      <c r="AN244" s="50" t="str">
        <f aca="false">IF(IFERROR(SEARCH("-postgresql",Online_Backup_Table1230[[#This Row],[Extension types]],1),0)&gt;0,"-postgresql","-")</f>
        <v>-</v>
      </c>
      <c r="AO244" s="53" t="n">
        <f aca="false">IF(AND(Online_Backup_Table1230[[#This Row],[OS_type]]="WINDOWS / LINUX",COUNTIF(Online_Backup_Table1230[[#This Row],[Check -mssql and -mssql70]:[Check -opc]],"-")&lt;&gt;21),1,0)</f>
        <v>1</v>
      </c>
      <c r="AP244" s="53" t="n">
        <f aca="false">IF(AND(Online_Backup_Table1230[[#This Row],[OS_type]]="UNIX",COUNTIF(Online_Backup_Table1230[[#This Row],[Check -mssql and -mssql70]:[Check -opc]],"-")&lt;&gt;21),1,0)</f>
        <v>0</v>
      </c>
      <c r="AQ244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44" s="53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244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44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44" s="54" t="n">
        <v>43873.5415972222</v>
      </c>
      <c r="AV244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45" customFormat="false" ht="15" hidden="false" customHeight="false" outlineLevel="0" collapsed="false">
      <c r="B245" s="39" t="s">
        <v>301</v>
      </c>
      <c r="C245" s="39" t="s">
        <v>133</v>
      </c>
      <c r="D245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45" s="51" t="s">
        <v>127</v>
      </c>
      <c r="F245" s="52"/>
      <c r="G245" s="52"/>
      <c r="H245" s="52"/>
      <c r="I245" s="52"/>
      <c r="J245" s="52"/>
      <c r="L245" s="50" t="str">
        <f aca="false">IF(IFERROR(SEARCH("-virtual",Online_Backup_Table1230[[#This Row],[Extension types]],1),0)&gt;0,"Yes","-")</f>
        <v>-</v>
      </c>
      <c r="M245" s="39"/>
      <c r="N245" s="50" t="str">
        <f aca="false">IF(IFERROR(SEARCH("-clus",Online_Backup_Table1230[[#This Row],[Extension types]],1),0)&gt;0,"Yes","-")</f>
        <v>-</v>
      </c>
      <c r="O245" s="39"/>
      <c r="P245" s="50" t="str">
        <f aca="false">IF(IFERROR(SEARCH("-appserver",Online_Backup_Table1230[[#This Row],[Extension types]],1),0)&gt;0,"Yes","-")</f>
        <v>-</v>
      </c>
      <c r="Q245" s="39"/>
      <c r="R245" s="50" t="str">
        <f aca="false">IF(IFERROR(SEARCH("-mssql",Online_Backup_Table1230[[#This Row],[Extension types]],1),0)&gt;0,"-mssql","-")</f>
        <v>-</v>
      </c>
      <c r="S245" s="50" t="str">
        <f aca="false">IF(IFERROR(SEARCH("-oracle",Online_Backup_Table1230[[#This Row],[Extension types]],1),0)&gt;0,"-oracle","-")</f>
        <v>-oracle</v>
      </c>
      <c r="T245" s="50" t="str">
        <f aca="false">IF(IFERROR(SEARCH("-sap",Online_Backup_Table1230[[#This Row],[Extension types]],1),0)&gt;0,"-sap","-")</f>
        <v>-</v>
      </c>
      <c r="U245" s="50" t="str">
        <f aca="false">IF(IFERROR(SEARCH("-msexchange",Online_Backup_Table1230[[#This Row],[Extension types]],1),0)&gt;0,"-msexchange","-")</f>
        <v>-</v>
      </c>
      <c r="V245" s="50" t="str">
        <f aca="false">IF(IFERROR(SEARCH("-msese",Online_Backup_Table1230[[#This Row],[Extension types]],1),0)&gt;0,"-msese","-")</f>
        <v>-</v>
      </c>
      <c r="W245" s="50" t="str">
        <f aca="false">IF(IFERROR(SEARCH("-e2010",Online_Backup_Table1230[[#This Row],[Extension types]],1),0)&gt;0,"-e2010","-")</f>
        <v>-</v>
      </c>
      <c r="X245" s="50" t="str">
        <f aca="false">IF(IFERROR(SEARCH("-msmbx",Online_Backup_Table1230[[#This Row],[Extension types]],1),0)&gt;0,"-msmbx","-")</f>
        <v>-</v>
      </c>
      <c r="Y245" s="50" t="str">
        <f aca="false">IF(IFERROR(SEARCH("-mbx",Online_Backup_Table1230[[#This Row],[Extension types]],1),0)&gt;0,"-mbx","-")</f>
        <v>-</v>
      </c>
      <c r="Z245" s="50" t="str">
        <f aca="false">IF(IFERROR(SEARCH("-informix",Online_Backup_Table1230[[#This Row],[Extension types]],1),0)&gt;0,"-informix","-")</f>
        <v>-</v>
      </c>
      <c r="AA245" s="50" t="str">
        <f aca="false">IF(IFERROR(SEARCH("-sybase",Online_Backup_Table1230[[#This Row],[Extension types]],1),0)&gt;0,"-sybase","-")</f>
        <v>-</v>
      </c>
      <c r="AB245" s="50" t="str">
        <f aca="false">IF(IFERROR(SEARCH("-lotus",Online_Backup_Table1230[[#This Row],[Extension types]],1),0)&gt;0,"-lotus","-")</f>
        <v>-</v>
      </c>
      <c r="AC245" s="50" t="str">
        <f aca="false">IF(IFERROR(SEARCH("-vss",Online_Backup_Table1230[[#This Row],[Extension types]],1),0)&gt;0,"-vss","-")</f>
        <v>-</v>
      </c>
      <c r="AD245" s="50" t="str">
        <f aca="false">IF(IFERROR(SEARCH("-db2",Online_Backup_Table1230[[#This Row],[Extension types]],1),0)&gt;0,"-db2","-")</f>
        <v>-</v>
      </c>
      <c r="AE245" s="50" t="str">
        <f aca="false">IF(IFERROR(SEARCH("-mssharepoint",Online_Backup_Table1230[[#This Row],[Extension types]],1),0)&gt;0,"-mssharepoint","-")</f>
        <v>-</v>
      </c>
      <c r="AF245" s="50" t="str">
        <f aca="false">IF(IFERROR(SEARCH("-mssps",Online_Backup_Table1230[[#This Row],[Extension types]],1),0)&gt;0,"-mssps","-")</f>
        <v>-</v>
      </c>
      <c r="AG245" s="50" t="str">
        <f aca="false">IF(IFERROR(SEARCH("-vmware",Online_Backup_Table1230[[#This Row],[Extension types]],1),0)&gt;0,"-vmware","-")</f>
        <v>-</v>
      </c>
      <c r="AH245" s="50" t="str">
        <f aca="false">IF(IFERROR(SEARCH("-vepa",Online_Backup_Table1230[[#This Row],[Extension types]],1),0)&gt;0,"-vepa","-")</f>
        <v>-</v>
      </c>
      <c r="AI245" s="50" t="str">
        <f aca="false">IF(IFERROR(SEARCH("-veagent",Online_Backup_Table1230[[#This Row],[Extension types]],1),0)&gt;0,"-veagent","-")</f>
        <v>-</v>
      </c>
      <c r="AJ245" s="50" t="str">
        <f aca="false">IF(IFERROR(SEARCH("-stream",Online_Backup_Table1230[[#This Row],[Extension types]],1),0)&gt;0,"-stream","-")</f>
        <v>-</v>
      </c>
      <c r="AK245" s="50" t="str">
        <f aca="false">IF(IFERROR(SEARCH("-ov",Online_Backup_Table1230[[#This Row],[Extension types]],1),0)&gt;0,"-ov","-")</f>
        <v>-</v>
      </c>
      <c r="AL245" s="50" t="str">
        <f aca="false">IF(IFERROR(SEARCH("-opc",Online_Backup_Table1230[[#This Row],[Extension types]],1),0)&gt;0,"-opc","-")</f>
        <v>-</v>
      </c>
      <c r="AM245" s="50" t="str">
        <f aca="false">IF(IFERROR(SEARCH("-mysql",Online_Backup_Table1230[[#This Row],[Extension types]],1),0)&gt;0,"-mysql","-")</f>
        <v>-</v>
      </c>
      <c r="AN245" s="50" t="str">
        <f aca="false">IF(IFERROR(SEARCH("-postgresql",Online_Backup_Table1230[[#This Row],[Extension types]],1),0)&gt;0,"-postgresql","-")</f>
        <v>-</v>
      </c>
      <c r="AO245" s="53" t="n">
        <f aca="false">IF(AND(Online_Backup_Table1230[[#This Row],[OS_type]]="WINDOWS / LINUX",COUNTIF(Online_Backup_Table1230[[#This Row],[Check -mssql and -mssql70]:[Check -opc]],"-")&lt;&gt;21),1,0)</f>
        <v>1</v>
      </c>
      <c r="AP245" s="53" t="n">
        <f aca="false">IF(AND(Online_Backup_Table1230[[#This Row],[OS_type]]="UNIX",COUNTIF(Online_Backup_Table1230[[#This Row],[Check -mssql and -mssql70]:[Check -opc]],"-")&lt;&gt;21),1,0)</f>
        <v>0</v>
      </c>
      <c r="AQ245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45" s="53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245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45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45" s="54" t="n">
        <v>43873.1053009259</v>
      </c>
      <c r="AV245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46" customFormat="false" ht="15" hidden="false" customHeight="false" outlineLevel="0" collapsed="false">
      <c r="B246" s="39" t="s">
        <v>302</v>
      </c>
      <c r="C246" s="39" t="s">
        <v>227</v>
      </c>
      <c r="D246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46" s="51" t="s">
        <v>289</v>
      </c>
      <c r="F246" s="52"/>
      <c r="G246" s="52"/>
      <c r="H246" s="52"/>
      <c r="I246" s="52"/>
      <c r="J246" s="52"/>
      <c r="L246" s="50" t="str">
        <f aca="false">IF(IFERROR(SEARCH("-virtual",Online_Backup_Table1230[[#This Row],[Extension types]],1),0)&gt;0,"Yes","-")</f>
        <v>-</v>
      </c>
      <c r="M246" s="39"/>
      <c r="N246" s="50" t="str">
        <f aca="false">IF(IFERROR(SEARCH("-clus",Online_Backup_Table1230[[#This Row],[Extension types]],1),0)&gt;0,"Yes","-")</f>
        <v>-</v>
      </c>
      <c r="O246" s="39"/>
      <c r="P246" s="50" t="str">
        <f aca="false">IF(IFERROR(SEARCH("-appserver",Online_Backup_Table1230[[#This Row],[Extension types]],1),0)&gt;0,"Yes","-")</f>
        <v>-</v>
      </c>
      <c r="Q246" s="39"/>
      <c r="R246" s="50" t="str">
        <f aca="false">IF(IFERROR(SEARCH("-mssql",Online_Backup_Table1230[[#This Row],[Extension types]],1),0)&gt;0,"-mssql","-")</f>
        <v>-</v>
      </c>
      <c r="S246" s="50" t="str">
        <f aca="false">IF(IFERROR(SEARCH("-oracle",Online_Backup_Table1230[[#This Row],[Extension types]],1),0)&gt;0,"-oracle","-")</f>
        <v>-oracle</v>
      </c>
      <c r="T246" s="50" t="str">
        <f aca="false">IF(IFERROR(SEARCH("-sap",Online_Backup_Table1230[[#This Row],[Extension types]],1),0)&gt;0,"-sap","-")</f>
        <v>-</v>
      </c>
      <c r="U246" s="50" t="str">
        <f aca="false">IF(IFERROR(SEARCH("-msexchange",Online_Backup_Table1230[[#This Row],[Extension types]],1),0)&gt;0,"-msexchange","-")</f>
        <v>-</v>
      </c>
      <c r="V246" s="50" t="str">
        <f aca="false">IF(IFERROR(SEARCH("-msese",Online_Backup_Table1230[[#This Row],[Extension types]],1),0)&gt;0,"-msese","-")</f>
        <v>-</v>
      </c>
      <c r="W246" s="50" t="str">
        <f aca="false">IF(IFERROR(SEARCH("-e2010",Online_Backup_Table1230[[#This Row],[Extension types]],1),0)&gt;0,"-e2010","-")</f>
        <v>-</v>
      </c>
      <c r="X246" s="50" t="str">
        <f aca="false">IF(IFERROR(SEARCH("-msmbx",Online_Backup_Table1230[[#This Row],[Extension types]],1),0)&gt;0,"-msmbx","-")</f>
        <v>-</v>
      </c>
      <c r="Y246" s="50" t="str">
        <f aca="false">IF(IFERROR(SEARCH("-mbx",Online_Backup_Table1230[[#This Row],[Extension types]],1),0)&gt;0,"-mbx","-")</f>
        <v>-</v>
      </c>
      <c r="Z246" s="50" t="str">
        <f aca="false">IF(IFERROR(SEARCH("-informix",Online_Backup_Table1230[[#This Row],[Extension types]],1),0)&gt;0,"-informix","-")</f>
        <v>-</v>
      </c>
      <c r="AA246" s="50" t="str">
        <f aca="false">IF(IFERROR(SEARCH("-sybase",Online_Backup_Table1230[[#This Row],[Extension types]],1),0)&gt;0,"-sybase","-")</f>
        <v>-</v>
      </c>
      <c r="AB246" s="50" t="str">
        <f aca="false">IF(IFERROR(SEARCH("-lotus",Online_Backup_Table1230[[#This Row],[Extension types]],1),0)&gt;0,"-lotus","-")</f>
        <v>-</v>
      </c>
      <c r="AC246" s="50" t="str">
        <f aca="false">IF(IFERROR(SEARCH("-vss",Online_Backup_Table1230[[#This Row],[Extension types]],1),0)&gt;0,"-vss","-")</f>
        <v>-</v>
      </c>
      <c r="AD246" s="50" t="str">
        <f aca="false">IF(IFERROR(SEARCH("-db2",Online_Backup_Table1230[[#This Row],[Extension types]],1),0)&gt;0,"-db2","-")</f>
        <v>-</v>
      </c>
      <c r="AE246" s="50" t="str">
        <f aca="false">IF(IFERROR(SEARCH("-mssharepoint",Online_Backup_Table1230[[#This Row],[Extension types]],1),0)&gt;0,"-mssharepoint","-")</f>
        <v>-</v>
      </c>
      <c r="AF246" s="50" t="str">
        <f aca="false">IF(IFERROR(SEARCH("-mssps",Online_Backup_Table1230[[#This Row],[Extension types]],1),0)&gt;0,"-mssps","-")</f>
        <v>-</v>
      </c>
      <c r="AG246" s="50" t="str">
        <f aca="false">IF(IFERROR(SEARCH("-vmware",Online_Backup_Table1230[[#This Row],[Extension types]],1),0)&gt;0,"-vmware","-")</f>
        <v>-</v>
      </c>
      <c r="AH246" s="50" t="str">
        <f aca="false">IF(IFERROR(SEARCH("-vepa",Online_Backup_Table1230[[#This Row],[Extension types]],1),0)&gt;0,"-vepa","-")</f>
        <v>-</v>
      </c>
      <c r="AI246" s="50" t="str">
        <f aca="false">IF(IFERROR(SEARCH("-veagent",Online_Backup_Table1230[[#This Row],[Extension types]],1),0)&gt;0,"-veagent","-")</f>
        <v>-</v>
      </c>
      <c r="AJ246" s="50" t="str">
        <f aca="false">IF(IFERROR(SEARCH("-stream",Online_Backup_Table1230[[#This Row],[Extension types]],1),0)&gt;0,"-stream","-")</f>
        <v>-</v>
      </c>
      <c r="AK246" s="50" t="str">
        <f aca="false">IF(IFERROR(SEARCH("-ov",Online_Backup_Table1230[[#This Row],[Extension types]],1),0)&gt;0,"-ov","-")</f>
        <v>-</v>
      </c>
      <c r="AL246" s="50" t="str">
        <f aca="false">IF(IFERROR(SEARCH("-opc",Online_Backup_Table1230[[#This Row],[Extension types]],1),0)&gt;0,"-opc","-")</f>
        <v>-</v>
      </c>
      <c r="AM246" s="50" t="str">
        <f aca="false">IF(IFERROR(SEARCH("-mysql",Online_Backup_Table1230[[#This Row],[Extension types]],1),0)&gt;0,"-mysql","-")</f>
        <v>-</v>
      </c>
      <c r="AN246" s="50" t="str">
        <f aca="false">IF(IFERROR(SEARCH("-postgresql",Online_Backup_Table1230[[#This Row],[Extension types]],1),0)&gt;0,"-postgresql","-")</f>
        <v>-</v>
      </c>
      <c r="AO246" s="53" t="n">
        <f aca="false">IF(AND(Online_Backup_Table1230[[#This Row],[OS_type]]="WINDOWS / LINUX",COUNTIF(Online_Backup_Table1230[[#This Row],[Check -mssql and -mssql70]:[Check -opc]],"-")&lt;&gt;21),1,0)</f>
        <v>1</v>
      </c>
      <c r="AP246" s="53" t="n">
        <f aca="false">IF(AND(Online_Backup_Table1230[[#This Row],[OS_type]]="UNIX",COUNTIF(Online_Backup_Table1230[[#This Row],[Check -mssql and -mssql70]:[Check -opc]],"-")&lt;&gt;21),1,0)</f>
        <v>0</v>
      </c>
      <c r="AQ246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46" s="53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246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46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46" s="54" t="n">
        <v>43873.2928240741</v>
      </c>
      <c r="AV246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47" customFormat="false" ht="15" hidden="false" customHeight="false" outlineLevel="0" collapsed="false">
      <c r="B247" s="39" t="s">
        <v>303</v>
      </c>
      <c r="C247" s="39" t="s">
        <v>227</v>
      </c>
      <c r="D247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47" s="51" t="s">
        <v>289</v>
      </c>
      <c r="F247" s="52"/>
      <c r="G247" s="52"/>
      <c r="H247" s="52"/>
      <c r="I247" s="52"/>
      <c r="J247" s="52"/>
      <c r="L247" s="50" t="str">
        <f aca="false">IF(IFERROR(SEARCH("-virtual",Online_Backup_Table1230[[#This Row],[Extension types]],1),0)&gt;0,"Yes","-")</f>
        <v>-</v>
      </c>
      <c r="M247" s="39"/>
      <c r="N247" s="50" t="str">
        <f aca="false">IF(IFERROR(SEARCH("-clus",Online_Backup_Table1230[[#This Row],[Extension types]],1),0)&gt;0,"Yes","-")</f>
        <v>-</v>
      </c>
      <c r="O247" s="39"/>
      <c r="P247" s="50" t="str">
        <f aca="false">IF(IFERROR(SEARCH("-appserver",Online_Backup_Table1230[[#This Row],[Extension types]],1),0)&gt;0,"Yes","-")</f>
        <v>-</v>
      </c>
      <c r="Q247" s="39"/>
      <c r="R247" s="50" t="str">
        <f aca="false">IF(IFERROR(SEARCH("-mssql",Online_Backup_Table1230[[#This Row],[Extension types]],1),0)&gt;0,"-mssql","-")</f>
        <v>-</v>
      </c>
      <c r="S247" s="50" t="str">
        <f aca="false">IF(IFERROR(SEARCH("-oracle",Online_Backup_Table1230[[#This Row],[Extension types]],1),0)&gt;0,"-oracle","-")</f>
        <v>-oracle</v>
      </c>
      <c r="T247" s="50" t="str">
        <f aca="false">IF(IFERROR(SEARCH("-sap",Online_Backup_Table1230[[#This Row],[Extension types]],1),0)&gt;0,"-sap","-")</f>
        <v>-</v>
      </c>
      <c r="U247" s="50" t="str">
        <f aca="false">IF(IFERROR(SEARCH("-msexchange",Online_Backup_Table1230[[#This Row],[Extension types]],1),0)&gt;0,"-msexchange","-")</f>
        <v>-</v>
      </c>
      <c r="V247" s="50" t="str">
        <f aca="false">IF(IFERROR(SEARCH("-msese",Online_Backup_Table1230[[#This Row],[Extension types]],1),0)&gt;0,"-msese","-")</f>
        <v>-</v>
      </c>
      <c r="W247" s="50" t="str">
        <f aca="false">IF(IFERROR(SEARCH("-e2010",Online_Backup_Table1230[[#This Row],[Extension types]],1),0)&gt;0,"-e2010","-")</f>
        <v>-</v>
      </c>
      <c r="X247" s="50" t="str">
        <f aca="false">IF(IFERROR(SEARCH("-msmbx",Online_Backup_Table1230[[#This Row],[Extension types]],1),0)&gt;0,"-msmbx","-")</f>
        <v>-</v>
      </c>
      <c r="Y247" s="50" t="str">
        <f aca="false">IF(IFERROR(SEARCH("-mbx",Online_Backup_Table1230[[#This Row],[Extension types]],1),0)&gt;0,"-mbx","-")</f>
        <v>-</v>
      </c>
      <c r="Z247" s="50" t="str">
        <f aca="false">IF(IFERROR(SEARCH("-informix",Online_Backup_Table1230[[#This Row],[Extension types]],1),0)&gt;0,"-informix","-")</f>
        <v>-</v>
      </c>
      <c r="AA247" s="50" t="str">
        <f aca="false">IF(IFERROR(SEARCH("-sybase",Online_Backup_Table1230[[#This Row],[Extension types]],1),0)&gt;0,"-sybase","-")</f>
        <v>-</v>
      </c>
      <c r="AB247" s="50" t="str">
        <f aca="false">IF(IFERROR(SEARCH("-lotus",Online_Backup_Table1230[[#This Row],[Extension types]],1),0)&gt;0,"-lotus","-")</f>
        <v>-</v>
      </c>
      <c r="AC247" s="50" t="str">
        <f aca="false">IF(IFERROR(SEARCH("-vss",Online_Backup_Table1230[[#This Row],[Extension types]],1),0)&gt;0,"-vss","-")</f>
        <v>-</v>
      </c>
      <c r="AD247" s="50" t="str">
        <f aca="false">IF(IFERROR(SEARCH("-db2",Online_Backup_Table1230[[#This Row],[Extension types]],1),0)&gt;0,"-db2","-")</f>
        <v>-</v>
      </c>
      <c r="AE247" s="50" t="str">
        <f aca="false">IF(IFERROR(SEARCH("-mssharepoint",Online_Backup_Table1230[[#This Row],[Extension types]],1),0)&gt;0,"-mssharepoint","-")</f>
        <v>-</v>
      </c>
      <c r="AF247" s="50" t="str">
        <f aca="false">IF(IFERROR(SEARCH("-mssps",Online_Backup_Table1230[[#This Row],[Extension types]],1),0)&gt;0,"-mssps","-")</f>
        <v>-</v>
      </c>
      <c r="AG247" s="50" t="str">
        <f aca="false">IF(IFERROR(SEARCH("-vmware",Online_Backup_Table1230[[#This Row],[Extension types]],1),0)&gt;0,"-vmware","-")</f>
        <v>-</v>
      </c>
      <c r="AH247" s="50" t="str">
        <f aca="false">IF(IFERROR(SEARCH("-vepa",Online_Backup_Table1230[[#This Row],[Extension types]],1),0)&gt;0,"-vepa","-")</f>
        <v>-</v>
      </c>
      <c r="AI247" s="50" t="str">
        <f aca="false">IF(IFERROR(SEARCH("-veagent",Online_Backup_Table1230[[#This Row],[Extension types]],1),0)&gt;0,"-veagent","-")</f>
        <v>-</v>
      </c>
      <c r="AJ247" s="50" t="str">
        <f aca="false">IF(IFERROR(SEARCH("-stream",Online_Backup_Table1230[[#This Row],[Extension types]],1),0)&gt;0,"-stream","-")</f>
        <v>-</v>
      </c>
      <c r="AK247" s="50" t="str">
        <f aca="false">IF(IFERROR(SEARCH("-ov",Online_Backup_Table1230[[#This Row],[Extension types]],1),0)&gt;0,"-ov","-")</f>
        <v>-</v>
      </c>
      <c r="AL247" s="50" t="str">
        <f aca="false">IF(IFERROR(SEARCH("-opc",Online_Backup_Table1230[[#This Row],[Extension types]],1),0)&gt;0,"-opc","-")</f>
        <v>-</v>
      </c>
      <c r="AM247" s="50" t="str">
        <f aca="false">IF(IFERROR(SEARCH("-mysql",Online_Backup_Table1230[[#This Row],[Extension types]],1),0)&gt;0,"-mysql","-")</f>
        <v>-</v>
      </c>
      <c r="AN247" s="50" t="str">
        <f aca="false">IF(IFERROR(SEARCH("-postgresql",Online_Backup_Table1230[[#This Row],[Extension types]],1),0)&gt;0,"-postgresql","-")</f>
        <v>-</v>
      </c>
      <c r="AO247" s="53" t="n">
        <f aca="false">IF(AND(Online_Backup_Table1230[[#This Row],[OS_type]]="WINDOWS / LINUX",COUNTIF(Online_Backup_Table1230[[#This Row],[Check -mssql and -mssql70]:[Check -opc]],"-")&lt;&gt;21),1,0)</f>
        <v>1</v>
      </c>
      <c r="AP247" s="53" t="n">
        <f aca="false">IF(AND(Online_Backup_Table1230[[#This Row],[OS_type]]="UNIX",COUNTIF(Online_Backup_Table1230[[#This Row],[Check -mssql and -mssql70]:[Check -opc]],"-")&lt;&gt;21),1,0)</f>
        <v>0</v>
      </c>
      <c r="AQ247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247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247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47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47" s="54"/>
      <c r="AV247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248" customFormat="false" ht="15" hidden="false" customHeight="false" outlineLevel="0" collapsed="false">
      <c r="B248" s="39" t="s">
        <v>304</v>
      </c>
      <c r="C248" s="39" t="s">
        <v>165</v>
      </c>
      <c r="D248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48" s="51" t="s">
        <v>305</v>
      </c>
      <c r="F248" s="52"/>
      <c r="G248" s="52"/>
      <c r="H248" s="52"/>
      <c r="I248" s="52"/>
      <c r="J248" s="52"/>
      <c r="L248" s="50" t="str">
        <f aca="false">IF(IFERROR(SEARCH("-virtual",Online_Backup_Table1230[[#This Row],[Extension types]],1),0)&gt;0,"Yes","-")</f>
        <v>-</v>
      </c>
      <c r="M248" s="39"/>
      <c r="N248" s="50" t="str">
        <f aca="false">IF(IFERROR(SEARCH("-clus",Online_Backup_Table1230[[#This Row],[Extension types]],1),0)&gt;0,"Yes","-")</f>
        <v>-</v>
      </c>
      <c r="O248" s="39"/>
      <c r="P248" s="50" t="str">
        <f aca="false">IF(IFERROR(SEARCH("-appserver",Online_Backup_Table1230[[#This Row],[Extension types]],1),0)&gt;0,"Yes","-")</f>
        <v>-</v>
      </c>
      <c r="Q248" s="39"/>
      <c r="R248" s="50" t="str">
        <f aca="false">IF(IFERROR(SEARCH("-mssql",Online_Backup_Table1230[[#This Row],[Extension types]],1),0)&gt;0,"-mssql","-")</f>
        <v>-</v>
      </c>
      <c r="S248" s="50" t="str">
        <f aca="false">IF(IFERROR(SEARCH("-oracle",Online_Backup_Table1230[[#This Row],[Extension types]],1),0)&gt;0,"-oracle","-")</f>
        <v>-oracle</v>
      </c>
      <c r="T248" s="50" t="str">
        <f aca="false">IF(IFERROR(SEARCH("-sap",Online_Backup_Table1230[[#This Row],[Extension types]],1),0)&gt;0,"-sap","-")</f>
        <v>-</v>
      </c>
      <c r="U248" s="50" t="str">
        <f aca="false">IF(IFERROR(SEARCH("-msexchange",Online_Backup_Table1230[[#This Row],[Extension types]],1),0)&gt;0,"-msexchange","-")</f>
        <v>-</v>
      </c>
      <c r="V248" s="50" t="str">
        <f aca="false">IF(IFERROR(SEARCH("-msese",Online_Backup_Table1230[[#This Row],[Extension types]],1),0)&gt;0,"-msese","-")</f>
        <v>-</v>
      </c>
      <c r="W248" s="50" t="str">
        <f aca="false">IF(IFERROR(SEARCH("-e2010",Online_Backup_Table1230[[#This Row],[Extension types]],1),0)&gt;0,"-e2010","-")</f>
        <v>-</v>
      </c>
      <c r="X248" s="50" t="str">
        <f aca="false">IF(IFERROR(SEARCH("-msmbx",Online_Backup_Table1230[[#This Row],[Extension types]],1),0)&gt;0,"-msmbx","-")</f>
        <v>-</v>
      </c>
      <c r="Y248" s="50" t="str">
        <f aca="false">IF(IFERROR(SEARCH("-mbx",Online_Backup_Table1230[[#This Row],[Extension types]],1),0)&gt;0,"-mbx","-")</f>
        <v>-</v>
      </c>
      <c r="Z248" s="50" t="str">
        <f aca="false">IF(IFERROR(SEARCH("-informix",Online_Backup_Table1230[[#This Row],[Extension types]],1),0)&gt;0,"-informix","-")</f>
        <v>-</v>
      </c>
      <c r="AA248" s="50" t="str">
        <f aca="false">IF(IFERROR(SEARCH("-sybase",Online_Backup_Table1230[[#This Row],[Extension types]],1),0)&gt;0,"-sybase","-")</f>
        <v>-</v>
      </c>
      <c r="AB248" s="50" t="str">
        <f aca="false">IF(IFERROR(SEARCH("-lotus",Online_Backup_Table1230[[#This Row],[Extension types]],1),0)&gt;0,"-lotus","-")</f>
        <v>-</v>
      </c>
      <c r="AC248" s="50" t="str">
        <f aca="false">IF(IFERROR(SEARCH("-vss",Online_Backup_Table1230[[#This Row],[Extension types]],1),0)&gt;0,"-vss","-")</f>
        <v>-vss</v>
      </c>
      <c r="AD248" s="50" t="str">
        <f aca="false">IF(IFERROR(SEARCH("-db2",Online_Backup_Table1230[[#This Row],[Extension types]],1),0)&gt;0,"-db2","-")</f>
        <v>-</v>
      </c>
      <c r="AE248" s="50" t="str">
        <f aca="false">IF(IFERROR(SEARCH("-mssharepoint",Online_Backup_Table1230[[#This Row],[Extension types]],1),0)&gt;0,"-mssharepoint","-")</f>
        <v>-</v>
      </c>
      <c r="AF248" s="50" t="str">
        <f aca="false">IF(IFERROR(SEARCH("-mssps",Online_Backup_Table1230[[#This Row],[Extension types]],1),0)&gt;0,"-mssps","-")</f>
        <v>-</v>
      </c>
      <c r="AG248" s="50" t="str">
        <f aca="false">IF(IFERROR(SEARCH("-vmware",Online_Backup_Table1230[[#This Row],[Extension types]],1),0)&gt;0,"-vmware","-")</f>
        <v>-</v>
      </c>
      <c r="AH248" s="50" t="str">
        <f aca="false">IF(IFERROR(SEARCH("-vepa",Online_Backup_Table1230[[#This Row],[Extension types]],1),0)&gt;0,"-vepa","-")</f>
        <v>-</v>
      </c>
      <c r="AI248" s="50" t="str">
        <f aca="false">IF(IFERROR(SEARCH("-veagent",Online_Backup_Table1230[[#This Row],[Extension types]],1),0)&gt;0,"-veagent","-")</f>
        <v>-</v>
      </c>
      <c r="AJ248" s="50" t="str">
        <f aca="false">IF(IFERROR(SEARCH("-stream",Online_Backup_Table1230[[#This Row],[Extension types]],1),0)&gt;0,"-stream","-")</f>
        <v>-</v>
      </c>
      <c r="AK248" s="50" t="str">
        <f aca="false">IF(IFERROR(SEARCH("-ov",Online_Backup_Table1230[[#This Row],[Extension types]],1),0)&gt;0,"-ov","-")</f>
        <v>-</v>
      </c>
      <c r="AL248" s="50" t="str">
        <f aca="false">IF(IFERROR(SEARCH("-opc",Online_Backup_Table1230[[#This Row],[Extension types]],1),0)&gt;0,"-opc","-")</f>
        <v>-</v>
      </c>
      <c r="AM248" s="50" t="str">
        <f aca="false">IF(IFERROR(SEARCH("-mysql",Online_Backup_Table1230[[#This Row],[Extension types]],1),0)&gt;0,"-mysql","-")</f>
        <v>-</v>
      </c>
      <c r="AN248" s="50" t="str">
        <f aca="false">IF(IFERROR(SEARCH("-postgresql",Online_Backup_Table1230[[#This Row],[Extension types]],1),0)&gt;0,"-postgresql","-")</f>
        <v>-</v>
      </c>
      <c r="AO248" s="53" t="n">
        <f aca="false">IF(AND(Online_Backup_Table1230[[#This Row],[OS_type]]="WINDOWS / LINUX",COUNTIF(Online_Backup_Table1230[[#This Row],[Check -mssql and -mssql70]:[Check -opc]],"-")&lt;&gt;21),1,0)</f>
        <v>1</v>
      </c>
      <c r="AP248" s="53" t="n">
        <f aca="false">IF(AND(Online_Backup_Table1230[[#This Row],[OS_type]]="UNIX",COUNTIF(Online_Backup_Table1230[[#This Row],[Check -mssql and -mssql70]:[Check -opc]],"-")&lt;&gt;21),1,0)</f>
        <v>0</v>
      </c>
      <c r="AQ248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48" s="53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248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48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48" s="54" t="n">
        <v>43873.1990625</v>
      </c>
      <c r="AV248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49" customFormat="false" ht="15" hidden="false" customHeight="false" outlineLevel="0" collapsed="false">
      <c r="B249" s="39" t="s">
        <v>306</v>
      </c>
      <c r="C249" s="39" t="s">
        <v>184</v>
      </c>
      <c r="D249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49" s="51" t="s">
        <v>307</v>
      </c>
      <c r="F249" s="52"/>
      <c r="G249" s="52"/>
      <c r="H249" s="52"/>
      <c r="I249" s="52"/>
      <c r="J249" s="52"/>
      <c r="L249" s="50" t="str">
        <f aca="false">IF(IFERROR(SEARCH("-virtual",Online_Backup_Table1230[[#This Row],[Extension types]],1),0)&gt;0,"Yes","-")</f>
        <v>-</v>
      </c>
      <c r="M249" s="39"/>
      <c r="N249" s="50" t="str">
        <f aca="false">IF(IFERROR(SEARCH("-clus",Online_Backup_Table1230[[#This Row],[Extension types]],1),0)&gt;0,"Yes","-")</f>
        <v>-</v>
      </c>
      <c r="O249" s="39"/>
      <c r="P249" s="50" t="str">
        <f aca="false">IF(IFERROR(SEARCH("-appserver",Online_Backup_Table1230[[#This Row],[Extension types]],1),0)&gt;0,"Yes","-")</f>
        <v>-</v>
      </c>
      <c r="Q249" s="39"/>
      <c r="R249" s="50" t="str">
        <f aca="false">IF(IFERROR(SEARCH("-mssql",Online_Backup_Table1230[[#This Row],[Extension types]],1),0)&gt;0,"-mssql","-")</f>
        <v>-</v>
      </c>
      <c r="S249" s="50" t="str">
        <f aca="false">IF(IFERROR(SEARCH("-oracle",Online_Backup_Table1230[[#This Row],[Extension types]],1),0)&gt;0,"-oracle","-")</f>
        <v>-oracle</v>
      </c>
      <c r="T249" s="50" t="str">
        <f aca="false">IF(IFERROR(SEARCH("-sap",Online_Backup_Table1230[[#This Row],[Extension types]],1),0)&gt;0,"-sap","-")</f>
        <v>-</v>
      </c>
      <c r="U249" s="50" t="str">
        <f aca="false">IF(IFERROR(SEARCH("-msexchange",Online_Backup_Table1230[[#This Row],[Extension types]],1),0)&gt;0,"-msexchange","-")</f>
        <v>-</v>
      </c>
      <c r="V249" s="50" t="str">
        <f aca="false">IF(IFERROR(SEARCH("-msese",Online_Backup_Table1230[[#This Row],[Extension types]],1),0)&gt;0,"-msese","-")</f>
        <v>-</v>
      </c>
      <c r="W249" s="50" t="str">
        <f aca="false">IF(IFERROR(SEARCH("-e2010",Online_Backup_Table1230[[#This Row],[Extension types]],1),0)&gt;0,"-e2010","-")</f>
        <v>-</v>
      </c>
      <c r="X249" s="50" t="str">
        <f aca="false">IF(IFERROR(SEARCH("-msmbx",Online_Backup_Table1230[[#This Row],[Extension types]],1),0)&gt;0,"-msmbx","-")</f>
        <v>-</v>
      </c>
      <c r="Y249" s="50" t="str">
        <f aca="false">IF(IFERROR(SEARCH("-mbx",Online_Backup_Table1230[[#This Row],[Extension types]],1),0)&gt;0,"-mbx","-")</f>
        <v>-</v>
      </c>
      <c r="Z249" s="50" t="str">
        <f aca="false">IF(IFERROR(SEARCH("-informix",Online_Backup_Table1230[[#This Row],[Extension types]],1),0)&gt;0,"-informix","-")</f>
        <v>-</v>
      </c>
      <c r="AA249" s="50" t="str">
        <f aca="false">IF(IFERROR(SEARCH("-sybase",Online_Backup_Table1230[[#This Row],[Extension types]],1),0)&gt;0,"-sybase","-")</f>
        <v>-</v>
      </c>
      <c r="AB249" s="50" t="str">
        <f aca="false">IF(IFERROR(SEARCH("-lotus",Online_Backup_Table1230[[#This Row],[Extension types]],1),0)&gt;0,"-lotus","-")</f>
        <v>-</v>
      </c>
      <c r="AC249" s="50" t="str">
        <f aca="false">IF(IFERROR(SEARCH("-vss",Online_Backup_Table1230[[#This Row],[Extension types]],1),0)&gt;0,"-vss","-")</f>
        <v>-vss</v>
      </c>
      <c r="AD249" s="50" t="str">
        <f aca="false">IF(IFERROR(SEARCH("-db2",Online_Backup_Table1230[[#This Row],[Extension types]],1),0)&gt;0,"-db2","-")</f>
        <v>-</v>
      </c>
      <c r="AE249" s="50" t="str">
        <f aca="false">IF(IFERROR(SEARCH("-mssharepoint",Online_Backup_Table1230[[#This Row],[Extension types]],1),0)&gt;0,"-mssharepoint","-")</f>
        <v>-</v>
      </c>
      <c r="AF249" s="50" t="str">
        <f aca="false">IF(IFERROR(SEARCH("-mssps",Online_Backup_Table1230[[#This Row],[Extension types]],1),0)&gt;0,"-mssps","-")</f>
        <v>-</v>
      </c>
      <c r="AG249" s="50" t="str">
        <f aca="false">IF(IFERROR(SEARCH("-vmware",Online_Backup_Table1230[[#This Row],[Extension types]],1),0)&gt;0,"-vmware","-")</f>
        <v>-</v>
      </c>
      <c r="AH249" s="50" t="str">
        <f aca="false">IF(IFERROR(SEARCH("-vepa",Online_Backup_Table1230[[#This Row],[Extension types]],1),0)&gt;0,"-vepa","-")</f>
        <v>-</v>
      </c>
      <c r="AI249" s="50" t="str">
        <f aca="false">IF(IFERROR(SEARCH("-veagent",Online_Backup_Table1230[[#This Row],[Extension types]],1),0)&gt;0,"-veagent","-")</f>
        <v>-</v>
      </c>
      <c r="AJ249" s="50" t="str">
        <f aca="false">IF(IFERROR(SEARCH("-stream",Online_Backup_Table1230[[#This Row],[Extension types]],1),0)&gt;0,"-stream","-")</f>
        <v>-</v>
      </c>
      <c r="AK249" s="50" t="str">
        <f aca="false">IF(IFERROR(SEARCH("-ov",Online_Backup_Table1230[[#This Row],[Extension types]],1),0)&gt;0,"-ov","-")</f>
        <v>-</v>
      </c>
      <c r="AL249" s="50" t="str">
        <f aca="false">IF(IFERROR(SEARCH("-opc",Online_Backup_Table1230[[#This Row],[Extension types]],1),0)&gt;0,"-opc","-")</f>
        <v>-</v>
      </c>
      <c r="AM249" s="50" t="str">
        <f aca="false">IF(IFERROR(SEARCH("-mysql",Online_Backup_Table1230[[#This Row],[Extension types]],1),0)&gt;0,"-mysql","-")</f>
        <v>-</v>
      </c>
      <c r="AN249" s="50" t="str">
        <f aca="false">IF(IFERROR(SEARCH("-postgresql",Online_Backup_Table1230[[#This Row],[Extension types]],1),0)&gt;0,"-postgresql","-")</f>
        <v>-</v>
      </c>
      <c r="AO249" s="53" t="n">
        <f aca="false">IF(AND(Online_Backup_Table1230[[#This Row],[OS_type]]="WINDOWS / LINUX",COUNTIF(Online_Backup_Table1230[[#This Row],[Check -mssql and -mssql70]:[Check -opc]],"-")&lt;&gt;21),1,0)</f>
        <v>1</v>
      </c>
      <c r="AP249" s="53" t="n">
        <f aca="false">IF(AND(Online_Backup_Table1230[[#This Row],[OS_type]]="UNIX",COUNTIF(Online_Backup_Table1230[[#This Row],[Check -mssql and -mssql70]:[Check -opc]],"-")&lt;&gt;21),1,0)</f>
        <v>0</v>
      </c>
      <c r="AQ249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49" s="53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249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49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49" s="54" t="n">
        <v>43873.5009606481</v>
      </c>
      <c r="AV249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50" customFormat="false" ht="15" hidden="false" customHeight="false" outlineLevel="0" collapsed="false">
      <c r="B250" s="39" t="s">
        <v>308</v>
      </c>
      <c r="C250" s="39" t="s">
        <v>165</v>
      </c>
      <c r="D250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50" s="51" t="s">
        <v>309</v>
      </c>
      <c r="F250" s="52"/>
      <c r="G250" s="52"/>
      <c r="H250" s="52"/>
      <c r="I250" s="52"/>
      <c r="J250" s="52"/>
      <c r="L250" s="50" t="str">
        <f aca="false">IF(IFERROR(SEARCH("-virtual",Online_Backup_Table1230[[#This Row],[Extension types]],1),0)&gt;0,"Yes","-")</f>
        <v>-</v>
      </c>
      <c r="M250" s="39"/>
      <c r="N250" s="50" t="str">
        <f aca="false">IF(IFERROR(SEARCH("-clus",Online_Backup_Table1230[[#This Row],[Extension types]],1),0)&gt;0,"Yes","-")</f>
        <v>-</v>
      </c>
      <c r="O250" s="39"/>
      <c r="P250" s="50" t="str">
        <f aca="false">IF(IFERROR(SEARCH("-appserver",Online_Backup_Table1230[[#This Row],[Extension types]],1),0)&gt;0,"Yes","-")</f>
        <v>-</v>
      </c>
      <c r="Q250" s="39"/>
      <c r="R250" s="50" t="str">
        <f aca="false">IF(IFERROR(SEARCH("-mssql",Online_Backup_Table1230[[#This Row],[Extension types]],1),0)&gt;0,"-mssql","-")</f>
        <v>-</v>
      </c>
      <c r="S250" s="50" t="str">
        <f aca="false">IF(IFERROR(SEARCH("-oracle",Online_Backup_Table1230[[#This Row],[Extension types]],1),0)&gt;0,"-oracle","-")</f>
        <v>-oracle</v>
      </c>
      <c r="T250" s="50" t="str">
        <f aca="false">IF(IFERROR(SEARCH("-sap",Online_Backup_Table1230[[#This Row],[Extension types]],1),0)&gt;0,"-sap","-")</f>
        <v>-</v>
      </c>
      <c r="U250" s="50" t="str">
        <f aca="false">IF(IFERROR(SEARCH("-msexchange",Online_Backup_Table1230[[#This Row],[Extension types]],1),0)&gt;0,"-msexchange","-")</f>
        <v>-</v>
      </c>
      <c r="V250" s="50" t="str">
        <f aca="false">IF(IFERROR(SEARCH("-msese",Online_Backup_Table1230[[#This Row],[Extension types]],1),0)&gt;0,"-msese","-")</f>
        <v>-</v>
      </c>
      <c r="W250" s="50" t="str">
        <f aca="false">IF(IFERROR(SEARCH("-e2010",Online_Backup_Table1230[[#This Row],[Extension types]],1),0)&gt;0,"-e2010","-")</f>
        <v>-</v>
      </c>
      <c r="X250" s="50" t="str">
        <f aca="false">IF(IFERROR(SEARCH("-msmbx",Online_Backup_Table1230[[#This Row],[Extension types]],1),0)&gt;0,"-msmbx","-")</f>
        <v>-</v>
      </c>
      <c r="Y250" s="50" t="str">
        <f aca="false">IF(IFERROR(SEARCH("-mbx",Online_Backup_Table1230[[#This Row],[Extension types]],1),0)&gt;0,"-mbx","-")</f>
        <v>-</v>
      </c>
      <c r="Z250" s="50" t="str">
        <f aca="false">IF(IFERROR(SEARCH("-informix",Online_Backup_Table1230[[#This Row],[Extension types]],1),0)&gt;0,"-informix","-")</f>
        <v>-</v>
      </c>
      <c r="AA250" s="50" t="str">
        <f aca="false">IF(IFERROR(SEARCH("-sybase",Online_Backup_Table1230[[#This Row],[Extension types]],1),0)&gt;0,"-sybase","-")</f>
        <v>-</v>
      </c>
      <c r="AB250" s="50" t="str">
        <f aca="false">IF(IFERROR(SEARCH("-lotus",Online_Backup_Table1230[[#This Row],[Extension types]],1),0)&gt;0,"-lotus","-")</f>
        <v>-</v>
      </c>
      <c r="AC250" s="50" t="str">
        <f aca="false">IF(IFERROR(SEARCH("-vss",Online_Backup_Table1230[[#This Row],[Extension types]],1),0)&gt;0,"-vss","-")</f>
        <v>-vss</v>
      </c>
      <c r="AD250" s="50" t="str">
        <f aca="false">IF(IFERROR(SEARCH("-db2",Online_Backup_Table1230[[#This Row],[Extension types]],1),0)&gt;0,"-db2","-")</f>
        <v>-</v>
      </c>
      <c r="AE250" s="50" t="str">
        <f aca="false">IF(IFERROR(SEARCH("-mssharepoint",Online_Backup_Table1230[[#This Row],[Extension types]],1),0)&gt;0,"-mssharepoint","-")</f>
        <v>-</v>
      </c>
      <c r="AF250" s="50" t="str">
        <f aca="false">IF(IFERROR(SEARCH("-mssps",Online_Backup_Table1230[[#This Row],[Extension types]],1),0)&gt;0,"-mssps","-")</f>
        <v>-</v>
      </c>
      <c r="AG250" s="50" t="str">
        <f aca="false">IF(IFERROR(SEARCH("-vmware",Online_Backup_Table1230[[#This Row],[Extension types]],1),0)&gt;0,"-vmware","-")</f>
        <v>-</v>
      </c>
      <c r="AH250" s="50" t="str">
        <f aca="false">IF(IFERROR(SEARCH("-vepa",Online_Backup_Table1230[[#This Row],[Extension types]],1),0)&gt;0,"-vepa","-")</f>
        <v>-</v>
      </c>
      <c r="AI250" s="50" t="str">
        <f aca="false">IF(IFERROR(SEARCH("-veagent",Online_Backup_Table1230[[#This Row],[Extension types]],1),0)&gt;0,"-veagent","-")</f>
        <v>-</v>
      </c>
      <c r="AJ250" s="50" t="str">
        <f aca="false">IF(IFERROR(SEARCH("-stream",Online_Backup_Table1230[[#This Row],[Extension types]],1),0)&gt;0,"-stream","-")</f>
        <v>-</v>
      </c>
      <c r="AK250" s="50" t="str">
        <f aca="false">IF(IFERROR(SEARCH("-ov",Online_Backup_Table1230[[#This Row],[Extension types]],1),0)&gt;0,"-ov","-")</f>
        <v>-</v>
      </c>
      <c r="AL250" s="50" t="str">
        <f aca="false">IF(IFERROR(SEARCH("-opc",Online_Backup_Table1230[[#This Row],[Extension types]],1),0)&gt;0,"-opc","-")</f>
        <v>-</v>
      </c>
      <c r="AM250" s="50" t="str">
        <f aca="false">IF(IFERROR(SEARCH("-mysql",Online_Backup_Table1230[[#This Row],[Extension types]],1),0)&gt;0,"-mysql","-")</f>
        <v>-</v>
      </c>
      <c r="AN250" s="50" t="str">
        <f aca="false">IF(IFERROR(SEARCH("-postgresql",Online_Backup_Table1230[[#This Row],[Extension types]],1),0)&gt;0,"-postgresql","-")</f>
        <v>-</v>
      </c>
      <c r="AO250" s="53" t="n">
        <f aca="false">IF(AND(Online_Backup_Table1230[[#This Row],[OS_type]]="WINDOWS / LINUX",COUNTIF(Online_Backup_Table1230[[#This Row],[Check -mssql and -mssql70]:[Check -opc]],"-")&lt;&gt;21),1,0)</f>
        <v>1</v>
      </c>
      <c r="AP250" s="53" t="n">
        <f aca="false">IF(AND(Online_Backup_Table1230[[#This Row],[OS_type]]="UNIX",COUNTIF(Online_Backup_Table1230[[#This Row],[Check -mssql and -mssql70]:[Check -opc]],"-")&lt;&gt;21),1,0)</f>
        <v>0</v>
      </c>
      <c r="AQ250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50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250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50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50" s="54" t="n">
        <v>43068.5349421296</v>
      </c>
      <c r="AV250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51" customFormat="false" ht="15" hidden="false" customHeight="false" outlineLevel="0" collapsed="false">
      <c r="B251" s="39" t="s">
        <v>310</v>
      </c>
      <c r="C251" s="39" t="s">
        <v>184</v>
      </c>
      <c r="D251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51" s="51" t="s">
        <v>311</v>
      </c>
      <c r="F251" s="52"/>
      <c r="G251" s="52"/>
      <c r="H251" s="52"/>
      <c r="I251" s="52"/>
      <c r="J251" s="52"/>
      <c r="L251" s="50" t="str">
        <f aca="false">IF(IFERROR(SEARCH("-virtual",Online_Backup_Table1230[[#This Row],[Extension types]],1),0)&gt;0,"Yes","-")</f>
        <v>-</v>
      </c>
      <c r="M251" s="39"/>
      <c r="N251" s="50" t="str">
        <f aca="false">IF(IFERROR(SEARCH("-clus",Online_Backup_Table1230[[#This Row],[Extension types]],1),0)&gt;0,"Yes","-")</f>
        <v>-</v>
      </c>
      <c r="O251" s="39"/>
      <c r="P251" s="50" t="str">
        <f aca="false">IF(IFERROR(SEARCH("-appserver",Online_Backup_Table1230[[#This Row],[Extension types]],1),0)&gt;0,"Yes","-")</f>
        <v>-</v>
      </c>
      <c r="Q251" s="39"/>
      <c r="R251" s="50" t="str">
        <f aca="false">IF(IFERROR(SEARCH("-mssql",Online_Backup_Table1230[[#This Row],[Extension types]],1),0)&gt;0,"-mssql","-")</f>
        <v>-</v>
      </c>
      <c r="S251" s="50" t="str">
        <f aca="false">IF(IFERROR(SEARCH("-oracle",Online_Backup_Table1230[[#This Row],[Extension types]],1),0)&gt;0,"-oracle","-")</f>
        <v>-oracle</v>
      </c>
      <c r="T251" s="50" t="str">
        <f aca="false">IF(IFERROR(SEARCH("-sap",Online_Backup_Table1230[[#This Row],[Extension types]],1),0)&gt;0,"-sap","-")</f>
        <v>-</v>
      </c>
      <c r="U251" s="50" t="str">
        <f aca="false">IF(IFERROR(SEARCH("-msexchange",Online_Backup_Table1230[[#This Row],[Extension types]],1),0)&gt;0,"-msexchange","-")</f>
        <v>-</v>
      </c>
      <c r="V251" s="50" t="str">
        <f aca="false">IF(IFERROR(SEARCH("-msese",Online_Backup_Table1230[[#This Row],[Extension types]],1),0)&gt;0,"-msese","-")</f>
        <v>-</v>
      </c>
      <c r="W251" s="50" t="str">
        <f aca="false">IF(IFERROR(SEARCH("-e2010",Online_Backup_Table1230[[#This Row],[Extension types]],1),0)&gt;0,"-e2010","-")</f>
        <v>-</v>
      </c>
      <c r="X251" s="50" t="str">
        <f aca="false">IF(IFERROR(SEARCH("-msmbx",Online_Backup_Table1230[[#This Row],[Extension types]],1),0)&gt;0,"-msmbx","-")</f>
        <v>-</v>
      </c>
      <c r="Y251" s="50" t="str">
        <f aca="false">IF(IFERROR(SEARCH("-mbx",Online_Backup_Table1230[[#This Row],[Extension types]],1),0)&gt;0,"-mbx","-")</f>
        <v>-</v>
      </c>
      <c r="Z251" s="50" t="str">
        <f aca="false">IF(IFERROR(SEARCH("-informix",Online_Backup_Table1230[[#This Row],[Extension types]],1),0)&gt;0,"-informix","-")</f>
        <v>-</v>
      </c>
      <c r="AA251" s="50" t="str">
        <f aca="false">IF(IFERROR(SEARCH("-sybase",Online_Backup_Table1230[[#This Row],[Extension types]],1),0)&gt;0,"-sybase","-")</f>
        <v>-</v>
      </c>
      <c r="AB251" s="50" t="str">
        <f aca="false">IF(IFERROR(SEARCH("-lotus",Online_Backup_Table1230[[#This Row],[Extension types]],1),0)&gt;0,"-lotus","-")</f>
        <v>-</v>
      </c>
      <c r="AC251" s="50" t="str">
        <f aca="false">IF(IFERROR(SEARCH("-vss",Online_Backup_Table1230[[#This Row],[Extension types]],1),0)&gt;0,"-vss","-")</f>
        <v>-vss</v>
      </c>
      <c r="AD251" s="50" t="str">
        <f aca="false">IF(IFERROR(SEARCH("-db2",Online_Backup_Table1230[[#This Row],[Extension types]],1),0)&gt;0,"-db2","-")</f>
        <v>-</v>
      </c>
      <c r="AE251" s="50" t="str">
        <f aca="false">IF(IFERROR(SEARCH("-mssharepoint",Online_Backup_Table1230[[#This Row],[Extension types]],1),0)&gt;0,"-mssharepoint","-")</f>
        <v>-</v>
      </c>
      <c r="AF251" s="50" t="str">
        <f aca="false">IF(IFERROR(SEARCH("-mssps",Online_Backup_Table1230[[#This Row],[Extension types]],1),0)&gt;0,"-mssps","-")</f>
        <v>-</v>
      </c>
      <c r="AG251" s="50" t="str">
        <f aca="false">IF(IFERROR(SEARCH("-vmware",Online_Backup_Table1230[[#This Row],[Extension types]],1),0)&gt;0,"-vmware","-")</f>
        <v>-</v>
      </c>
      <c r="AH251" s="50" t="str">
        <f aca="false">IF(IFERROR(SEARCH("-vepa",Online_Backup_Table1230[[#This Row],[Extension types]],1),0)&gt;0,"-vepa","-")</f>
        <v>-</v>
      </c>
      <c r="AI251" s="50" t="str">
        <f aca="false">IF(IFERROR(SEARCH("-veagent",Online_Backup_Table1230[[#This Row],[Extension types]],1),0)&gt;0,"-veagent","-")</f>
        <v>-</v>
      </c>
      <c r="AJ251" s="50" t="str">
        <f aca="false">IF(IFERROR(SEARCH("-stream",Online_Backup_Table1230[[#This Row],[Extension types]],1),0)&gt;0,"-stream","-")</f>
        <v>-</v>
      </c>
      <c r="AK251" s="50" t="str">
        <f aca="false">IF(IFERROR(SEARCH("-ov",Online_Backup_Table1230[[#This Row],[Extension types]],1),0)&gt;0,"-ov","-")</f>
        <v>-</v>
      </c>
      <c r="AL251" s="50" t="str">
        <f aca="false">IF(IFERROR(SEARCH("-opc",Online_Backup_Table1230[[#This Row],[Extension types]],1),0)&gt;0,"-opc","-")</f>
        <v>-</v>
      </c>
      <c r="AM251" s="50" t="str">
        <f aca="false">IF(IFERROR(SEARCH("-mysql",Online_Backup_Table1230[[#This Row],[Extension types]],1),0)&gt;0,"-mysql","-")</f>
        <v>-</v>
      </c>
      <c r="AN251" s="50" t="str">
        <f aca="false">IF(IFERROR(SEARCH("-postgresql",Online_Backup_Table1230[[#This Row],[Extension types]],1),0)&gt;0,"-postgresql","-")</f>
        <v>-</v>
      </c>
      <c r="AO251" s="53" t="n">
        <f aca="false">IF(AND(Online_Backup_Table1230[[#This Row],[OS_type]]="WINDOWS / LINUX",COUNTIF(Online_Backup_Table1230[[#This Row],[Check -mssql and -mssql70]:[Check -opc]],"-")&lt;&gt;21),1,0)</f>
        <v>1</v>
      </c>
      <c r="AP251" s="53" t="n">
        <f aca="false">IF(AND(Online_Backup_Table1230[[#This Row],[OS_type]]="UNIX",COUNTIF(Online_Backup_Table1230[[#This Row],[Check -mssql and -mssql70]:[Check -opc]],"-")&lt;&gt;21),1,0)</f>
        <v>0</v>
      </c>
      <c r="AQ251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251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251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51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51" s="54"/>
      <c r="AV251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252" customFormat="false" ht="15" hidden="false" customHeight="false" outlineLevel="0" collapsed="false">
      <c r="B252" s="39" t="s">
        <v>312</v>
      </c>
      <c r="C252" s="39" t="s">
        <v>184</v>
      </c>
      <c r="D252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52" s="51" t="s">
        <v>311</v>
      </c>
      <c r="F252" s="52"/>
      <c r="G252" s="52"/>
      <c r="H252" s="52"/>
      <c r="I252" s="52"/>
      <c r="J252" s="52"/>
      <c r="L252" s="50" t="str">
        <f aca="false">IF(IFERROR(SEARCH("-virtual",Online_Backup_Table1230[[#This Row],[Extension types]],1),0)&gt;0,"Yes","-")</f>
        <v>-</v>
      </c>
      <c r="M252" s="39"/>
      <c r="N252" s="50" t="str">
        <f aca="false">IF(IFERROR(SEARCH("-clus",Online_Backup_Table1230[[#This Row],[Extension types]],1),0)&gt;0,"Yes","-")</f>
        <v>-</v>
      </c>
      <c r="O252" s="39"/>
      <c r="P252" s="50" t="str">
        <f aca="false">IF(IFERROR(SEARCH("-appserver",Online_Backup_Table1230[[#This Row],[Extension types]],1),0)&gt;0,"Yes","-")</f>
        <v>-</v>
      </c>
      <c r="Q252" s="39"/>
      <c r="R252" s="50" t="str">
        <f aca="false">IF(IFERROR(SEARCH("-mssql",Online_Backup_Table1230[[#This Row],[Extension types]],1),0)&gt;0,"-mssql","-")</f>
        <v>-</v>
      </c>
      <c r="S252" s="50" t="str">
        <f aca="false">IF(IFERROR(SEARCH("-oracle",Online_Backup_Table1230[[#This Row],[Extension types]],1),0)&gt;0,"-oracle","-")</f>
        <v>-oracle</v>
      </c>
      <c r="T252" s="50" t="str">
        <f aca="false">IF(IFERROR(SEARCH("-sap",Online_Backup_Table1230[[#This Row],[Extension types]],1),0)&gt;0,"-sap","-")</f>
        <v>-</v>
      </c>
      <c r="U252" s="50" t="str">
        <f aca="false">IF(IFERROR(SEARCH("-msexchange",Online_Backup_Table1230[[#This Row],[Extension types]],1),0)&gt;0,"-msexchange","-")</f>
        <v>-</v>
      </c>
      <c r="V252" s="50" t="str">
        <f aca="false">IF(IFERROR(SEARCH("-msese",Online_Backup_Table1230[[#This Row],[Extension types]],1),0)&gt;0,"-msese","-")</f>
        <v>-</v>
      </c>
      <c r="W252" s="50" t="str">
        <f aca="false">IF(IFERROR(SEARCH("-e2010",Online_Backup_Table1230[[#This Row],[Extension types]],1),0)&gt;0,"-e2010","-")</f>
        <v>-</v>
      </c>
      <c r="X252" s="50" t="str">
        <f aca="false">IF(IFERROR(SEARCH("-msmbx",Online_Backup_Table1230[[#This Row],[Extension types]],1),0)&gt;0,"-msmbx","-")</f>
        <v>-</v>
      </c>
      <c r="Y252" s="50" t="str">
        <f aca="false">IF(IFERROR(SEARCH("-mbx",Online_Backup_Table1230[[#This Row],[Extension types]],1),0)&gt;0,"-mbx","-")</f>
        <v>-</v>
      </c>
      <c r="Z252" s="50" t="str">
        <f aca="false">IF(IFERROR(SEARCH("-informix",Online_Backup_Table1230[[#This Row],[Extension types]],1),0)&gt;0,"-informix","-")</f>
        <v>-</v>
      </c>
      <c r="AA252" s="50" t="str">
        <f aca="false">IF(IFERROR(SEARCH("-sybase",Online_Backup_Table1230[[#This Row],[Extension types]],1),0)&gt;0,"-sybase","-")</f>
        <v>-</v>
      </c>
      <c r="AB252" s="50" t="str">
        <f aca="false">IF(IFERROR(SEARCH("-lotus",Online_Backup_Table1230[[#This Row],[Extension types]],1),0)&gt;0,"-lotus","-")</f>
        <v>-</v>
      </c>
      <c r="AC252" s="50" t="str">
        <f aca="false">IF(IFERROR(SEARCH("-vss",Online_Backup_Table1230[[#This Row],[Extension types]],1),0)&gt;0,"-vss","-")</f>
        <v>-vss</v>
      </c>
      <c r="AD252" s="50" t="str">
        <f aca="false">IF(IFERROR(SEARCH("-db2",Online_Backup_Table1230[[#This Row],[Extension types]],1),0)&gt;0,"-db2","-")</f>
        <v>-</v>
      </c>
      <c r="AE252" s="50" t="str">
        <f aca="false">IF(IFERROR(SEARCH("-mssharepoint",Online_Backup_Table1230[[#This Row],[Extension types]],1),0)&gt;0,"-mssharepoint","-")</f>
        <v>-</v>
      </c>
      <c r="AF252" s="50" t="str">
        <f aca="false">IF(IFERROR(SEARCH("-mssps",Online_Backup_Table1230[[#This Row],[Extension types]],1),0)&gt;0,"-mssps","-")</f>
        <v>-</v>
      </c>
      <c r="AG252" s="50" t="str">
        <f aca="false">IF(IFERROR(SEARCH("-vmware",Online_Backup_Table1230[[#This Row],[Extension types]],1),0)&gt;0,"-vmware","-")</f>
        <v>-</v>
      </c>
      <c r="AH252" s="50" t="str">
        <f aca="false">IF(IFERROR(SEARCH("-vepa",Online_Backup_Table1230[[#This Row],[Extension types]],1),0)&gt;0,"-vepa","-")</f>
        <v>-</v>
      </c>
      <c r="AI252" s="50" t="str">
        <f aca="false">IF(IFERROR(SEARCH("-veagent",Online_Backup_Table1230[[#This Row],[Extension types]],1),0)&gt;0,"-veagent","-")</f>
        <v>-</v>
      </c>
      <c r="AJ252" s="50" t="str">
        <f aca="false">IF(IFERROR(SEARCH("-stream",Online_Backup_Table1230[[#This Row],[Extension types]],1),0)&gt;0,"-stream","-")</f>
        <v>-</v>
      </c>
      <c r="AK252" s="50" t="str">
        <f aca="false">IF(IFERROR(SEARCH("-ov",Online_Backup_Table1230[[#This Row],[Extension types]],1),0)&gt;0,"-ov","-")</f>
        <v>-</v>
      </c>
      <c r="AL252" s="50" t="str">
        <f aca="false">IF(IFERROR(SEARCH("-opc",Online_Backup_Table1230[[#This Row],[Extension types]],1),0)&gt;0,"-opc","-")</f>
        <v>-</v>
      </c>
      <c r="AM252" s="50" t="str">
        <f aca="false">IF(IFERROR(SEARCH("-mysql",Online_Backup_Table1230[[#This Row],[Extension types]],1),0)&gt;0,"-mysql","-")</f>
        <v>-</v>
      </c>
      <c r="AN252" s="50" t="str">
        <f aca="false">IF(IFERROR(SEARCH("-postgresql",Online_Backup_Table1230[[#This Row],[Extension types]],1),0)&gt;0,"-postgresql","-")</f>
        <v>-</v>
      </c>
      <c r="AO252" s="53" t="n">
        <f aca="false">IF(AND(Online_Backup_Table1230[[#This Row],[OS_type]]="WINDOWS / LINUX",COUNTIF(Online_Backup_Table1230[[#This Row],[Check -mssql and -mssql70]:[Check -opc]],"-")&lt;&gt;21),1,0)</f>
        <v>1</v>
      </c>
      <c r="AP252" s="53" t="n">
        <f aca="false">IF(AND(Online_Backup_Table1230[[#This Row],[OS_type]]="UNIX",COUNTIF(Online_Backup_Table1230[[#This Row],[Check -mssql and -mssql70]:[Check -opc]],"-")&lt;&gt;21),1,0)</f>
        <v>0</v>
      </c>
      <c r="AQ252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252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252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52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52" s="54"/>
      <c r="AV252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253" customFormat="false" ht="15" hidden="false" customHeight="false" outlineLevel="0" collapsed="false">
      <c r="B253" s="39" t="s">
        <v>313</v>
      </c>
      <c r="C253" s="39" t="s">
        <v>184</v>
      </c>
      <c r="D253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53" s="51" t="s">
        <v>314</v>
      </c>
      <c r="F253" s="52"/>
      <c r="G253" s="52"/>
      <c r="H253" s="52"/>
      <c r="I253" s="52"/>
      <c r="J253" s="52"/>
      <c r="L253" s="50" t="str">
        <f aca="false">IF(IFERROR(SEARCH("-virtual",Online_Backup_Table1230[[#This Row],[Extension types]],1),0)&gt;0,"Yes","-")</f>
        <v>-</v>
      </c>
      <c r="M253" s="39"/>
      <c r="N253" s="50" t="str">
        <f aca="false">IF(IFERROR(SEARCH("-clus",Online_Backup_Table1230[[#This Row],[Extension types]],1),0)&gt;0,"Yes","-")</f>
        <v>-</v>
      </c>
      <c r="O253" s="39"/>
      <c r="P253" s="50" t="str">
        <f aca="false">IF(IFERROR(SEARCH("-appserver",Online_Backup_Table1230[[#This Row],[Extension types]],1),0)&gt;0,"Yes","-")</f>
        <v>-</v>
      </c>
      <c r="Q253" s="39"/>
      <c r="R253" s="50" t="str">
        <f aca="false">IF(IFERROR(SEARCH("-mssql",Online_Backup_Table1230[[#This Row],[Extension types]],1),0)&gt;0,"-mssql","-")</f>
        <v>-</v>
      </c>
      <c r="S253" s="50" t="str">
        <f aca="false">IF(IFERROR(SEARCH("-oracle",Online_Backup_Table1230[[#This Row],[Extension types]],1),0)&gt;0,"-oracle","-")</f>
        <v>-oracle</v>
      </c>
      <c r="T253" s="50" t="str">
        <f aca="false">IF(IFERROR(SEARCH("-sap",Online_Backup_Table1230[[#This Row],[Extension types]],1),0)&gt;0,"-sap","-")</f>
        <v>-</v>
      </c>
      <c r="U253" s="50" t="str">
        <f aca="false">IF(IFERROR(SEARCH("-msexchange",Online_Backup_Table1230[[#This Row],[Extension types]],1),0)&gt;0,"-msexchange","-")</f>
        <v>-</v>
      </c>
      <c r="V253" s="50" t="str">
        <f aca="false">IF(IFERROR(SEARCH("-msese",Online_Backup_Table1230[[#This Row],[Extension types]],1),0)&gt;0,"-msese","-")</f>
        <v>-</v>
      </c>
      <c r="W253" s="50" t="str">
        <f aca="false">IF(IFERROR(SEARCH("-e2010",Online_Backup_Table1230[[#This Row],[Extension types]],1),0)&gt;0,"-e2010","-")</f>
        <v>-</v>
      </c>
      <c r="X253" s="50" t="str">
        <f aca="false">IF(IFERROR(SEARCH("-msmbx",Online_Backup_Table1230[[#This Row],[Extension types]],1),0)&gt;0,"-msmbx","-")</f>
        <v>-</v>
      </c>
      <c r="Y253" s="50" t="str">
        <f aca="false">IF(IFERROR(SEARCH("-mbx",Online_Backup_Table1230[[#This Row],[Extension types]],1),0)&gt;0,"-mbx","-")</f>
        <v>-</v>
      </c>
      <c r="Z253" s="50" t="str">
        <f aca="false">IF(IFERROR(SEARCH("-informix",Online_Backup_Table1230[[#This Row],[Extension types]],1),0)&gt;0,"-informix","-")</f>
        <v>-</v>
      </c>
      <c r="AA253" s="50" t="str">
        <f aca="false">IF(IFERROR(SEARCH("-sybase",Online_Backup_Table1230[[#This Row],[Extension types]],1),0)&gt;0,"-sybase","-")</f>
        <v>-</v>
      </c>
      <c r="AB253" s="50" t="str">
        <f aca="false">IF(IFERROR(SEARCH("-lotus",Online_Backup_Table1230[[#This Row],[Extension types]],1),0)&gt;0,"-lotus","-")</f>
        <v>-</v>
      </c>
      <c r="AC253" s="50" t="str">
        <f aca="false">IF(IFERROR(SEARCH("-vss",Online_Backup_Table1230[[#This Row],[Extension types]],1),0)&gt;0,"-vss","-")</f>
        <v>-vss</v>
      </c>
      <c r="AD253" s="50" t="str">
        <f aca="false">IF(IFERROR(SEARCH("-db2",Online_Backup_Table1230[[#This Row],[Extension types]],1),0)&gt;0,"-db2","-")</f>
        <v>-</v>
      </c>
      <c r="AE253" s="50" t="str">
        <f aca="false">IF(IFERROR(SEARCH("-mssharepoint",Online_Backup_Table1230[[#This Row],[Extension types]],1),0)&gt;0,"-mssharepoint","-")</f>
        <v>-</v>
      </c>
      <c r="AF253" s="50" t="str">
        <f aca="false">IF(IFERROR(SEARCH("-mssps",Online_Backup_Table1230[[#This Row],[Extension types]],1),0)&gt;0,"-mssps","-")</f>
        <v>-</v>
      </c>
      <c r="AG253" s="50" t="str">
        <f aca="false">IF(IFERROR(SEARCH("-vmware",Online_Backup_Table1230[[#This Row],[Extension types]],1),0)&gt;0,"-vmware","-")</f>
        <v>-</v>
      </c>
      <c r="AH253" s="50" t="str">
        <f aca="false">IF(IFERROR(SEARCH("-vepa",Online_Backup_Table1230[[#This Row],[Extension types]],1),0)&gt;0,"-vepa","-")</f>
        <v>-</v>
      </c>
      <c r="AI253" s="50" t="str">
        <f aca="false">IF(IFERROR(SEARCH("-veagent",Online_Backup_Table1230[[#This Row],[Extension types]],1),0)&gt;0,"-veagent","-")</f>
        <v>-</v>
      </c>
      <c r="AJ253" s="50" t="str">
        <f aca="false">IF(IFERROR(SEARCH("-stream",Online_Backup_Table1230[[#This Row],[Extension types]],1),0)&gt;0,"-stream","-")</f>
        <v>-</v>
      </c>
      <c r="AK253" s="50" t="str">
        <f aca="false">IF(IFERROR(SEARCH("-ov",Online_Backup_Table1230[[#This Row],[Extension types]],1),0)&gt;0,"-ov","-")</f>
        <v>-</v>
      </c>
      <c r="AL253" s="50" t="str">
        <f aca="false">IF(IFERROR(SEARCH("-opc",Online_Backup_Table1230[[#This Row],[Extension types]],1),0)&gt;0,"-opc","-")</f>
        <v>-</v>
      </c>
      <c r="AM253" s="50" t="str">
        <f aca="false">IF(IFERROR(SEARCH("-mysql",Online_Backup_Table1230[[#This Row],[Extension types]],1),0)&gt;0,"-mysql","-")</f>
        <v>-</v>
      </c>
      <c r="AN253" s="50" t="str">
        <f aca="false">IF(IFERROR(SEARCH("-postgresql",Online_Backup_Table1230[[#This Row],[Extension types]],1),0)&gt;0,"-postgresql","-")</f>
        <v>-</v>
      </c>
      <c r="AO253" s="53" t="n">
        <f aca="false">IF(AND(Online_Backup_Table1230[[#This Row],[OS_type]]="WINDOWS / LINUX",COUNTIF(Online_Backup_Table1230[[#This Row],[Check -mssql and -mssql70]:[Check -opc]],"-")&lt;&gt;21),1,0)</f>
        <v>1</v>
      </c>
      <c r="AP253" s="53" t="n">
        <f aca="false">IF(AND(Online_Backup_Table1230[[#This Row],[OS_type]]="UNIX",COUNTIF(Online_Backup_Table1230[[#This Row],[Check -mssql and -mssql70]:[Check -opc]],"-")&lt;&gt;21),1,0)</f>
        <v>0</v>
      </c>
      <c r="AQ253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53" s="53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253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53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53" s="54" t="n">
        <v>43873.3571643519</v>
      </c>
      <c r="AV253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54" customFormat="false" ht="15" hidden="false" customHeight="false" outlineLevel="0" collapsed="false">
      <c r="B254" s="39" t="s">
        <v>315</v>
      </c>
      <c r="C254" s="39" t="s">
        <v>258</v>
      </c>
      <c r="D254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54" s="51" t="s">
        <v>316</v>
      </c>
      <c r="F254" s="52"/>
      <c r="G254" s="52"/>
      <c r="H254" s="52"/>
      <c r="I254" s="52"/>
      <c r="J254" s="52"/>
      <c r="L254" s="50" t="str">
        <f aca="false">IF(IFERROR(SEARCH("-virtual",Online_Backup_Table1230[[#This Row],[Extension types]],1),0)&gt;0,"Yes","-")</f>
        <v>-</v>
      </c>
      <c r="M254" s="39"/>
      <c r="N254" s="50" t="str">
        <f aca="false">IF(IFERROR(SEARCH("-clus",Online_Backup_Table1230[[#This Row],[Extension types]],1),0)&gt;0,"Yes","-")</f>
        <v>-</v>
      </c>
      <c r="O254" s="39"/>
      <c r="P254" s="50" t="str">
        <f aca="false">IF(IFERROR(SEARCH("-appserver",Online_Backup_Table1230[[#This Row],[Extension types]],1),0)&gt;0,"Yes","-")</f>
        <v>-</v>
      </c>
      <c r="Q254" s="39"/>
      <c r="R254" s="50" t="str">
        <f aca="false">IF(IFERROR(SEARCH("-mssql",Online_Backup_Table1230[[#This Row],[Extension types]],1),0)&gt;0,"-mssql","-")</f>
        <v>-</v>
      </c>
      <c r="S254" s="50" t="str">
        <f aca="false">IF(IFERROR(SEARCH("-oracle",Online_Backup_Table1230[[#This Row],[Extension types]],1),0)&gt;0,"-oracle","-")</f>
        <v>-oracle</v>
      </c>
      <c r="T254" s="50" t="str">
        <f aca="false">IF(IFERROR(SEARCH("-sap",Online_Backup_Table1230[[#This Row],[Extension types]],1),0)&gt;0,"-sap","-")</f>
        <v>-</v>
      </c>
      <c r="U254" s="50" t="str">
        <f aca="false">IF(IFERROR(SEARCH("-msexchange",Online_Backup_Table1230[[#This Row],[Extension types]],1),0)&gt;0,"-msexchange","-")</f>
        <v>-</v>
      </c>
      <c r="V254" s="50" t="str">
        <f aca="false">IF(IFERROR(SEARCH("-msese",Online_Backup_Table1230[[#This Row],[Extension types]],1),0)&gt;0,"-msese","-")</f>
        <v>-</v>
      </c>
      <c r="W254" s="50" t="str">
        <f aca="false">IF(IFERROR(SEARCH("-e2010",Online_Backup_Table1230[[#This Row],[Extension types]],1),0)&gt;0,"-e2010","-")</f>
        <v>-</v>
      </c>
      <c r="X254" s="50" t="str">
        <f aca="false">IF(IFERROR(SEARCH("-msmbx",Online_Backup_Table1230[[#This Row],[Extension types]],1),0)&gt;0,"-msmbx","-")</f>
        <v>-</v>
      </c>
      <c r="Y254" s="50" t="str">
        <f aca="false">IF(IFERROR(SEARCH("-mbx",Online_Backup_Table1230[[#This Row],[Extension types]],1),0)&gt;0,"-mbx","-")</f>
        <v>-</v>
      </c>
      <c r="Z254" s="50" t="str">
        <f aca="false">IF(IFERROR(SEARCH("-informix",Online_Backup_Table1230[[#This Row],[Extension types]],1),0)&gt;0,"-informix","-")</f>
        <v>-</v>
      </c>
      <c r="AA254" s="50" t="str">
        <f aca="false">IF(IFERROR(SEARCH("-sybase",Online_Backup_Table1230[[#This Row],[Extension types]],1),0)&gt;0,"-sybase","-")</f>
        <v>-</v>
      </c>
      <c r="AB254" s="50" t="str">
        <f aca="false">IF(IFERROR(SEARCH("-lotus",Online_Backup_Table1230[[#This Row],[Extension types]],1),0)&gt;0,"-lotus","-")</f>
        <v>-</v>
      </c>
      <c r="AC254" s="50" t="str">
        <f aca="false">IF(IFERROR(SEARCH("-vss",Online_Backup_Table1230[[#This Row],[Extension types]],1),0)&gt;0,"-vss","-")</f>
        <v>-vss</v>
      </c>
      <c r="AD254" s="50" t="str">
        <f aca="false">IF(IFERROR(SEARCH("-db2",Online_Backup_Table1230[[#This Row],[Extension types]],1),0)&gt;0,"-db2","-")</f>
        <v>-</v>
      </c>
      <c r="AE254" s="50" t="str">
        <f aca="false">IF(IFERROR(SEARCH("-mssharepoint",Online_Backup_Table1230[[#This Row],[Extension types]],1),0)&gt;0,"-mssharepoint","-")</f>
        <v>-</v>
      </c>
      <c r="AF254" s="50" t="str">
        <f aca="false">IF(IFERROR(SEARCH("-mssps",Online_Backup_Table1230[[#This Row],[Extension types]],1),0)&gt;0,"-mssps","-")</f>
        <v>-</v>
      </c>
      <c r="AG254" s="50" t="str">
        <f aca="false">IF(IFERROR(SEARCH("-vmware",Online_Backup_Table1230[[#This Row],[Extension types]],1),0)&gt;0,"-vmware","-")</f>
        <v>-</v>
      </c>
      <c r="AH254" s="50" t="str">
        <f aca="false">IF(IFERROR(SEARCH("-vepa",Online_Backup_Table1230[[#This Row],[Extension types]],1),0)&gt;0,"-vepa","-")</f>
        <v>-</v>
      </c>
      <c r="AI254" s="50" t="str">
        <f aca="false">IF(IFERROR(SEARCH("-veagent",Online_Backup_Table1230[[#This Row],[Extension types]],1),0)&gt;0,"-veagent","-")</f>
        <v>-</v>
      </c>
      <c r="AJ254" s="50" t="str">
        <f aca="false">IF(IFERROR(SEARCH("-stream",Online_Backup_Table1230[[#This Row],[Extension types]],1),0)&gt;0,"-stream","-")</f>
        <v>-</v>
      </c>
      <c r="AK254" s="50" t="str">
        <f aca="false">IF(IFERROR(SEARCH("-ov",Online_Backup_Table1230[[#This Row],[Extension types]],1),0)&gt;0,"-ov","-")</f>
        <v>-</v>
      </c>
      <c r="AL254" s="50" t="str">
        <f aca="false">IF(IFERROR(SEARCH("-opc",Online_Backup_Table1230[[#This Row],[Extension types]],1),0)&gt;0,"-opc","-")</f>
        <v>-</v>
      </c>
      <c r="AM254" s="50" t="str">
        <f aca="false">IF(IFERROR(SEARCH("-mysql",Online_Backup_Table1230[[#This Row],[Extension types]],1),0)&gt;0,"-mysql","-")</f>
        <v>-</v>
      </c>
      <c r="AN254" s="50" t="str">
        <f aca="false">IF(IFERROR(SEARCH("-postgresql",Online_Backup_Table1230[[#This Row],[Extension types]],1),0)&gt;0,"-postgresql","-")</f>
        <v>-</v>
      </c>
      <c r="AO254" s="53" t="n">
        <f aca="false">IF(AND(Online_Backup_Table1230[[#This Row],[OS_type]]="WINDOWS / LINUX",COUNTIF(Online_Backup_Table1230[[#This Row],[Check -mssql and -mssql70]:[Check -opc]],"-")&lt;&gt;21),1,0)</f>
        <v>1</v>
      </c>
      <c r="AP254" s="53" t="n">
        <f aca="false">IF(AND(Online_Backup_Table1230[[#This Row],[OS_type]]="UNIX",COUNTIF(Online_Backup_Table1230[[#This Row],[Check -mssql and -mssql70]:[Check -opc]],"-")&lt;&gt;21),1,0)</f>
        <v>0</v>
      </c>
      <c r="AQ254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254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254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54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54" s="54"/>
      <c r="AV254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255" customFormat="false" ht="15" hidden="false" customHeight="false" outlineLevel="0" collapsed="false">
      <c r="B255" s="39" t="s">
        <v>317</v>
      </c>
      <c r="C255" s="39" t="s">
        <v>162</v>
      </c>
      <c r="D255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55" s="51" t="s">
        <v>318</v>
      </c>
      <c r="F255" s="52"/>
      <c r="G255" s="52"/>
      <c r="H255" s="52"/>
      <c r="I255" s="52"/>
      <c r="J255" s="52"/>
      <c r="L255" s="50" t="str">
        <f aca="false">IF(IFERROR(SEARCH("-virtual",Online_Backup_Table1230[[#This Row],[Extension types]],1),0)&gt;0,"Yes","-")</f>
        <v>-</v>
      </c>
      <c r="M255" s="39"/>
      <c r="N255" s="50" t="str">
        <f aca="false">IF(IFERROR(SEARCH("-clus",Online_Backup_Table1230[[#This Row],[Extension types]],1),0)&gt;0,"Yes","-")</f>
        <v>-</v>
      </c>
      <c r="O255" s="39"/>
      <c r="P255" s="50" t="str">
        <f aca="false">IF(IFERROR(SEARCH("-appserver",Online_Backup_Table1230[[#This Row],[Extension types]],1),0)&gt;0,"Yes","-")</f>
        <v>-</v>
      </c>
      <c r="Q255" s="39"/>
      <c r="R255" s="50" t="str">
        <f aca="false">IF(IFERROR(SEARCH("-mssql",Online_Backup_Table1230[[#This Row],[Extension types]],1),0)&gt;0,"-mssql","-")</f>
        <v>-</v>
      </c>
      <c r="S255" s="50" t="str">
        <f aca="false">IF(IFERROR(SEARCH("-oracle",Online_Backup_Table1230[[#This Row],[Extension types]],1),0)&gt;0,"-oracle","-")</f>
        <v>-oracle</v>
      </c>
      <c r="T255" s="50" t="str">
        <f aca="false">IF(IFERROR(SEARCH("-sap",Online_Backup_Table1230[[#This Row],[Extension types]],1),0)&gt;0,"-sap","-")</f>
        <v>-</v>
      </c>
      <c r="U255" s="50" t="str">
        <f aca="false">IF(IFERROR(SEARCH("-msexchange",Online_Backup_Table1230[[#This Row],[Extension types]],1),0)&gt;0,"-msexchange","-")</f>
        <v>-</v>
      </c>
      <c r="V255" s="50" t="str">
        <f aca="false">IF(IFERROR(SEARCH("-msese",Online_Backup_Table1230[[#This Row],[Extension types]],1),0)&gt;0,"-msese","-")</f>
        <v>-</v>
      </c>
      <c r="W255" s="50" t="str">
        <f aca="false">IF(IFERROR(SEARCH("-e2010",Online_Backup_Table1230[[#This Row],[Extension types]],1),0)&gt;0,"-e2010","-")</f>
        <v>-</v>
      </c>
      <c r="X255" s="50" t="str">
        <f aca="false">IF(IFERROR(SEARCH("-msmbx",Online_Backup_Table1230[[#This Row],[Extension types]],1),0)&gt;0,"-msmbx","-")</f>
        <v>-</v>
      </c>
      <c r="Y255" s="50" t="str">
        <f aca="false">IF(IFERROR(SEARCH("-mbx",Online_Backup_Table1230[[#This Row],[Extension types]],1),0)&gt;0,"-mbx","-")</f>
        <v>-</v>
      </c>
      <c r="Z255" s="50" t="str">
        <f aca="false">IF(IFERROR(SEARCH("-informix",Online_Backup_Table1230[[#This Row],[Extension types]],1),0)&gt;0,"-informix","-")</f>
        <v>-</v>
      </c>
      <c r="AA255" s="50" t="str">
        <f aca="false">IF(IFERROR(SEARCH("-sybase",Online_Backup_Table1230[[#This Row],[Extension types]],1),0)&gt;0,"-sybase","-")</f>
        <v>-</v>
      </c>
      <c r="AB255" s="50" t="str">
        <f aca="false">IF(IFERROR(SEARCH("-lotus",Online_Backup_Table1230[[#This Row],[Extension types]],1),0)&gt;0,"-lotus","-")</f>
        <v>-</v>
      </c>
      <c r="AC255" s="50" t="str">
        <f aca="false">IF(IFERROR(SEARCH("-vss",Online_Backup_Table1230[[#This Row],[Extension types]],1),0)&gt;0,"-vss","-")</f>
        <v>-vss</v>
      </c>
      <c r="AD255" s="50" t="str">
        <f aca="false">IF(IFERROR(SEARCH("-db2",Online_Backup_Table1230[[#This Row],[Extension types]],1),0)&gt;0,"-db2","-")</f>
        <v>-</v>
      </c>
      <c r="AE255" s="50" t="str">
        <f aca="false">IF(IFERROR(SEARCH("-mssharepoint",Online_Backup_Table1230[[#This Row],[Extension types]],1),0)&gt;0,"-mssharepoint","-")</f>
        <v>-</v>
      </c>
      <c r="AF255" s="50" t="str">
        <f aca="false">IF(IFERROR(SEARCH("-mssps",Online_Backup_Table1230[[#This Row],[Extension types]],1),0)&gt;0,"-mssps","-")</f>
        <v>-</v>
      </c>
      <c r="AG255" s="50" t="str">
        <f aca="false">IF(IFERROR(SEARCH("-vmware",Online_Backup_Table1230[[#This Row],[Extension types]],1),0)&gt;0,"-vmware","-")</f>
        <v>-</v>
      </c>
      <c r="AH255" s="50" t="str">
        <f aca="false">IF(IFERROR(SEARCH("-vepa",Online_Backup_Table1230[[#This Row],[Extension types]],1),0)&gt;0,"-vepa","-")</f>
        <v>-</v>
      </c>
      <c r="AI255" s="50" t="str">
        <f aca="false">IF(IFERROR(SEARCH("-veagent",Online_Backup_Table1230[[#This Row],[Extension types]],1),0)&gt;0,"-veagent","-")</f>
        <v>-</v>
      </c>
      <c r="AJ255" s="50" t="str">
        <f aca="false">IF(IFERROR(SEARCH("-stream",Online_Backup_Table1230[[#This Row],[Extension types]],1),0)&gt;0,"-stream","-")</f>
        <v>-</v>
      </c>
      <c r="AK255" s="50" t="str">
        <f aca="false">IF(IFERROR(SEARCH("-ov",Online_Backup_Table1230[[#This Row],[Extension types]],1),0)&gt;0,"-ov","-")</f>
        <v>-</v>
      </c>
      <c r="AL255" s="50" t="str">
        <f aca="false">IF(IFERROR(SEARCH("-opc",Online_Backup_Table1230[[#This Row],[Extension types]],1),0)&gt;0,"-opc","-")</f>
        <v>-</v>
      </c>
      <c r="AM255" s="50" t="str">
        <f aca="false">IF(IFERROR(SEARCH("-mysql",Online_Backup_Table1230[[#This Row],[Extension types]],1),0)&gt;0,"-mysql","-")</f>
        <v>-</v>
      </c>
      <c r="AN255" s="50" t="str">
        <f aca="false">IF(IFERROR(SEARCH("-postgresql",Online_Backup_Table1230[[#This Row],[Extension types]],1),0)&gt;0,"-postgresql","-")</f>
        <v>-</v>
      </c>
      <c r="AO255" s="53" t="n">
        <f aca="false">IF(AND(Online_Backup_Table1230[[#This Row],[OS_type]]="WINDOWS / LINUX",COUNTIF(Online_Backup_Table1230[[#This Row],[Check -mssql and -mssql70]:[Check -opc]],"-")&lt;&gt;21),1,0)</f>
        <v>1</v>
      </c>
      <c r="AP255" s="53" t="n">
        <f aca="false">IF(AND(Online_Backup_Table1230[[#This Row],[OS_type]]="UNIX",COUNTIF(Online_Backup_Table1230[[#This Row],[Check -mssql and -mssql70]:[Check -opc]],"-")&lt;&gt;21),1,0)</f>
        <v>0</v>
      </c>
      <c r="AQ255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255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255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55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55" s="54"/>
      <c r="AV255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256" customFormat="false" ht="15" hidden="false" customHeight="false" outlineLevel="0" collapsed="false">
      <c r="B256" s="39" t="s">
        <v>319</v>
      </c>
      <c r="C256" s="39" t="s">
        <v>258</v>
      </c>
      <c r="D256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56" s="51" t="s">
        <v>320</v>
      </c>
      <c r="F256" s="52"/>
      <c r="G256" s="52"/>
      <c r="H256" s="52"/>
      <c r="I256" s="52"/>
      <c r="J256" s="52"/>
      <c r="L256" s="50" t="str">
        <f aca="false">IF(IFERROR(SEARCH("-virtual",Online_Backup_Table1230[[#This Row],[Extension types]],1),0)&gt;0,"Yes","-")</f>
        <v>-</v>
      </c>
      <c r="M256" s="39"/>
      <c r="N256" s="50" t="str">
        <f aca="false">IF(IFERROR(SEARCH("-clus",Online_Backup_Table1230[[#This Row],[Extension types]],1),0)&gt;0,"Yes","-")</f>
        <v>-</v>
      </c>
      <c r="O256" s="39"/>
      <c r="P256" s="50" t="str">
        <f aca="false">IF(IFERROR(SEARCH("-appserver",Online_Backup_Table1230[[#This Row],[Extension types]],1),0)&gt;0,"Yes","-")</f>
        <v>-</v>
      </c>
      <c r="Q256" s="39"/>
      <c r="R256" s="50" t="str">
        <f aca="false">IF(IFERROR(SEARCH("-mssql",Online_Backup_Table1230[[#This Row],[Extension types]],1),0)&gt;0,"-mssql","-")</f>
        <v>-</v>
      </c>
      <c r="S256" s="50" t="str">
        <f aca="false">IF(IFERROR(SEARCH("-oracle",Online_Backup_Table1230[[#This Row],[Extension types]],1),0)&gt;0,"-oracle","-")</f>
        <v>-oracle</v>
      </c>
      <c r="T256" s="50" t="str">
        <f aca="false">IF(IFERROR(SEARCH("-sap",Online_Backup_Table1230[[#This Row],[Extension types]],1),0)&gt;0,"-sap","-")</f>
        <v>-</v>
      </c>
      <c r="U256" s="50" t="str">
        <f aca="false">IF(IFERROR(SEARCH("-msexchange",Online_Backup_Table1230[[#This Row],[Extension types]],1),0)&gt;0,"-msexchange","-")</f>
        <v>-</v>
      </c>
      <c r="V256" s="50" t="str">
        <f aca="false">IF(IFERROR(SEARCH("-msese",Online_Backup_Table1230[[#This Row],[Extension types]],1),0)&gt;0,"-msese","-")</f>
        <v>-</v>
      </c>
      <c r="W256" s="50" t="str">
        <f aca="false">IF(IFERROR(SEARCH("-e2010",Online_Backup_Table1230[[#This Row],[Extension types]],1),0)&gt;0,"-e2010","-")</f>
        <v>-</v>
      </c>
      <c r="X256" s="50" t="str">
        <f aca="false">IF(IFERROR(SEARCH("-msmbx",Online_Backup_Table1230[[#This Row],[Extension types]],1),0)&gt;0,"-msmbx","-")</f>
        <v>-</v>
      </c>
      <c r="Y256" s="50" t="str">
        <f aca="false">IF(IFERROR(SEARCH("-mbx",Online_Backup_Table1230[[#This Row],[Extension types]],1),0)&gt;0,"-mbx","-")</f>
        <v>-</v>
      </c>
      <c r="Z256" s="50" t="str">
        <f aca="false">IF(IFERROR(SEARCH("-informix",Online_Backup_Table1230[[#This Row],[Extension types]],1),0)&gt;0,"-informix","-")</f>
        <v>-</v>
      </c>
      <c r="AA256" s="50" t="str">
        <f aca="false">IF(IFERROR(SEARCH("-sybase",Online_Backup_Table1230[[#This Row],[Extension types]],1),0)&gt;0,"-sybase","-")</f>
        <v>-</v>
      </c>
      <c r="AB256" s="50" t="str">
        <f aca="false">IF(IFERROR(SEARCH("-lotus",Online_Backup_Table1230[[#This Row],[Extension types]],1),0)&gt;0,"-lotus","-")</f>
        <v>-</v>
      </c>
      <c r="AC256" s="50" t="str">
        <f aca="false">IF(IFERROR(SEARCH("-vss",Online_Backup_Table1230[[#This Row],[Extension types]],1),0)&gt;0,"-vss","-")</f>
        <v>-vss</v>
      </c>
      <c r="AD256" s="50" t="str">
        <f aca="false">IF(IFERROR(SEARCH("-db2",Online_Backup_Table1230[[#This Row],[Extension types]],1),0)&gt;0,"-db2","-")</f>
        <v>-</v>
      </c>
      <c r="AE256" s="50" t="str">
        <f aca="false">IF(IFERROR(SEARCH("-mssharepoint",Online_Backup_Table1230[[#This Row],[Extension types]],1),0)&gt;0,"-mssharepoint","-")</f>
        <v>-</v>
      </c>
      <c r="AF256" s="50" t="str">
        <f aca="false">IF(IFERROR(SEARCH("-mssps",Online_Backup_Table1230[[#This Row],[Extension types]],1),0)&gt;0,"-mssps","-")</f>
        <v>-</v>
      </c>
      <c r="AG256" s="50" t="str">
        <f aca="false">IF(IFERROR(SEARCH("-vmware",Online_Backup_Table1230[[#This Row],[Extension types]],1),0)&gt;0,"-vmware","-")</f>
        <v>-</v>
      </c>
      <c r="AH256" s="50" t="str">
        <f aca="false">IF(IFERROR(SEARCH("-vepa",Online_Backup_Table1230[[#This Row],[Extension types]],1),0)&gt;0,"-vepa","-")</f>
        <v>-</v>
      </c>
      <c r="AI256" s="50" t="str">
        <f aca="false">IF(IFERROR(SEARCH("-veagent",Online_Backup_Table1230[[#This Row],[Extension types]],1),0)&gt;0,"-veagent","-")</f>
        <v>-</v>
      </c>
      <c r="AJ256" s="50" t="str">
        <f aca="false">IF(IFERROR(SEARCH("-stream",Online_Backup_Table1230[[#This Row],[Extension types]],1),0)&gt;0,"-stream","-")</f>
        <v>-</v>
      </c>
      <c r="AK256" s="50" t="str">
        <f aca="false">IF(IFERROR(SEARCH("-ov",Online_Backup_Table1230[[#This Row],[Extension types]],1),0)&gt;0,"-ov","-")</f>
        <v>-</v>
      </c>
      <c r="AL256" s="50" t="str">
        <f aca="false">IF(IFERROR(SEARCH("-opc",Online_Backup_Table1230[[#This Row],[Extension types]],1),0)&gt;0,"-opc","-")</f>
        <v>-</v>
      </c>
      <c r="AM256" s="50" t="str">
        <f aca="false">IF(IFERROR(SEARCH("-mysql",Online_Backup_Table1230[[#This Row],[Extension types]],1),0)&gt;0,"-mysql","-")</f>
        <v>-</v>
      </c>
      <c r="AN256" s="50" t="str">
        <f aca="false">IF(IFERROR(SEARCH("-postgresql",Online_Backup_Table1230[[#This Row],[Extension types]],1),0)&gt;0,"-postgresql","-")</f>
        <v>-</v>
      </c>
      <c r="AO256" s="53" t="n">
        <f aca="false">IF(AND(Online_Backup_Table1230[[#This Row],[OS_type]]="WINDOWS / LINUX",COUNTIF(Online_Backup_Table1230[[#This Row],[Check -mssql and -mssql70]:[Check -opc]],"-")&lt;&gt;21),1,0)</f>
        <v>1</v>
      </c>
      <c r="AP256" s="53" t="n">
        <f aca="false">IF(AND(Online_Backup_Table1230[[#This Row],[OS_type]]="UNIX",COUNTIF(Online_Backup_Table1230[[#This Row],[Check -mssql and -mssql70]:[Check -opc]],"-")&lt;&gt;21),1,0)</f>
        <v>0</v>
      </c>
      <c r="AQ256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256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256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56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56" s="54"/>
      <c r="AV256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257" customFormat="false" ht="15" hidden="false" customHeight="false" outlineLevel="0" collapsed="false">
      <c r="B257" s="39" t="s">
        <v>321</v>
      </c>
      <c r="C257" s="39" t="s">
        <v>184</v>
      </c>
      <c r="D257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57" s="51" t="s">
        <v>322</v>
      </c>
      <c r="F257" s="52"/>
      <c r="G257" s="52"/>
      <c r="H257" s="52"/>
      <c r="I257" s="52"/>
      <c r="J257" s="52"/>
      <c r="L257" s="50" t="str">
        <f aca="false">IF(IFERROR(SEARCH("-virtual",Online_Backup_Table1230[[#This Row],[Extension types]],1),0)&gt;0,"Yes","-")</f>
        <v>-</v>
      </c>
      <c r="M257" s="39"/>
      <c r="N257" s="50" t="str">
        <f aca="false">IF(IFERROR(SEARCH("-clus",Online_Backup_Table1230[[#This Row],[Extension types]],1),0)&gt;0,"Yes","-")</f>
        <v>-</v>
      </c>
      <c r="O257" s="39"/>
      <c r="P257" s="50" t="str">
        <f aca="false">IF(IFERROR(SEARCH("-appserver",Online_Backup_Table1230[[#This Row],[Extension types]],1),0)&gt;0,"Yes","-")</f>
        <v>-</v>
      </c>
      <c r="Q257" s="39"/>
      <c r="R257" s="50" t="str">
        <f aca="false">IF(IFERROR(SEARCH("-mssql",Online_Backup_Table1230[[#This Row],[Extension types]],1),0)&gt;0,"-mssql","-")</f>
        <v>-</v>
      </c>
      <c r="S257" s="50" t="str">
        <f aca="false">IF(IFERROR(SEARCH("-oracle",Online_Backup_Table1230[[#This Row],[Extension types]],1),0)&gt;0,"-oracle","-")</f>
        <v>-oracle</v>
      </c>
      <c r="T257" s="50" t="str">
        <f aca="false">IF(IFERROR(SEARCH("-sap",Online_Backup_Table1230[[#This Row],[Extension types]],1),0)&gt;0,"-sap","-")</f>
        <v>-</v>
      </c>
      <c r="U257" s="50" t="str">
        <f aca="false">IF(IFERROR(SEARCH("-msexchange",Online_Backup_Table1230[[#This Row],[Extension types]],1),0)&gt;0,"-msexchange","-")</f>
        <v>-</v>
      </c>
      <c r="V257" s="50" t="str">
        <f aca="false">IF(IFERROR(SEARCH("-msese",Online_Backup_Table1230[[#This Row],[Extension types]],1),0)&gt;0,"-msese","-")</f>
        <v>-</v>
      </c>
      <c r="W257" s="50" t="str">
        <f aca="false">IF(IFERROR(SEARCH("-e2010",Online_Backup_Table1230[[#This Row],[Extension types]],1),0)&gt;0,"-e2010","-")</f>
        <v>-</v>
      </c>
      <c r="X257" s="50" t="str">
        <f aca="false">IF(IFERROR(SEARCH("-msmbx",Online_Backup_Table1230[[#This Row],[Extension types]],1),0)&gt;0,"-msmbx","-")</f>
        <v>-</v>
      </c>
      <c r="Y257" s="50" t="str">
        <f aca="false">IF(IFERROR(SEARCH("-mbx",Online_Backup_Table1230[[#This Row],[Extension types]],1),0)&gt;0,"-mbx","-")</f>
        <v>-</v>
      </c>
      <c r="Z257" s="50" t="str">
        <f aca="false">IF(IFERROR(SEARCH("-informix",Online_Backup_Table1230[[#This Row],[Extension types]],1),0)&gt;0,"-informix","-")</f>
        <v>-</v>
      </c>
      <c r="AA257" s="50" t="str">
        <f aca="false">IF(IFERROR(SEARCH("-sybase",Online_Backup_Table1230[[#This Row],[Extension types]],1),0)&gt;0,"-sybase","-")</f>
        <v>-</v>
      </c>
      <c r="AB257" s="50" t="str">
        <f aca="false">IF(IFERROR(SEARCH("-lotus",Online_Backup_Table1230[[#This Row],[Extension types]],1),0)&gt;0,"-lotus","-")</f>
        <v>-</v>
      </c>
      <c r="AC257" s="50" t="str">
        <f aca="false">IF(IFERROR(SEARCH("-vss",Online_Backup_Table1230[[#This Row],[Extension types]],1),0)&gt;0,"-vss","-")</f>
        <v>-vss</v>
      </c>
      <c r="AD257" s="50" t="str">
        <f aca="false">IF(IFERROR(SEARCH("-db2",Online_Backup_Table1230[[#This Row],[Extension types]],1),0)&gt;0,"-db2","-")</f>
        <v>-</v>
      </c>
      <c r="AE257" s="50" t="str">
        <f aca="false">IF(IFERROR(SEARCH("-mssharepoint",Online_Backup_Table1230[[#This Row],[Extension types]],1),0)&gt;0,"-mssharepoint","-")</f>
        <v>-</v>
      </c>
      <c r="AF257" s="50" t="str">
        <f aca="false">IF(IFERROR(SEARCH("-mssps",Online_Backup_Table1230[[#This Row],[Extension types]],1),0)&gt;0,"-mssps","-")</f>
        <v>-</v>
      </c>
      <c r="AG257" s="50" t="str">
        <f aca="false">IF(IFERROR(SEARCH("-vmware",Online_Backup_Table1230[[#This Row],[Extension types]],1),0)&gt;0,"-vmware","-")</f>
        <v>-</v>
      </c>
      <c r="AH257" s="50" t="str">
        <f aca="false">IF(IFERROR(SEARCH("-vepa",Online_Backup_Table1230[[#This Row],[Extension types]],1),0)&gt;0,"-vepa","-")</f>
        <v>-</v>
      </c>
      <c r="AI257" s="50" t="str">
        <f aca="false">IF(IFERROR(SEARCH("-veagent",Online_Backup_Table1230[[#This Row],[Extension types]],1),0)&gt;0,"-veagent","-")</f>
        <v>-</v>
      </c>
      <c r="AJ257" s="50" t="str">
        <f aca="false">IF(IFERROR(SEARCH("-stream",Online_Backup_Table1230[[#This Row],[Extension types]],1),0)&gt;0,"-stream","-")</f>
        <v>-</v>
      </c>
      <c r="AK257" s="50" t="str">
        <f aca="false">IF(IFERROR(SEARCH("-ov",Online_Backup_Table1230[[#This Row],[Extension types]],1),0)&gt;0,"-ov","-")</f>
        <v>-</v>
      </c>
      <c r="AL257" s="50" t="str">
        <f aca="false">IF(IFERROR(SEARCH("-opc",Online_Backup_Table1230[[#This Row],[Extension types]],1),0)&gt;0,"-opc","-")</f>
        <v>-</v>
      </c>
      <c r="AM257" s="50" t="str">
        <f aca="false">IF(IFERROR(SEARCH("-mysql",Online_Backup_Table1230[[#This Row],[Extension types]],1),0)&gt;0,"-mysql","-")</f>
        <v>-</v>
      </c>
      <c r="AN257" s="50" t="str">
        <f aca="false">IF(IFERROR(SEARCH("-postgresql",Online_Backup_Table1230[[#This Row],[Extension types]],1),0)&gt;0,"-postgresql","-")</f>
        <v>-</v>
      </c>
      <c r="AO257" s="53" t="n">
        <f aca="false">IF(AND(Online_Backup_Table1230[[#This Row],[OS_type]]="WINDOWS / LINUX",COUNTIF(Online_Backup_Table1230[[#This Row],[Check -mssql and -mssql70]:[Check -opc]],"-")&lt;&gt;21),1,0)</f>
        <v>1</v>
      </c>
      <c r="AP257" s="53" t="n">
        <f aca="false">IF(AND(Online_Backup_Table1230[[#This Row],[OS_type]]="UNIX",COUNTIF(Online_Backup_Table1230[[#This Row],[Check -mssql and -mssql70]:[Check -opc]],"-")&lt;&gt;21),1,0)</f>
        <v>0</v>
      </c>
      <c r="AQ257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257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257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57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57" s="54"/>
      <c r="AV257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258" customFormat="false" ht="15" hidden="false" customHeight="false" outlineLevel="0" collapsed="false">
      <c r="B258" s="39" t="s">
        <v>323</v>
      </c>
      <c r="C258" s="39" t="s">
        <v>184</v>
      </c>
      <c r="D258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58" s="51" t="s">
        <v>324</v>
      </c>
      <c r="F258" s="52"/>
      <c r="G258" s="52"/>
      <c r="H258" s="52"/>
      <c r="I258" s="52"/>
      <c r="J258" s="52"/>
      <c r="L258" s="50" t="str">
        <f aca="false">IF(IFERROR(SEARCH("-virtual",Online_Backup_Table1230[[#This Row],[Extension types]],1),0)&gt;0,"Yes","-")</f>
        <v>-</v>
      </c>
      <c r="M258" s="39"/>
      <c r="N258" s="50" t="str">
        <f aca="false">IF(IFERROR(SEARCH("-clus",Online_Backup_Table1230[[#This Row],[Extension types]],1),0)&gt;0,"Yes","-")</f>
        <v>-</v>
      </c>
      <c r="O258" s="39"/>
      <c r="P258" s="50" t="str">
        <f aca="false">IF(IFERROR(SEARCH("-appserver",Online_Backup_Table1230[[#This Row],[Extension types]],1),0)&gt;0,"Yes","-")</f>
        <v>-</v>
      </c>
      <c r="Q258" s="39"/>
      <c r="R258" s="50" t="str">
        <f aca="false">IF(IFERROR(SEARCH("-mssql",Online_Backup_Table1230[[#This Row],[Extension types]],1),0)&gt;0,"-mssql","-")</f>
        <v>-</v>
      </c>
      <c r="S258" s="50" t="str">
        <f aca="false">IF(IFERROR(SEARCH("-oracle",Online_Backup_Table1230[[#This Row],[Extension types]],1),0)&gt;0,"-oracle","-")</f>
        <v>-oracle</v>
      </c>
      <c r="T258" s="50" t="str">
        <f aca="false">IF(IFERROR(SEARCH("-sap",Online_Backup_Table1230[[#This Row],[Extension types]],1),0)&gt;0,"-sap","-")</f>
        <v>-</v>
      </c>
      <c r="U258" s="50" t="str">
        <f aca="false">IF(IFERROR(SEARCH("-msexchange",Online_Backup_Table1230[[#This Row],[Extension types]],1),0)&gt;0,"-msexchange","-")</f>
        <v>-</v>
      </c>
      <c r="V258" s="50" t="str">
        <f aca="false">IF(IFERROR(SEARCH("-msese",Online_Backup_Table1230[[#This Row],[Extension types]],1),0)&gt;0,"-msese","-")</f>
        <v>-</v>
      </c>
      <c r="W258" s="50" t="str">
        <f aca="false">IF(IFERROR(SEARCH("-e2010",Online_Backup_Table1230[[#This Row],[Extension types]],1),0)&gt;0,"-e2010","-")</f>
        <v>-</v>
      </c>
      <c r="X258" s="50" t="str">
        <f aca="false">IF(IFERROR(SEARCH("-msmbx",Online_Backup_Table1230[[#This Row],[Extension types]],1),0)&gt;0,"-msmbx","-")</f>
        <v>-</v>
      </c>
      <c r="Y258" s="50" t="str">
        <f aca="false">IF(IFERROR(SEARCH("-mbx",Online_Backup_Table1230[[#This Row],[Extension types]],1),0)&gt;0,"-mbx","-")</f>
        <v>-</v>
      </c>
      <c r="Z258" s="50" t="str">
        <f aca="false">IF(IFERROR(SEARCH("-informix",Online_Backup_Table1230[[#This Row],[Extension types]],1),0)&gt;0,"-informix","-")</f>
        <v>-</v>
      </c>
      <c r="AA258" s="50" t="str">
        <f aca="false">IF(IFERROR(SEARCH("-sybase",Online_Backup_Table1230[[#This Row],[Extension types]],1),0)&gt;0,"-sybase","-")</f>
        <v>-</v>
      </c>
      <c r="AB258" s="50" t="str">
        <f aca="false">IF(IFERROR(SEARCH("-lotus",Online_Backup_Table1230[[#This Row],[Extension types]],1),0)&gt;0,"-lotus","-")</f>
        <v>-</v>
      </c>
      <c r="AC258" s="50" t="str">
        <f aca="false">IF(IFERROR(SEARCH("-vss",Online_Backup_Table1230[[#This Row],[Extension types]],1),0)&gt;0,"-vss","-")</f>
        <v>-vss</v>
      </c>
      <c r="AD258" s="50" t="str">
        <f aca="false">IF(IFERROR(SEARCH("-db2",Online_Backup_Table1230[[#This Row],[Extension types]],1),0)&gt;0,"-db2","-")</f>
        <v>-</v>
      </c>
      <c r="AE258" s="50" t="str">
        <f aca="false">IF(IFERROR(SEARCH("-mssharepoint",Online_Backup_Table1230[[#This Row],[Extension types]],1),0)&gt;0,"-mssharepoint","-")</f>
        <v>-</v>
      </c>
      <c r="AF258" s="50" t="str">
        <f aca="false">IF(IFERROR(SEARCH("-mssps",Online_Backup_Table1230[[#This Row],[Extension types]],1),0)&gt;0,"-mssps","-")</f>
        <v>-</v>
      </c>
      <c r="AG258" s="50" t="str">
        <f aca="false">IF(IFERROR(SEARCH("-vmware",Online_Backup_Table1230[[#This Row],[Extension types]],1),0)&gt;0,"-vmware","-")</f>
        <v>-</v>
      </c>
      <c r="AH258" s="50" t="str">
        <f aca="false">IF(IFERROR(SEARCH("-vepa",Online_Backup_Table1230[[#This Row],[Extension types]],1),0)&gt;0,"-vepa","-")</f>
        <v>-</v>
      </c>
      <c r="AI258" s="50" t="str">
        <f aca="false">IF(IFERROR(SEARCH("-veagent",Online_Backup_Table1230[[#This Row],[Extension types]],1),0)&gt;0,"-veagent","-")</f>
        <v>-</v>
      </c>
      <c r="AJ258" s="50" t="str">
        <f aca="false">IF(IFERROR(SEARCH("-stream",Online_Backup_Table1230[[#This Row],[Extension types]],1),0)&gt;0,"-stream","-")</f>
        <v>-</v>
      </c>
      <c r="AK258" s="50" t="str">
        <f aca="false">IF(IFERROR(SEARCH("-ov",Online_Backup_Table1230[[#This Row],[Extension types]],1),0)&gt;0,"-ov","-")</f>
        <v>-</v>
      </c>
      <c r="AL258" s="50" t="str">
        <f aca="false">IF(IFERROR(SEARCH("-opc",Online_Backup_Table1230[[#This Row],[Extension types]],1),0)&gt;0,"-opc","-")</f>
        <v>-</v>
      </c>
      <c r="AM258" s="50" t="str">
        <f aca="false">IF(IFERROR(SEARCH("-mysql",Online_Backup_Table1230[[#This Row],[Extension types]],1),0)&gt;0,"-mysql","-")</f>
        <v>-</v>
      </c>
      <c r="AN258" s="50" t="str">
        <f aca="false">IF(IFERROR(SEARCH("-postgresql",Online_Backup_Table1230[[#This Row],[Extension types]],1),0)&gt;0,"-postgresql","-")</f>
        <v>-</v>
      </c>
      <c r="AO258" s="53" t="n">
        <f aca="false">IF(AND(Online_Backup_Table1230[[#This Row],[OS_type]]="WINDOWS / LINUX",COUNTIF(Online_Backup_Table1230[[#This Row],[Check -mssql and -mssql70]:[Check -opc]],"-")&lt;&gt;21),1,0)</f>
        <v>1</v>
      </c>
      <c r="AP258" s="53" t="n">
        <f aca="false">IF(AND(Online_Backup_Table1230[[#This Row],[OS_type]]="UNIX",COUNTIF(Online_Backup_Table1230[[#This Row],[Check -mssql and -mssql70]:[Check -opc]],"-")&lt;&gt;21),1,0)</f>
        <v>0</v>
      </c>
      <c r="AQ258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58" s="53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258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58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58" s="54" t="n">
        <v>43873.2648842593</v>
      </c>
      <c r="AV258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59" customFormat="false" ht="15" hidden="false" customHeight="false" outlineLevel="0" collapsed="false">
      <c r="B259" s="39" t="s">
        <v>325</v>
      </c>
      <c r="C259" s="39" t="s">
        <v>184</v>
      </c>
      <c r="D259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59" s="51" t="s">
        <v>326</v>
      </c>
      <c r="F259" s="52"/>
      <c r="G259" s="52"/>
      <c r="H259" s="52"/>
      <c r="I259" s="52"/>
      <c r="J259" s="52"/>
      <c r="L259" s="50" t="str">
        <f aca="false">IF(IFERROR(SEARCH("-virtual",Online_Backup_Table1230[[#This Row],[Extension types]],1),0)&gt;0,"Yes","-")</f>
        <v>-</v>
      </c>
      <c r="M259" s="39"/>
      <c r="N259" s="50" t="str">
        <f aca="false">IF(IFERROR(SEARCH("-clus",Online_Backup_Table1230[[#This Row],[Extension types]],1),0)&gt;0,"Yes","-")</f>
        <v>-</v>
      </c>
      <c r="O259" s="39"/>
      <c r="P259" s="50" t="str">
        <f aca="false">IF(IFERROR(SEARCH("-appserver",Online_Backup_Table1230[[#This Row],[Extension types]],1),0)&gt;0,"Yes","-")</f>
        <v>-</v>
      </c>
      <c r="Q259" s="39"/>
      <c r="R259" s="50" t="str">
        <f aca="false">IF(IFERROR(SEARCH("-mssql",Online_Backup_Table1230[[#This Row],[Extension types]],1),0)&gt;0,"-mssql","-")</f>
        <v>-</v>
      </c>
      <c r="S259" s="50" t="str">
        <f aca="false">IF(IFERROR(SEARCH("-oracle",Online_Backup_Table1230[[#This Row],[Extension types]],1),0)&gt;0,"-oracle","-")</f>
        <v>-oracle</v>
      </c>
      <c r="T259" s="50" t="str">
        <f aca="false">IF(IFERROR(SEARCH("-sap",Online_Backup_Table1230[[#This Row],[Extension types]],1),0)&gt;0,"-sap","-")</f>
        <v>-</v>
      </c>
      <c r="U259" s="50" t="str">
        <f aca="false">IF(IFERROR(SEARCH("-msexchange",Online_Backup_Table1230[[#This Row],[Extension types]],1),0)&gt;0,"-msexchange","-")</f>
        <v>-</v>
      </c>
      <c r="V259" s="50" t="str">
        <f aca="false">IF(IFERROR(SEARCH("-msese",Online_Backup_Table1230[[#This Row],[Extension types]],1),0)&gt;0,"-msese","-")</f>
        <v>-</v>
      </c>
      <c r="W259" s="50" t="str">
        <f aca="false">IF(IFERROR(SEARCH("-e2010",Online_Backup_Table1230[[#This Row],[Extension types]],1),0)&gt;0,"-e2010","-")</f>
        <v>-</v>
      </c>
      <c r="X259" s="50" t="str">
        <f aca="false">IF(IFERROR(SEARCH("-msmbx",Online_Backup_Table1230[[#This Row],[Extension types]],1),0)&gt;0,"-msmbx","-")</f>
        <v>-</v>
      </c>
      <c r="Y259" s="50" t="str">
        <f aca="false">IF(IFERROR(SEARCH("-mbx",Online_Backup_Table1230[[#This Row],[Extension types]],1),0)&gt;0,"-mbx","-")</f>
        <v>-</v>
      </c>
      <c r="Z259" s="50" t="str">
        <f aca="false">IF(IFERROR(SEARCH("-informix",Online_Backup_Table1230[[#This Row],[Extension types]],1),0)&gt;0,"-informix","-")</f>
        <v>-</v>
      </c>
      <c r="AA259" s="50" t="str">
        <f aca="false">IF(IFERROR(SEARCH("-sybase",Online_Backup_Table1230[[#This Row],[Extension types]],1),0)&gt;0,"-sybase","-")</f>
        <v>-</v>
      </c>
      <c r="AB259" s="50" t="str">
        <f aca="false">IF(IFERROR(SEARCH("-lotus",Online_Backup_Table1230[[#This Row],[Extension types]],1),0)&gt;0,"-lotus","-")</f>
        <v>-</v>
      </c>
      <c r="AC259" s="50" t="str">
        <f aca="false">IF(IFERROR(SEARCH("-vss",Online_Backup_Table1230[[#This Row],[Extension types]],1),0)&gt;0,"-vss","-")</f>
        <v>-vss</v>
      </c>
      <c r="AD259" s="50" t="str">
        <f aca="false">IF(IFERROR(SEARCH("-db2",Online_Backup_Table1230[[#This Row],[Extension types]],1),0)&gt;0,"-db2","-")</f>
        <v>-</v>
      </c>
      <c r="AE259" s="50" t="str">
        <f aca="false">IF(IFERROR(SEARCH("-mssharepoint",Online_Backup_Table1230[[#This Row],[Extension types]],1),0)&gt;0,"-mssharepoint","-")</f>
        <v>-</v>
      </c>
      <c r="AF259" s="50" t="str">
        <f aca="false">IF(IFERROR(SEARCH("-mssps",Online_Backup_Table1230[[#This Row],[Extension types]],1),0)&gt;0,"-mssps","-")</f>
        <v>-</v>
      </c>
      <c r="AG259" s="50" t="str">
        <f aca="false">IF(IFERROR(SEARCH("-vmware",Online_Backup_Table1230[[#This Row],[Extension types]],1),0)&gt;0,"-vmware","-")</f>
        <v>-</v>
      </c>
      <c r="AH259" s="50" t="str">
        <f aca="false">IF(IFERROR(SEARCH("-vepa",Online_Backup_Table1230[[#This Row],[Extension types]],1),0)&gt;0,"-vepa","-")</f>
        <v>-</v>
      </c>
      <c r="AI259" s="50" t="str">
        <f aca="false">IF(IFERROR(SEARCH("-veagent",Online_Backup_Table1230[[#This Row],[Extension types]],1),0)&gt;0,"-veagent","-")</f>
        <v>-</v>
      </c>
      <c r="AJ259" s="50" t="str">
        <f aca="false">IF(IFERROR(SEARCH("-stream",Online_Backup_Table1230[[#This Row],[Extension types]],1),0)&gt;0,"-stream","-")</f>
        <v>-</v>
      </c>
      <c r="AK259" s="50" t="str">
        <f aca="false">IF(IFERROR(SEARCH("-ov",Online_Backup_Table1230[[#This Row],[Extension types]],1),0)&gt;0,"-ov","-")</f>
        <v>-</v>
      </c>
      <c r="AL259" s="50" t="str">
        <f aca="false">IF(IFERROR(SEARCH("-opc",Online_Backup_Table1230[[#This Row],[Extension types]],1),0)&gt;0,"-opc","-")</f>
        <v>-</v>
      </c>
      <c r="AM259" s="50" t="str">
        <f aca="false">IF(IFERROR(SEARCH("-mysql",Online_Backup_Table1230[[#This Row],[Extension types]],1),0)&gt;0,"-mysql","-")</f>
        <v>-</v>
      </c>
      <c r="AN259" s="50" t="str">
        <f aca="false">IF(IFERROR(SEARCH("-postgresql",Online_Backup_Table1230[[#This Row],[Extension types]],1),0)&gt;0,"-postgresql","-")</f>
        <v>-</v>
      </c>
      <c r="AO259" s="53" t="n">
        <f aca="false">IF(AND(Online_Backup_Table1230[[#This Row],[OS_type]]="WINDOWS / LINUX",COUNTIF(Online_Backup_Table1230[[#This Row],[Check -mssql and -mssql70]:[Check -opc]],"-")&lt;&gt;21),1,0)</f>
        <v>1</v>
      </c>
      <c r="AP259" s="53" t="n">
        <f aca="false">IF(AND(Online_Backup_Table1230[[#This Row],[OS_type]]="UNIX",COUNTIF(Online_Backup_Table1230[[#This Row],[Check -mssql and -mssql70]:[Check -opc]],"-")&lt;&gt;21),1,0)</f>
        <v>0</v>
      </c>
      <c r="AQ259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59" s="53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259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59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59" s="54" t="n">
        <v>43873.5220949074</v>
      </c>
      <c r="AV259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60" customFormat="false" ht="15" hidden="false" customHeight="false" outlineLevel="0" collapsed="false">
      <c r="B260" s="39" t="s">
        <v>327</v>
      </c>
      <c r="C260" s="39" t="s">
        <v>184</v>
      </c>
      <c r="D260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60" s="51" t="s">
        <v>328</v>
      </c>
      <c r="F260" s="52"/>
      <c r="G260" s="52"/>
      <c r="H260" s="52"/>
      <c r="I260" s="52"/>
      <c r="J260" s="52"/>
      <c r="L260" s="50" t="str">
        <f aca="false">IF(IFERROR(SEARCH("-virtual",Online_Backup_Table1230[[#This Row],[Extension types]],1),0)&gt;0,"Yes","-")</f>
        <v>-</v>
      </c>
      <c r="M260" s="39"/>
      <c r="N260" s="50" t="str">
        <f aca="false">IF(IFERROR(SEARCH("-clus",Online_Backup_Table1230[[#This Row],[Extension types]],1),0)&gt;0,"Yes","-")</f>
        <v>-</v>
      </c>
      <c r="O260" s="39"/>
      <c r="P260" s="50" t="str">
        <f aca="false">IF(IFERROR(SEARCH("-appserver",Online_Backup_Table1230[[#This Row],[Extension types]],1),0)&gt;0,"Yes","-")</f>
        <v>-</v>
      </c>
      <c r="Q260" s="39"/>
      <c r="R260" s="50" t="str">
        <f aca="false">IF(IFERROR(SEARCH("-mssql",Online_Backup_Table1230[[#This Row],[Extension types]],1),0)&gt;0,"-mssql","-")</f>
        <v>-</v>
      </c>
      <c r="S260" s="50" t="str">
        <f aca="false">IF(IFERROR(SEARCH("-oracle",Online_Backup_Table1230[[#This Row],[Extension types]],1),0)&gt;0,"-oracle","-")</f>
        <v>-oracle</v>
      </c>
      <c r="T260" s="50" t="str">
        <f aca="false">IF(IFERROR(SEARCH("-sap",Online_Backup_Table1230[[#This Row],[Extension types]],1),0)&gt;0,"-sap","-")</f>
        <v>-</v>
      </c>
      <c r="U260" s="50" t="str">
        <f aca="false">IF(IFERROR(SEARCH("-msexchange",Online_Backup_Table1230[[#This Row],[Extension types]],1),0)&gt;0,"-msexchange","-")</f>
        <v>-</v>
      </c>
      <c r="V260" s="50" t="str">
        <f aca="false">IF(IFERROR(SEARCH("-msese",Online_Backup_Table1230[[#This Row],[Extension types]],1),0)&gt;0,"-msese","-")</f>
        <v>-</v>
      </c>
      <c r="W260" s="50" t="str">
        <f aca="false">IF(IFERROR(SEARCH("-e2010",Online_Backup_Table1230[[#This Row],[Extension types]],1),0)&gt;0,"-e2010","-")</f>
        <v>-</v>
      </c>
      <c r="X260" s="50" t="str">
        <f aca="false">IF(IFERROR(SEARCH("-msmbx",Online_Backup_Table1230[[#This Row],[Extension types]],1),0)&gt;0,"-msmbx","-")</f>
        <v>-</v>
      </c>
      <c r="Y260" s="50" t="str">
        <f aca="false">IF(IFERROR(SEARCH("-mbx",Online_Backup_Table1230[[#This Row],[Extension types]],1),0)&gt;0,"-mbx","-")</f>
        <v>-</v>
      </c>
      <c r="Z260" s="50" t="str">
        <f aca="false">IF(IFERROR(SEARCH("-informix",Online_Backup_Table1230[[#This Row],[Extension types]],1),0)&gt;0,"-informix","-")</f>
        <v>-</v>
      </c>
      <c r="AA260" s="50" t="str">
        <f aca="false">IF(IFERROR(SEARCH("-sybase",Online_Backup_Table1230[[#This Row],[Extension types]],1),0)&gt;0,"-sybase","-")</f>
        <v>-</v>
      </c>
      <c r="AB260" s="50" t="str">
        <f aca="false">IF(IFERROR(SEARCH("-lotus",Online_Backup_Table1230[[#This Row],[Extension types]],1),0)&gt;0,"-lotus","-")</f>
        <v>-</v>
      </c>
      <c r="AC260" s="50" t="str">
        <f aca="false">IF(IFERROR(SEARCH("-vss",Online_Backup_Table1230[[#This Row],[Extension types]],1),0)&gt;0,"-vss","-")</f>
        <v>-vss</v>
      </c>
      <c r="AD260" s="50" t="str">
        <f aca="false">IF(IFERROR(SEARCH("-db2",Online_Backup_Table1230[[#This Row],[Extension types]],1),0)&gt;0,"-db2","-")</f>
        <v>-</v>
      </c>
      <c r="AE260" s="50" t="str">
        <f aca="false">IF(IFERROR(SEARCH("-mssharepoint",Online_Backup_Table1230[[#This Row],[Extension types]],1),0)&gt;0,"-mssharepoint","-")</f>
        <v>-</v>
      </c>
      <c r="AF260" s="50" t="str">
        <f aca="false">IF(IFERROR(SEARCH("-mssps",Online_Backup_Table1230[[#This Row],[Extension types]],1),0)&gt;0,"-mssps","-")</f>
        <v>-</v>
      </c>
      <c r="AG260" s="50" t="str">
        <f aca="false">IF(IFERROR(SEARCH("-vmware",Online_Backup_Table1230[[#This Row],[Extension types]],1),0)&gt;0,"-vmware","-")</f>
        <v>-</v>
      </c>
      <c r="AH260" s="50" t="str">
        <f aca="false">IF(IFERROR(SEARCH("-vepa",Online_Backup_Table1230[[#This Row],[Extension types]],1),0)&gt;0,"-vepa","-")</f>
        <v>-</v>
      </c>
      <c r="AI260" s="50" t="str">
        <f aca="false">IF(IFERROR(SEARCH("-veagent",Online_Backup_Table1230[[#This Row],[Extension types]],1),0)&gt;0,"-veagent","-")</f>
        <v>-</v>
      </c>
      <c r="AJ260" s="50" t="str">
        <f aca="false">IF(IFERROR(SEARCH("-stream",Online_Backup_Table1230[[#This Row],[Extension types]],1),0)&gt;0,"-stream","-")</f>
        <v>-</v>
      </c>
      <c r="AK260" s="50" t="str">
        <f aca="false">IF(IFERROR(SEARCH("-ov",Online_Backup_Table1230[[#This Row],[Extension types]],1),0)&gt;0,"-ov","-")</f>
        <v>-</v>
      </c>
      <c r="AL260" s="50" t="str">
        <f aca="false">IF(IFERROR(SEARCH("-opc",Online_Backup_Table1230[[#This Row],[Extension types]],1),0)&gt;0,"-opc","-")</f>
        <v>-</v>
      </c>
      <c r="AM260" s="50" t="str">
        <f aca="false">IF(IFERROR(SEARCH("-mysql",Online_Backup_Table1230[[#This Row],[Extension types]],1),0)&gt;0,"-mysql","-")</f>
        <v>-</v>
      </c>
      <c r="AN260" s="50" t="str">
        <f aca="false">IF(IFERROR(SEARCH("-postgresql",Online_Backup_Table1230[[#This Row],[Extension types]],1),0)&gt;0,"-postgresql","-")</f>
        <v>-</v>
      </c>
      <c r="AO260" s="53" t="n">
        <f aca="false">IF(AND(Online_Backup_Table1230[[#This Row],[OS_type]]="WINDOWS / LINUX",COUNTIF(Online_Backup_Table1230[[#This Row],[Check -mssql and -mssql70]:[Check -opc]],"-")&lt;&gt;21),1,0)</f>
        <v>1</v>
      </c>
      <c r="AP260" s="53" t="n">
        <f aca="false">IF(AND(Online_Backup_Table1230[[#This Row],[OS_type]]="UNIX",COUNTIF(Online_Backup_Table1230[[#This Row],[Check -mssql and -mssql70]:[Check -opc]],"-")&lt;&gt;21),1,0)</f>
        <v>0</v>
      </c>
      <c r="AQ260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60" s="53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260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60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60" s="54" t="n">
        <v>43873.2521064815</v>
      </c>
      <c r="AV260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61" customFormat="false" ht="15" hidden="false" customHeight="false" outlineLevel="0" collapsed="false">
      <c r="B261" s="39" t="s">
        <v>329</v>
      </c>
      <c r="C261" s="39" t="s">
        <v>193</v>
      </c>
      <c r="D261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Unix</v>
      </c>
      <c r="E261" s="51" t="s">
        <v>127</v>
      </c>
      <c r="F261" s="52"/>
      <c r="G261" s="52"/>
      <c r="H261" s="52"/>
      <c r="I261" s="52"/>
      <c r="J261" s="52"/>
      <c r="L261" s="50" t="str">
        <f aca="false">IF(IFERROR(SEARCH("-virtual",Online_Backup_Table1230[[#This Row],[Extension types]],1),0)&gt;0,"Yes","-")</f>
        <v>-</v>
      </c>
      <c r="M261" s="39"/>
      <c r="N261" s="50" t="str">
        <f aca="false">IF(IFERROR(SEARCH("-clus",Online_Backup_Table1230[[#This Row],[Extension types]],1),0)&gt;0,"Yes","-")</f>
        <v>-</v>
      </c>
      <c r="O261" s="39"/>
      <c r="P261" s="50" t="str">
        <f aca="false">IF(IFERROR(SEARCH("-appserver",Online_Backup_Table1230[[#This Row],[Extension types]],1),0)&gt;0,"Yes","-")</f>
        <v>-</v>
      </c>
      <c r="Q261" s="39"/>
      <c r="R261" s="50" t="str">
        <f aca="false">IF(IFERROR(SEARCH("-mssql",Online_Backup_Table1230[[#This Row],[Extension types]],1),0)&gt;0,"-mssql","-")</f>
        <v>-</v>
      </c>
      <c r="S261" s="50" t="str">
        <f aca="false">IF(IFERROR(SEARCH("-oracle",Online_Backup_Table1230[[#This Row],[Extension types]],1),0)&gt;0,"-oracle","-")</f>
        <v>-oracle</v>
      </c>
      <c r="T261" s="50" t="str">
        <f aca="false">IF(IFERROR(SEARCH("-sap",Online_Backup_Table1230[[#This Row],[Extension types]],1),0)&gt;0,"-sap","-")</f>
        <v>-</v>
      </c>
      <c r="U261" s="50" t="str">
        <f aca="false">IF(IFERROR(SEARCH("-msexchange",Online_Backup_Table1230[[#This Row],[Extension types]],1),0)&gt;0,"-msexchange","-")</f>
        <v>-</v>
      </c>
      <c r="V261" s="50" t="str">
        <f aca="false">IF(IFERROR(SEARCH("-msese",Online_Backup_Table1230[[#This Row],[Extension types]],1),0)&gt;0,"-msese","-")</f>
        <v>-</v>
      </c>
      <c r="W261" s="50" t="str">
        <f aca="false">IF(IFERROR(SEARCH("-e2010",Online_Backup_Table1230[[#This Row],[Extension types]],1),0)&gt;0,"-e2010","-")</f>
        <v>-</v>
      </c>
      <c r="X261" s="50" t="str">
        <f aca="false">IF(IFERROR(SEARCH("-msmbx",Online_Backup_Table1230[[#This Row],[Extension types]],1),0)&gt;0,"-msmbx","-")</f>
        <v>-</v>
      </c>
      <c r="Y261" s="50" t="str">
        <f aca="false">IF(IFERROR(SEARCH("-mbx",Online_Backup_Table1230[[#This Row],[Extension types]],1),0)&gt;0,"-mbx","-")</f>
        <v>-</v>
      </c>
      <c r="Z261" s="50" t="str">
        <f aca="false">IF(IFERROR(SEARCH("-informix",Online_Backup_Table1230[[#This Row],[Extension types]],1),0)&gt;0,"-informix","-")</f>
        <v>-</v>
      </c>
      <c r="AA261" s="50" t="str">
        <f aca="false">IF(IFERROR(SEARCH("-sybase",Online_Backup_Table1230[[#This Row],[Extension types]],1),0)&gt;0,"-sybase","-")</f>
        <v>-</v>
      </c>
      <c r="AB261" s="50" t="str">
        <f aca="false">IF(IFERROR(SEARCH("-lotus",Online_Backup_Table1230[[#This Row],[Extension types]],1),0)&gt;0,"-lotus","-")</f>
        <v>-</v>
      </c>
      <c r="AC261" s="50" t="str">
        <f aca="false">IF(IFERROR(SEARCH("-vss",Online_Backup_Table1230[[#This Row],[Extension types]],1),0)&gt;0,"-vss","-")</f>
        <v>-</v>
      </c>
      <c r="AD261" s="50" t="str">
        <f aca="false">IF(IFERROR(SEARCH("-db2",Online_Backup_Table1230[[#This Row],[Extension types]],1),0)&gt;0,"-db2","-")</f>
        <v>-</v>
      </c>
      <c r="AE261" s="50" t="str">
        <f aca="false">IF(IFERROR(SEARCH("-mssharepoint",Online_Backup_Table1230[[#This Row],[Extension types]],1),0)&gt;0,"-mssharepoint","-")</f>
        <v>-</v>
      </c>
      <c r="AF261" s="50" t="str">
        <f aca="false">IF(IFERROR(SEARCH("-mssps",Online_Backup_Table1230[[#This Row],[Extension types]],1),0)&gt;0,"-mssps","-")</f>
        <v>-</v>
      </c>
      <c r="AG261" s="50" t="str">
        <f aca="false">IF(IFERROR(SEARCH("-vmware",Online_Backup_Table1230[[#This Row],[Extension types]],1),0)&gt;0,"-vmware","-")</f>
        <v>-</v>
      </c>
      <c r="AH261" s="50" t="str">
        <f aca="false">IF(IFERROR(SEARCH("-vepa",Online_Backup_Table1230[[#This Row],[Extension types]],1),0)&gt;0,"-vepa","-")</f>
        <v>-</v>
      </c>
      <c r="AI261" s="50" t="str">
        <f aca="false">IF(IFERROR(SEARCH("-veagent",Online_Backup_Table1230[[#This Row],[Extension types]],1),0)&gt;0,"-veagent","-")</f>
        <v>-</v>
      </c>
      <c r="AJ261" s="50" t="str">
        <f aca="false">IF(IFERROR(SEARCH("-stream",Online_Backup_Table1230[[#This Row],[Extension types]],1),0)&gt;0,"-stream","-")</f>
        <v>-</v>
      </c>
      <c r="AK261" s="50" t="str">
        <f aca="false">IF(IFERROR(SEARCH("-ov",Online_Backup_Table1230[[#This Row],[Extension types]],1),0)&gt;0,"-ov","-")</f>
        <v>-</v>
      </c>
      <c r="AL261" s="50" t="str">
        <f aca="false">IF(IFERROR(SEARCH("-opc",Online_Backup_Table1230[[#This Row],[Extension types]],1),0)&gt;0,"-opc","-")</f>
        <v>-</v>
      </c>
      <c r="AM261" s="50" t="str">
        <f aca="false">IF(IFERROR(SEARCH("-mysql",Online_Backup_Table1230[[#This Row],[Extension types]],1),0)&gt;0,"-mysql","-")</f>
        <v>-</v>
      </c>
      <c r="AN261" s="50" t="str">
        <f aca="false">IF(IFERROR(SEARCH("-postgresql",Online_Backup_Table1230[[#This Row],[Extension types]],1),0)&gt;0,"-postgresql","-")</f>
        <v>-</v>
      </c>
      <c r="AO261" s="53" t="n">
        <f aca="false">IF(AND(Online_Backup_Table1230[[#This Row],[OS_type]]="WINDOWS / LINUX",COUNTIF(Online_Backup_Table1230[[#This Row],[Check -mssql and -mssql70]:[Check -opc]],"-")&lt;&gt;21),1,0)</f>
        <v>0</v>
      </c>
      <c r="AP261" s="53" t="n">
        <f aca="false">IF(AND(Online_Backup_Table1230[[#This Row],[OS_type]]="UNIX",COUNTIF(Online_Backup_Table1230[[#This Row],[Check -mssql and -mssql70]:[Check -opc]],"-")&lt;&gt;21),1,0)</f>
        <v>1</v>
      </c>
      <c r="AQ261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261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261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61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61" s="54"/>
      <c r="AV261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262" customFormat="false" ht="15" hidden="false" customHeight="false" outlineLevel="0" collapsed="false">
      <c r="B262" s="39" t="s">
        <v>330</v>
      </c>
      <c r="C262" s="39" t="s">
        <v>193</v>
      </c>
      <c r="D262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Unix</v>
      </c>
      <c r="E262" s="51" t="s">
        <v>127</v>
      </c>
      <c r="F262" s="52"/>
      <c r="G262" s="52"/>
      <c r="H262" s="52"/>
      <c r="I262" s="52"/>
      <c r="J262" s="52"/>
      <c r="L262" s="50" t="str">
        <f aca="false">IF(IFERROR(SEARCH("-virtual",Online_Backup_Table1230[[#This Row],[Extension types]],1),0)&gt;0,"Yes","-")</f>
        <v>-</v>
      </c>
      <c r="M262" s="39"/>
      <c r="N262" s="50" t="str">
        <f aca="false">IF(IFERROR(SEARCH("-clus",Online_Backup_Table1230[[#This Row],[Extension types]],1),0)&gt;0,"Yes","-")</f>
        <v>-</v>
      </c>
      <c r="O262" s="39"/>
      <c r="P262" s="50" t="str">
        <f aca="false">IF(IFERROR(SEARCH("-appserver",Online_Backup_Table1230[[#This Row],[Extension types]],1),0)&gt;0,"Yes","-")</f>
        <v>-</v>
      </c>
      <c r="Q262" s="39"/>
      <c r="R262" s="50" t="str">
        <f aca="false">IF(IFERROR(SEARCH("-mssql",Online_Backup_Table1230[[#This Row],[Extension types]],1),0)&gt;0,"-mssql","-")</f>
        <v>-</v>
      </c>
      <c r="S262" s="50" t="str">
        <f aca="false">IF(IFERROR(SEARCH("-oracle",Online_Backup_Table1230[[#This Row],[Extension types]],1),0)&gt;0,"-oracle","-")</f>
        <v>-oracle</v>
      </c>
      <c r="T262" s="50" t="str">
        <f aca="false">IF(IFERROR(SEARCH("-sap",Online_Backup_Table1230[[#This Row],[Extension types]],1),0)&gt;0,"-sap","-")</f>
        <v>-</v>
      </c>
      <c r="U262" s="50" t="str">
        <f aca="false">IF(IFERROR(SEARCH("-msexchange",Online_Backup_Table1230[[#This Row],[Extension types]],1),0)&gt;0,"-msexchange","-")</f>
        <v>-</v>
      </c>
      <c r="V262" s="50" t="str">
        <f aca="false">IF(IFERROR(SEARCH("-msese",Online_Backup_Table1230[[#This Row],[Extension types]],1),0)&gt;0,"-msese","-")</f>
        <v>-</v>
      </c>
      <c r="W262" s="50" t="str">
        <f aca="false">IF(IFERROR(SEARCH("-e2010",Online_Backup_Table1230[[#This Row],[Extension types]],1),0)&gt;0,"-e2010","-")</f>
        <v>-</v>
      </c>
      <c r="X262" s="50" t="str">
        <f aca="false">IF(IFERROR(SEARCH("-msmbx",Online_Backup_Table1230[[#This Row],[Extension types]],1),0)&gt;0,"-msmbx","-")</f>
        <v>-</v>
      </c>
      <c r="Y262" s="50" t="str">
        <f aca="false">IF(IFERROR(SEARCH("-mbx",Online_Backup_Table1230[[#This Row],[Extension types]],1),0)&gt;0,"-mbx","-")</f>
        <v>-</v>
      </c>
      <c r="Z262" s="50" t="str">
        <f aca="false">IF(IFERROR(SEARCH("-informix",Online_Backup_Table1230[[#This Row],[Extension types]],1),0)&gt;0,"-informix","-")</f>
        <v>-</v>
      </c>
      <c r="AA262" s="50" t="str">
        <f aca="false">IF(IFERROR(SEARCH("-sybase",Online_Backup_Table1230[[#This Row],[Extension types]],1),0)&gt;0,"-sybase","-")</f>
        <v>-</v>
      </c>
      <c r="AB262" s="50" t="str">
        <f aca="false">IF(IFERROR(SEARCH("-lotus",Online_Backup_Table1230[[#This Row],[Extension types]],1),0)&gt;0,"-lotus","-")</f>
        <v>-</v>
      </c>
      <c r="AC262" s="50" t="str">
        <f aca="false">IF(IFERROR(SEARCH("-vss",Online_Backup_Table1230[[#This Row],[Extension types]],1),0)&gt;0,"-vss","-")</f>
        <v>-</v>
      </c>
      <c r="AD262" s="50" t="str">
        <f aca="false">IF(IFERROR(SEARCH("-db2",Online_Backup_Table1230[[#This Row],[Extension types]],1),0)&gt;0,"-db2","-")</f>
        <v>-</v>
      </c>
      <c r="AE262" s="50" t="str">
        <f aca="false">IF(IFERROR(SEARCH("-mssharepoint",Online_Backup_Table1230[[#This Row],[Extension types]],1),0)&gt;0,"-mssharepoint","-")</f>
        <v>-</v>
      </c>
      <c r="AF262" s="50" t="str">
        <f aca="false">IF(IFERROR(SEARCH("-mssps",Online_Backup_Table1230[[#This Row],[Extension types]],1),0)&gt;0,"-mssps","-")</f>
        <v>-</v>
      </c>
      <c r="AG262" s="50" t="str">
        <f aca="false">IF(IFERROR(SEARCH("-vmware",Online_Backup_Table1230[[#This Row],[Extension types]],1),0)&gt;0,"-vmware","-")</f>
        <v>-</v>
      </c>
      <c r="AH262" s="50" t="str">
        <f aca="false">IF(IFERROR(SEARCH("-vepa",Online_Backup_Table1230[[#This Row],[Extension types]],1),0)&gt;0,"-vepa","-")</f>
        <v>-</v>
      </c>
      <c r="AI262" s="50" t="str">
        <f aca="false">IF(IFERROR(SEARCH("-veagent",Online_Backup_Table1230[[#This Row],[Extension types]],1),0)&gt;0,"-veagent","-")</f>
        <v>-</v>
      </c>
      <c r="AJ262" s="50" t="str">
        <f aca="false">IF(IFERROR(SEARCH("-stream",Online_Backup_Table1230[[#This Row],[Extension types]],1),0)&gt;0,"-stream","-")</f>
        <v>-</v>
      </c>
      <c r="AK262" s="50" t="str">
        <f aca="false">IF(IFERROR(SEARCH("-ov",Online_Backup_Table1230[[#This Row],[Extension types]],1),0)&gt;0,"-ov","-")</f>
        <v>-</v>
      </c>
      <c r="AL262" s="50" t="str">
        <f aca="false">IF(IFERROR(SEARCH("-opc",Online_Backup_Table1230[[#This Row],[Extension types]],1),0)&gt;0,"-opc","-")</f>
        <v>-</v>
      </c>
      <c r="AM262" s="50" t="str">
        <f aca="false">IF(IFERROR(SEARCH("-mysql",Online_Backup_Table1230[[#This Row],[Extension types]],1),0)&gt;0,"-mysql","-")</f>
        <v>-</v>
      </c>
      <c r="AN262" s="50" t="str">
        <f aca="false">IF(IFERROR(SEARCH("-postgresql",Online_Backup_Table1230[[#This Row],[Extension types]],1),0)&gt;0,"-postgresql","-")</f>
        <v>-</v>
      </c>
      <c r="AO262" s="53" t="n">
        <f aca="false">IF(AND(Online_Backup_Table1230[[#This Row],[OS_type]]="WINDOWS / LINUX",COUNTIF(Online_Backup_Table1230[[#This Row],[Check -mssql and -mssql70]:[Check -opc]],"-")&lt;&gt;21),1,0)</f>
        <v>0</v>
      </c>
      <c r="AP262" s="53" t="n">
        <f aca="false">IF(AND(Online_Backup_Table1230[[#This Row],[OS_type]]="UNIX",COUNTIF(Online_Backup_Table1230[[#This Row],[Check -mssql and -mssql70]:[Check -opc]],"-")&lt;&gt;21),1,0)</f>
        <v>1</v>
      </c>
      <c r="AQ262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262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262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62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62" s="54"/>
      <c r="AV262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263" customFormat="false" ht="15" hidden="false" customHeight="false" outlineLevel="0" collapsed="false">
      <c r="B263" s="39" t="s">
        <v>331</v>
      </c>
      <c r="C263" s="39" t="s">
        <v>184</v>
      </c>
      <c r="D263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63" s="51" t="s">
        <v>163</v>
      </c>
      <c r="F263" s="52"/>
      <c r="G263" s="52"/>
      <c r="H263" s="52"/>
      <c r="I263" s="52"/>
      <c r="J263" s="52"/>
      <c r="L263" s="50" t="str">
        <f aca="false">IF(IFERROR(SEARCH("-virtual",Online_Backup_Table1230[[#This Row],[Extension types]],1),0)&gt;0,"Yes","-")</f>
        <v>-</v>
      </c>
      <c r="M263" s="39"/>
      <c r="N263" s="50" t="str">
        <f aca="false">IF(IFERROR(SEARCH("-clus",Online_Backup_Table1230[[#This Row],[Extension types]],1),0)&gt;0,"Yes","-")</f>
        <v>-</v>
      </c>
      <c r="O263" s="39"/>
      <c r="P263" s="50" t="str">
        <f aca="false">IF(IFERROR(SEARCH("-appserver",Online_Backup_Table1230[[#This Row],[Extension types]],1),0)&gt;0,"Yes","-")</f>
        <v>-</v>
      </c>
      <c r="Q263" s="39"/>
      <c r="R263" s="50" t="str">
        <f aca="false">IF(IFERROR(SEARCH("-mssql",Online_Backup_Table1230[[#This Row],[Extension types]],1),0)&gt;0,"-mssql","-")</f>
        <v>-mssql</v>
      </c>
      <c r="S263" s="50" t="str">
        <f aca="false">IF(IFERROR(SEARCH("-oracle",Online_Backup_Table1230[[#This Row],[Extension types]],1),0)&gt;0,"-oracle","-")</f>
        <v>-</v>
      </c>
      <c r="T263" s="50" t="str">
        <f aca="false">IF(IFERROR(SEARCH("-sap",Online_Backup_Table1230[[#This Row],[Extension types]],1),0)&gt;0,"-sap","-")</f>
        <v>-</v>
      </c>
      <c r="U263" s="50" t="str">
        <f aca="false">IF(IFERROR(SEARCH("-msexchange",Online_Backup_Table1230[[#This Row],[Extension types]],1),0)&gt;0,"-msexchange","-")</f>
        <v>-</v>
      </c>
      <c r="V263" s="50" t="str">
        <f aca="false">IF(IFERROR(SEARCH("-msese",Online_Backup_Table1230[[#This Row],[Extension types]],1),0)&gt;0,"-msese","-")</f>
        <v>-</v>
      </c>
      <c r="W263" s="50" t="str">
        <f aca="false">IF(IFERROR(SEARCH("-e2010",Online_Backup_Table1230[[#This Row],[Extension types]],1),0)&gt;0,"-e2010","-")</f>
        <v>-</v>
      </c>
      <c r="X263" s="50" t="str">
        <f aca="false">IF(IFERROR(SEARCH("-msmbx",Online_Backup_Table1230[[#This Row],[Extension types]],1),0)&gt;0,"-msmbx","-")</f>
        <v>-</v>
      </c>
      <c r="Y263" s="50" t="str">
        <f aca="false">IF(IFERROR(SEARCH("-mbx",Online_Backup_Table1230[[#This Row],[Extension types]],1),0)&gt;0,"-mbx","-")</f>
        <v>-</v>
      </c>
      <c r="Z263" s="50" t="str">
        <f aca="false">IF(IFERROR(SEARCH("-informix",Online_Backup_Table1230[[#This Row],[Extension types]],1),0)&gt;0,"-informix","-")</f>
        <v>-</v>
      </c>
      <c r="AA263" s="50" t="str">
        <f aca="false">IF(IFERROR(SEARCH("-sybase",Online_Backup_Table1230[[#This Row],[Extension types]],1),0)&gt;0,"-sybase","-")</f>
        <v>-</v>
      </c>
      <c r="AB263" s="50" t="str">
        <f aca="false">IF(IFERROR(SEARCH("-lotus",Online_Backup_Table1230[[#This Row],[Extension types]],1),0)&gt;0,"-lotus","-")</f>
        <v>-</v>
      </c>
      <c r="AC263" s="50" t="str">
        <f aca="false">IF(IFERROR(SEARCH("-vss",Online_Backup_Table1230[[#This Row],[Extension types]],1),0)&gt;0,"-vss","-")</f>
        <v>-vss</v>
      </c>
      <c r="AD263" s="50" t="str">
        <f aca="false">IF(IFERROR(SEARCH("-db2",Online_Backup_Table1230[[#This Row],[Extension types]],1),0)&gt;0,"-db2","-")</f>
        <v>-</v>
      </c>
      <c r="AE263" s="50" t="str">
        <f aca="false">IF(IFERROR(SEARCH("-mssharepoint",Online_Backup_Table1230[[#This Row],[Extension types]],1),0)&gt;0,"-mssharepoint","-")</f>
        <v>-</v>
      </c>
      <c r="AF263" s="50" t="str">
        <f aca="false">IF(IFERROR(SEARCH("-mssps",Online_Backup_Table1230[[#This Row],[Extension types]],1),0)&gt;0,"-mssps","-")</f>
        <v>-</v>
      </c>
      <c r="AG263" s="50" t="str">
        <f aca="false">IF(IFERROR(SEARCH("-vmware",Online_Backup_Table1230[[#This Row],[Extension types]],1),0)&gt;0,"-vmware","-")</f>
        <v>-</v>
      </c>
      <c r="AH263" s="50" t="str">
        <f aca="false">IF(IFERROR(SEARCH("-vepa",Online_Backup_Table1230[[#This Row],[Extension types]],1),0)&gt;0,"-vepa","-")</f>
        <v>-</v>
      </c>
      <c r="AI263" s="50" t="str">
        <f aca="false">IF(IFERROR(SEARCH("-veagent",Online_Backup_Table1230[[#This Row],[Extension types]],1),0)&gt;0,"-veagent","-")</f>
        <v>-</v>
      </c>
      <c r="AJ263" s="50" t="str">
        <f aca="false">IF(IFERROR(SEARCH("-stream",Online_Backup_Table1230[[#This Row],[Extension types]],1),0)&gt;0,"-stream","-")</f>
        <v>-</v>
      </c>
      <c r="AK263" s="50" t="str">
        <f aca="false">IF(IFERROR(SEARCH("-ov",Online_Backup_Table1230[[#This Row],[Extension types]],1),0)&gt;0,"-ov","-")</f>
        <v>-</v>
      </c>
      <c r="AL263" s="50" t="str">
        <f aca="false">IF(IFERROR(SEARCH("-opc",Online_Backup_Table1230[[#This Row],[Extension types]],1),0)&gt;0,"-opc","-")</f>
        <v>-</v>
      </c>
      <c r="AM263" s="50" t="str">
        <f aca="false">IF(IFERROR(SEARCH("-mysql",Online_Backup_Table1230[[#This Row],[Extension types]],1),0)&gt;0,"-mysql","-")</f>
        <v>-</v>
      </c>
      <c r="AN263" s="50" t="str">
        <f aca="false">IF(IFERROR(SEARCH("-postgresql",Online_Backup_Table1230[[#This Row],[Extension types]],1),0)&gt;0,"-postgresql","-")</f>
        <v>-</v>
      </c>
      <c r="AO263" s="53" t="n">
        <f aca="false">IF(AND(Online_Backup_Table1230[[#This Row],[OS_type]]="WINDOWS / LINUX",COUNTIF(Online_Backup_Table1230[[#This Row],[Check -mssql and -mssql70]:[Check -opc]],"-")&lt;&gt;21),1,0)</f>
        <v>1</v>
      </c>
      <c r="AP263" s="53" t="n">
        <f aca="false">IF(AND(Online_Backup_Table1230[[#This Row],[OS_type]]="UNIX",COUNTIF(Online_Backup_Table1230[[#This Row],[Check -mssql and -mssql70]:[Check -opc]],"-")&lt;&gt;21),1,0)</f>
        <v>0</v>
      </c>
      <c r="AQ263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63" s="53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263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63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63" s="54" t="n">
        <v>43872.2631481482</v>
      </c>
      <c r="AV263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64" customFormat="false" ht="15" hidden="false" customHeight="false" outlineLevel="0" collapsed="false">
      <c r="B264" s="39" t="s">
        <v>332</v>
      </c>
      <c r="C264" s="39" t="s">
        <v>184</v>
      </c>
      <c r="D264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64" s="51" t="s">
        <v>333</v>
      </c>
      <c r="F264" s="52"/>
      <c r="G264" s="52"/>
      <c r="H264" s="52"/>
      <c r="I264" s="52"/>
      <c r="J264" s="52"/>
      <c r="L264" s="50" t="str">
        <f aca="false">IF(IFERROR(SEARCH("-virtual",Online_Backup_Table1230[[#This Row],[Extension types]],1),0)&gt;0,"Yes","-")</f>
        <v>-</v>
      </c>
      <c r="M264" s="39"/>
      <c r="N264" s="50" t="str">
        <f aca="false">IF(IFERROR(SEARCH("-clus",Online_Backup_Table1230[[#This Row],[Extension types]],1),0)&gt;0,"Yes","-")</f>
        <v>-</v>
      </c>
      <c r="O264" s="39"/>
      <c r="P264" s="50" t="str">
        <f aca="false">IF(IFERROR(SEARCH("-appserver",Online_Backup_Table1230[[#This Row],[Extension types]],1),0)&gt;0,"Yes","-")</f>
        <v>-</v>
      </c>
      <c r="Q264" s="39"/>
      <c r="R264" s="50" t="str">
        <f aca="false">IF(IFERROR(SEARCH("-mssql",Online_Backup_Table1230[[#This Row],[Extension types]],1),0)&gt;0,"-mssql","-")</f>
        <v>-mssql</v>
      </c>
      <c r="S264" s="50" t="str">
        <f aca="false">IF(IFERROR(SEARCH("-oracle",Online_Backup_Table1230[[#This Row],[Extension types]],1),0)&gt;0,"-oracle","-")</f>
        <v>-</v>
      </c>
      <c r="T264" s="50" t="str">
        <f aca="false">IF(IFERROR(SEARCH("-sap",Online_Backup_Table1230[[#This Row],[Extension types]],1),0)&gt;0,"-sap","-")</f>
        <v>-</v>
      </c>
      <c r="U264" s="50" t="str">
        <f aca="false">IF(IFERROR(SEARCH("-msexchange",Online_Backup_Table1230[[#This Row],[Extension types]],1),0)&gt;0,"-msexchange","-")</f>
        <v>-</v>
      </c>
      <c r="V264" s="50" t="str">
        <f aca="false">IF(IFERROR(SEARCH("-msese",Online_Backup_Table1230[[#This Row],[Extension types]],1),0)&gt;0,"-msese","-")</f>
        <v>-</v>
      </c>
      <c r="W264" s="50" t="str">
        <f aca="false">IF(IFERROR(SEARCH("-e2010",Online_Backup_Table1230[[#This Row],[Extension types]],1),0)&gt;0,"-e2010","-")</f>
        <v>-</v>
      </c>
      <c r="X264" s="50" t="str">
        <f aca="false">IF(IFERROR(SEARCH("-msmbx",Online_Backup_Table1230[[#This Row],[Extension types]],1),0)&gt;0,"-msmbx","-")</f>
        <v>-</v>
      </c>
      <c r="Y264" s="50" t="str">
        <f aca="false">IF(IFERROR(SEARCH("-mbx",Online_Backup_Table1230[[#This Row],[Extension types]],1),0)&gt;0,"-mbx","-")</f>
        <v>-</v>
      </c>
      <c r="Z264" s="50" t="str">
        <f aca="false">IF(IFERROR(SEARCH("-informix",Online_Backup_Table1230[[#This Row],[Extension types]],1),0)&gt;0,"-informix","-")</f>
        <v>-</v>
      </c>
      <c r="AA264" s="50" t="str">
        <f aca="false">IF(IFERROR(SEARCH("-sybase",Online_Backup_Table1230[[#This Row],[Extension types]],1),0)&gt;0,"-sybase","-")</f>
        <v>-</v>
      </c>
      <c r="AB264" s="50" t="str">
        <f aca="false">IF(IFERROR(SEARCH("-lotus",Online_Backup_Table1230[[#This Row],[Extension types]],1),0)&gt;0,"-lotus","-")</f>
        <v>-</v>
      </c>
      <c r="AC264" s="50" t="str">
        <f aca="false">IF(IFERROR(SEARCH("-vss",Online_Backup_Table1230[[#This Row],[Extension types]],1),0)&gt;0,"-vss","-")</f>
        <v>-vss</v>
      </c>
      <c r="AD264" s="50" t="str">
        <f aca="false">IF(IFERROR(SEARCH("-db2",Online_Backup_Table1230[[#This Row],[Extension types]],1),0)&gt;0,"-db2","-")</f>
        <v>-</v>
      </c>
      <c r="AE264" s="50" t="str">
        <f aca="false">IF(IFERROR(SEARCH("-mssharepoint",Online_Backup_Table1230[[#This Row],[Extension types]],1),0)&gt;0,"-mssharepoint","-")</f>
        <v>-</v>
      </c>
      <c r="AF264" s="50" t="str">
        <f aca="false">IF(IFERROR(SEARCH("-mssps",Online_Backup_Table1230[[#This Row],[Extension types]],1),0)&gt;0,"-mssps","-")</f>
        <v>-</v>
      </c>
      <c r="AG264" s="50" t="str">
        <f aca="false">IF(IFERROR(SEARCH("-vmware",Online_Backup_Table1230[[#This Row],[Extension types]],1),0)&gt;0,"-vmware","-")</f>
        <v>-</v>
      </c>
      <c r="AH264" s="50" t="str">
        <f aca="false">IF(IFERROR(SEARCH("-vepa",Online_Backup_Table1230[[#This Row],[Extension types]],1),0)&gt;0,"-vepa","-")</f>
        <v>-</v>
      </c>
      <c r="AI264" s="50" t="str">
        <f aca="false">IF(IFERROR(SEARCH("-veagent",Online_Backup_Table1230[[#This Row],[Extension types]],1),0)&gt;0,"-veagent","-")</f>
        <v>-</v>
      </c>
      <c r="AJ264" s="50" t="str">
        <f aca="false">IF(IFERROR(SEARCH("-stream",Online_Backup_Table1230[[#This Row],[Extension types]],1),0)&gt;0,"-stream","-")</f>
        <v>-</v>
      </c>
      <c r="AK264" s="50" t="str">
        <f aca="false">IF(IFERROR(SEARCH("-ov",Online_Backup_Table1230[[#This Row],[Extension types]],1),0)&gt;0,"-ov","-")</f>
        <v>-</v>
      </c>
      <c r="AL264" s="50" t="str">
        <f aca="false">IF(IFERROR(SEARCH("-opc",Online_Backup_Table1230[[#This Row],[Extension types]],1),0)&gt;0,"-opc","-")</f>
        <v>-</v>
      </c>
      <c r="AM264" s="50" t="str">
        <f aca="false">IF(IFERROR(SEARCH("-mysql",Online_Backup_Table1230[[#This Row],[Extension types]],1),0)&gt;0,"-mysql","-")</f>
        <v>-</v>
      </c>
      <c r="AN264" s="50" t="str">
        <f aca="false">IF(IFERROR(SEARCH("-postgresql",Online_Backup_Table1230[[#This Row],[Extension types]],1),0)&gt;0,"-postgresql","-")</f>
        <v>-</v>
      </c>
      <c r="AO264" s="53" t="n">
        <f aca="false">IF(AND(Online_Backup_Table1230[[#This Row],[OS_type]]="WINDOWS / LINUX",COUNTIF(Online_Backup_Table1230[[#This Row],[Check -mssql and -mssql70]:[Check -opc]],"-")&lt;&gt;21),1,0)</f>
        <v>1</v>
      </c>
      <c r="AP264" s="53" t="n">
        <f aca="false">IF(AND(Online_Backup_Table1230[[#This Row],[OS_type]]="UNIX",COUNTIF(Online_Backup_Table1230[[#This Row],[Check -mssql and -mssql70]:[Check -opc]],"-")&lt;&gt;21),1,0)</f>
        <v>0</v>
      </c>
      <c r="AQ264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64" s="53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264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64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64" s="54" t="n">
        <v>43873.5117361111</v>
      </c>
      <c r="AV264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65" customFormat="false" ht="15" hidden="false" customHeight="false" outlineLevel="0" collapsed="false">
      <c r="B265" s="39" t="s">
        <v>334</v>
      </c>
      <c r="C265" s="39" t="s">
        <v>184</v>
      </c>
      <c r="D265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65" s="51" t="s">
        <v>335</v>
      </c>
      <c r="F265" s="52"/>
      <c r="G265" s="52"/>
      <c r="H265" s="52"/>
      <c r="I265" s="52"/>
      <c r="J265" s="52"/>
      <c r="L265" s="50" t="str">
        <f aca="false">IF(IFERROR(SEARCH("-virtual",Online_Backup_Table1230[[#This Row],[Extension types]],1),0)&gt;0,"Yes","-")</f>
        <v>-</v>
      </c>
      <c r="M265" s="39"/>
      <c r="N265" s="50" t="str">
        <f aca="false">IF(IFERROR(SEARCH("-clus",Online_Backup_Table1230[[#This Row],[Extension types]],1),0)&gt;0,"Yes","-")</f>
        <v>Yes</v>
      </c>
      <c r="O265" s="39" t="s">
        <v>336</v>
      </c>
      <c r="P265" s="50" t="str">
        <f aca="false">IF(IFERROR(SEARCH("-appserver",Online_Backup_Table1230[[#This Row],[Extension types]],1),0)&gt;0,"Yes","-")</f>
        <v>-</v>
      </c>
      <c r="Q265" s="39"/>
      <c r="R265" s="50" t="str">
        <f aca="false">IF(IFERROR(SEARCH("-mssql",Online_Backup_Table1230[[#This Row],[Extension types]],1),0)&gt;0,"-mssql","-")</f>
        <v>-mssql</v>
      </c>
      <c r="S265" s="50" t="str">
        <f aca="false">IF(IFERROR(SEARCH("-oracle",Online_Backup_Table1230[[#This Row],[Extension types]],1),0)&gt;0,"-oracle","-")</f>
        <v>-</v>
      </c>
      <c r="T265" s="50" t="str">
        <f aca="false">IF(IFERROR(SEARCH("-sap",Online_Backup_Table1230[[#This Row],[Extension types]],1),0)&gt;0,"-sap","-")</f>
        <v>-</v>
      </c>
      <c r="U265" s="50" t="str">
        <f aca="false">IF(IFERROR(SEARCH("-msexchange",Online_Backup_Table1230[[#This Row],[Extension types]],1),0)&gt;0,"-msexchange","-")</f>
        <v>-</v>
      </c>
      <c r="V265" s="50" t="str">
        <f aca="false">IF(IFERROR(SEARCH("-msese",Online_Backup_Table1230[[#This Row],[Extension types]],1),0)&gt;0,"-msese","-")</f>
        <v>-</v>
      </c>
      <c r="W265" s="50" t="str">
        <f aca="false">IF(IFERROR(SEARCH("-e2010",Online_Backup_Table1230[[#This Row],[Extension types]],1),0)&gt;0,"-e2010","-")</f>
        <v>-</v>
      </c>
      <c r="X265" s="50" t="str">
        <f aca="false">IF(IFERROR(SEARCH("-msmbx",Online_Backup_Table1230[[#This Row],[Extension types]],1),0)&gt;0,"-msmbx","-")</f>
        <v>-</v>
      </c>
      <c r="Y265" s="50" t="str">
        <f aca="false">IF(IFERROR(SEARCH("-mbx",Online_Backup_Table1230[[#This Row],[Extension types]],1),0)&gt;0,"-mbx","-")</f>
        <v>-</v>
      </c>
      <c r="Z265" s="50" t="str">
        <f aca="false">IF(IFERROR(SEARCH("-informix",Online_Backup_Table1230[[#This Row],[Extension types]],1),0)&gt;0,"-informix","-")</f>
        <v>-</v>
      </c>
      <c r="AA265" s="50" t="str">
        <f aca="false">IF(IFERROR(SEARCH("-sybase",Online_Backup_Table1230[[#This Row],[Extension types]],1),0)&gt;0,"-sybase","-")</f>
        <v>-</v>
      </c>
      <c r="AB265" s="50" t="str">
        <f aca="false">IF(IFERROR(SEARCH("-lotus",Online_Backup_Table1230[[#This Row],[Extension types]],1),0)&gt;0,"-lotus","-")</f>
        <v>-</v>
      </c>
      <c r="AC265" s="50" t="str">
        <f aca="false">IF(IFERROR(SEARCH("-vss",Online_Backup_Table1230[[#This Row],[Extension types]],1),0)&gt;0,"-vss","-")</f>
        <v>-vss</v>
      </c>
      <c r="AD265" s="50" t="str">
        <f aca="false">IF(IFERROR(SEARCH("-db2",Online_Backup_Table1230[[#This Row],[Extension types]],1),0)&gt;0,"-db2","-")</f>
        <v>-</v>
      </c>
      <c r="AE265" s="50" t="str">
        <f aca="false">IF(IFERROR(SEARCH("-mssharepoint",Online_Backup_Table1230[[#This Row],[Extension types]],1),0)&gt;0,"-mssharepoint","-")</f>
        <v>-</v>
      </c>
      <c r="AF265" s="50" t="str">
        <f aca="false">IF(IFERROR(SEARCH("-mssps",Online_Backup_Table1230[[#This Row],[Extension types]],1),0)&gt;0,"-mssps","-")</f>
        <v>-</v>
      </c>
      <c r="AG265" s="50" t="str">
        <f aca="false">IF(IFERROR(SEARCH("-vmware",Online_Backup_Table1230[[#This Row],[Extension types]],1),0)&gt;0,"-vmware","-")</f>
        <v>-</v>
      </c>
      <c r="AH265" s="50" t="str">
        <f aca="false">IF(IFERROR(SEARCH("-vepa",Online_Backup_Table1230[[#This Row],[Extension types]],1),0)&gt;0,"-vepa","-")</f>
        <v>-</v>
      </c>
      <c r="AI265" s="50" t="str">
        <f aca="false">IF(IFERROR(SEARCH("-veagent",Online_Backup_Table1230[[#This Row],[Extension types]],1),0)&gt;0,"-veagent","-")</f>
        <v>-</v>
      </c>
      <c r="AJ265" s="50" t="str">
        <f aca="false">IF(IFERROR(SEARCH("-stream",Online_Backup_Table1230[[#This Row],[Extension types]],1),0)&gt;0,"-stream","-")</f>
        <v>-</v>
      </c>
      <c r="AK265" s="50" t="str">
        <f aca="false">IF(IFERROR(SEARCH("-ov",Online_Backup_Table1230[[#This Row],[Extension types]],1),0)&gt;0,"-ov","-")</f>
        <v>-</v>
      </c>
      <c r="AL265" s="50" t="str">
        <f aca="false">IF(IFERROR(SEARCH("-opc",Online_Backup_Table1230[[#This Row],[Extension types]],1),0)&gt;0,"-opc","-")</f>
        <v>-</v>
      </c>
      <c r="AM265" s="50" t="str">
        <f aca="false">IF(IFERROR(SEARCH("-mysql",Online_Backup_Table1230[[#This Row],[Extension types]],1),0)&gt;0,"-mysql","-")</f>
        <v>-</v>
      </c>
      <c r="AN265" s="50" t="str">
        <f aca="false">IF(IFERROR(SEARCH("-postgresql",Online_Backup_Table1230[[#This Row],[Extension types]],1),0)&gt;0,"-postgresql","-")</f>
        <v>-</v>
      </c>
      <c r="AO265" s="53" t="n">
        <v>1</v>
      </c>
      <c r="AP265" s="53" t="n">
        <f aca="false">IF(AND(Online_Backup_Table1230[[#This Row],[OS_type]]="UNIX",COUNTIF(Online_Backup_Table1230[[#This Row],[Check -mssql and -mssql70]:[Check -opc]],"-")&lt;&gt;21),1,0)</f>
        <v>0</v>
      </c>
      <c r="AQ265" s="53" t="n">
        <v>1</v>
      </c>
      <c r="AR265" s="53" t="n">
        <v>1</v>
      </c>
      <c r="AS265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65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65" s="54" t="n">
        <v>43872.5338773148</v>
      </c>
      <c r="AV265" s="0" t="s">
        <v>337</v>
      </c>
    </row>
    <row r="266" customFormat="false" ht="15" hidden="false" customHeight="false" outlineLevel="0" collapsed="false">
      <c r="B266" s="39" t="s">
        <v>338</v>
      </c>
      <c r="C266" s="39" t="s">
        <v>184</v>
      </c>
      <c r="D266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66" s="51" t="s">
        <v>335</v>
      </c>
      <c r="F266" s="52"/>
      <c r="G266" s="52"/>
      <c r="H266" s="52"/>
      <c r="I266" s="52"/>
      <c r="J266" s="52"/>
      <c r="L266" s="50" t="str">
        <f aca="false">IF(IFERROR(SEARCH("-virtual",Online_Backup_Table1230[[#This Row],[Extension types]],1),0)&gt;0,"Yes","-")</f>
        <v>-</v>
      </c>
      <c r="M266" s="39"/>
      <c r="N266" s="50" t="str">
        <f aca="false">IF(IFERROR(SEARCH("-clus",Online_Backup_Table1230[[#This Row],[Extension types]],1),0)&gt;0,"Yes","-")</f>
        <v>Yes</v>
      </c>
      <c r="O266" s="39" t="s">
        <v>336</v>
      </c>
      <c r="P266" s="50" t="str">
        <f aca="false">IF(IFERROR(SEARCH("-appserver",Online_Backup_Table1230[[#This Row],[Extension types]],1),0)&gt;0,"Yes","-")</f>
        <v>-</v>
      </c>
      <c r="Q266" s="39"/>
      <c r="R266" s="50" t="str">
        <f aca="false">IF(IFERROR(SEARCH("-mssql",Online_Backup_Table1230[[#This Row],[Extension types]],1),0)&gt;0,"-mssql","-")</f>
        <v>-mssql</v>
      </c>
      <c r="S266" s="50" t="str">
        <f aca="false">IF(IFERROR(SEARCH("-oracle",Online_Backup_Table1230[[#This Row],[Extension types]],1),0)&gt;0,"-oracle","-")</f>
        <v>-</v>
      </c>
      <c r="T266" s="50" t="str">
        <f aca="false">IF(IFERROR(SEARCH("-sap",Online_Backup_Table1230[[#This Row],[Extension types]],1),0)&gt;0,"-sap","-")</f>
        <v>-</v>
      </c>
      <c r="U266" s="50" t="str">
        <f aca="false">IF(IFERROR(SEARCH("-msexchange",Online_Backup_Table1230[[#This Row],[Extension types]],1),0)&gt;0,"-msexchange","-")</f>
        <v>-</v>
      </c>
      <c r="V266" s="50" t="str">
        <f aca="false">IF(IFERROR(SEARCH("-msese",Online_Backup_Table1230[[#This Row],[Extension types]],1),0)&gt;0,"-msese","-")</f>
        <v>-</v>
      </c>
      <c r="W266" s="50" t="str">
        <f aca="false">IF(IFERROR(SEARCH("-e2010",Online_Backup_Table1230[[#This Row],[Extension types]],1),0)&gt;0,"-e2010","-")</f>
        <v>-</v>
      </c>
      <c r="X266" s="50" t="str">
        <f aca="false">IF(IFERROR(SEARCH("-msmbx",Online_Backup_Table1230[[#This Row],[Extension types]],1),0)&gt;0,"-msmbx","-")</f>
        <v>-</v>
      </c>
      <c r="Y266" s="50" t="str">
        <f aca="false">IF(IFERROR(SEARCH("-mbx",Online_Backup_Table1230[[#This Row],[Extension types]],1),0)&gt;0,"-mbx","-")</f>
        <v>-</v>
      </c>
      <c r="Z266" s="50" t="str">
        <f aca="false">IF(IFERROR(SEARCH("-informix",Online_Backup_Table1230[[#This Row],[Extension types]],1),0)&gt;0,"-informix","-")</f>
        <v>-</v>
      </c>
      <c r="AA266" s="50" t="str">
        <f aca="false">IF(IFERROR(SEARCH("-sybase",Online_Backup_Table1230[[#This Row],[Extension types]],1),0)&gt;0,"-sybase","-")</f>
        <v>-</v>
      </c>
      <c r="AB266" s="50" t="str">
        <f aca="false">IF(IFERROR(SEARCH("-lotus",Online_Backup_Table1230[[#This Row],[Extension types]],1),0)&gt;0,"-lotus","-")</f>
        <v>-</v>
      </c>
      <c r="AC266" s="50" t="str">
        <f aca="false">IF(IFERROR(SEARCH("-vss",Online_Backup_Table1230[[#This Row],[Extension types]],1),0)&gt;0,"-vss","-")</f>
        <v>-vss</v>
      </c>
      <c r="AD266" s="50" t="str">
        <f aca="false">IF(IFERROR(SEARCH("-db2",Online_Backup_Table1230[[#This Row],[Extension types]],1),0)&gt;0,"-db2","-")</f>
        <v>-</v>
      </c>
      <c r="AE266" s="50" t="str">
        <f aca="false">IF(IFERROR(SEARCH("-mssharepoint",Online_Backup_Table1230[[#This Row],[Extension types]],1),0)&gt;0,"-mssharepoint","-")</f>
        <v>-</v>
      </c>
      <c r="AF266" s="50" t="str">
        <f aca="false">IF(IFERROR(SEARCH("-mssps",Online_Backup_Table1230[[#This Row],[Extension types]],1),0)&gt;0,"-mssps","-")</f>
        <v>-</v>
      </c>
      <c r="AG266" s="50" t="str">
        <f aca="false">IF(IFERROR(SEARCH("-vmware",Online_Backup_Table1230[[#This Row],[Extension types]],1),0)&gt;0,"-vmware","-")</f>
        <v>-</v>
      </c>
      <c r="AH266" s="50" t="str">
        <f aca="false">IF(IFERROR(SEARCH("-vepa",Online_Backup_Table1230[[#This Row],[Extension types]],1),0)&gt;0,"-vepa","-")</f>
        <v>-</v>
      </c>
      <c r="AI266" s="50" t="str">
        <f aca="false">IF(IFERROR(SEARCH("-veagent",Online_Backup_Table1230[[#This Row],[Extension types]],1),0)&gt;0,"-veagent","-")</f>
        <v>-</v>
      </c>
      <c r="AJ266" s="50" t="str">
        <f aca="false">IF(IFERROR(SEARCH("-stream",Online_Backup_Table1230[[#This Row],[Extension types]],1),0)&gt;0,"-stream","-")</f>
        <v>-</v>
      </c>
      <c r="AK266" s="50" t="str">
        <f aca="false">IF(IFERROR(SEARCH("-ov",Online_Backup_Table1230[[#This Row],[Extension types]],1),0)&gt;0,"-ov","-")</f>
        <v>-</v>
      </c>
      <c r="AL266" s="50" t="str">
        <f aca="false">IF(IFERROR(SEARCH("-opc",Online_Backup_Table1230[[#This Row],[Extension types]],1),0)&gt;0,"-opc","-")</f>
        <v>-</v>
      </c>
      <c r="AM266" s="50" t="str">
        <f aca="false">IF(IFERROR(SEARCH("-mysql",Online_Backup_Table1230[[#This Row],[Extension types]],1),0)&gt;0,"-mysql","-")</f>
        <v>-</v>
      </c>
      <c r="AN266" s="50" t="str">
        <f aca="false">IF(IFERROR(SEARCH("-postgresql",Online_Backup_Table1230[[#This Row],[Extension types]],1),0)&gt;0,"-postgresql","-")</f>
        <v>-</v>
      </c>
      <c r="AO266" s="53" t="n">
        <v>1</v>
      </c>
      <c r="AP266" s="53" t="n">
        <f aca="false">IF(AND(Online_Backup_Table1230[[#This Row],[OS_type]]="UNIX",COUNTIF(Online_Backup_Table1230[[#This Row],[Check -mssql and -mssql70]:[Check -opc]],"-")&lt;&gt;21),1,0)</f>
        <v>0</v>
      </c>
      <c r="AQ266" s="53" t="n">
        <v>1</v>
      </c>
      <c r="AR266" s="53" t="n">
        <v>1</v>
      </c>
      <c r="AS266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66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66" s="54" t="n">
        <v>43872.5338773148</v>
      </c>
      <c r="AV266" s="0" t="s">
        <v>337</v>
      </c>
    </row>
    <row r="267" customFormat="false" ht="15" hidden="false" customHeight="false" outlineLevel="0" collapsed="false">
      <c r="B267" s="55" t="s">
        <v>336</v>
      </c>
      <c r="C267" s="55" t="s">
        <v>184</v>
      </c>
      <c r="D267" s="56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67" s="57" t="s">
        <v>339</v>
      </c>
      <c r="F267" s="58"/>
      <c r="G267" s="58"/>
      <c r="H267" s="58"/>
      <c r="I267" s="58"/>
      <c r="J267" s="58"/>
      <c r="K267" s="59"/>
      <c r="L267" s="56" t="str">
        <f aca="false">IF(IFERROR(SEARCH("-virtual",Online_Backup_Table1230[[#This Row],[Extension types]],1),0)&gt;0,"Yes","-")</f>
        <v>-</v>
      </c>
      <c r="M267" s="55"/>
      <c r="N267" s="56" t="str">
        <f aca="false">IF(IFERROR(SEARCH("-clus",Online_Backup_Table1230[[#This Row],[Extension types]],1),0)&gt;0,"Yes","-")</f>
        <v>Yes</v>
      </c>
      <c r="O267" s="55" t="s">
        <v>336</v>
      </c>
      <c r="P267" s="56" t="str">
        <f aca="false">IF(IFERROR(SEARCH("-appserver",Online_Backup_Table1230[[#This Row],[Extension types]],1),0)&gt;0,"Yes","-")</f>
        <v>-</v>
      </c>
      <c r="Q267" s="55"/>
      <c r="R267" s="56" t="str">
        <f aca="false">IF(IFERROR(SEARCH("-mssql",Online_Backup_Table1230[[#This Row],[Extension types]],1),0)&gt;0,"-mssql","-")</f>
        <v>-mssql</v>
      </c>
      <c r="S267" s="56" t="str">
        <f aca="false">IF(IFERROR(SEARCH("-oracle",Online_Backup_Table1230[[#This Row],[Extension types]],1),0)&gt;0,"-oracle","-")</f>
        <v>-</v>
      </c>
      <c r="T267" s="56" t="str">
        <f aca="false">IF(IFERROR(SEARCH("-sap",Online_Backup_Table1230[[#This Row],[Extension types]],1),0)&gt;0,"-sap","-")</f>
        <v>-</v>
      </c>
      <c r="U267" s="56" t="str">
        <f aca="false">IF(IFERROR(SEARCH("-msexchange",Online_Backup_Table1230[[#This Row],[Extension types]],1),0)&gt;0,"-msexchange","-")</f>
        <v>-</v>
      </c>
      <c r="V267" s="56" t="str">
        <f aca="false">IF(IFERROR(SEARCH("-msese",Online_Backup_Table1230[[#This Row],[Extension types]],1),0)&gt;0,"-msese","-")</f>
        <v>-</v>
      </c>
      <c r="W267" s="56" t="str">
        <f aca="false">IF(IFERROR(SEARCH("-e2010",Online_Backup_Table1230[[#This Row],[Extension types]],1),0)&gt;0,"-e2010","-")</f>
        <v>-</v>
      </c>
      <c r="X267" s="56" t="str">
        <f aca="false">IF(IFERROR(SEARCH("-msmbx",Online_Backup_Table1230[[#This Row],[Extension types]],1),0)&gt;0,"-msmbx","-")</f>
        <v>-</v>
      </c>
      <c r="Y267" s="56" t="str">
        <f aca="false">IF(IFERROR(SEARCH("-mbx",Online_Backup_Table1230[[#This Row],[Extension types]],1),0)&gt;0,"-mbx","-")</f>
        <v>-</v>
      </c>
      <c r="Z267" s="56" t="str">
        <f aca="false">IF(IFERROR(SEARCH("-informix",Online_Backup_Table1230[[#This Row],[Extension types]],1),0)&gt;0,"-informix","-")</f>
        <v>-</v>
      </c>
      <c r="AA267" s="56" t="str">
        <f aca="false">IF(IFERROR(SEARCH("-sybase",Online_Backup_Table1230[[#This Row],[Extension types]],1),0)&gt;0,"-sybase","-")</f>
        <v>-</v>
      </c>
      <c r="AB267" s="56" t="str">
        <f aca="false">IF(IFERROR(SEARCH("-lotus",Online_Backup_Table1230[[#This Row],[Extension types]],1),0)&gt;0,"-lotus","-")</f>
        <v>-</v>
      </c>
      <c r="AC267" s="56" t="str">
        <f aca="false">IF(IFERROR(SEARCH("-vss",Online_Backup_Table1230[[#This Row],[Extension types]],1),0)&gt;0,"-vss","-")</f>
        <v>-vss</v>
      </c>
      <c r="AD267" s="56" t="str">
        <f aca="false">IF(IFERROR(SEARCH("-db2",Online_Backup_Table1230[[#This Row],[Extension types]],1),0)&gt;0,"-db2","-")</f>
        <v>-</v>
      </c>
      <c r="AE267" s="56" t="str">
        <f aca="false">IF(IFERROR(SEARCH("-mssharepoint",Online_Backup_Table1230[[#This Row],[Extension types]],1),0)&gt;0,"-mssharepoint","-")</f>
        <v>-</v>
      </c>
      <c r="AF267" s="56" t="str">
        <f aca="false">IF(IFERROR(SEARCH("-mssps",Online_Backup_Table1230[[#This Row],[Extension types]],1),0)&gt;0,"-mssps","-")</f>
        <v>-</v>
      </c>
      <c r="AG267" s="56" t="str">
        <f aca="false">IF(IFERROR(SEARCH("-vmware",Online_Backup_Table1230[[#This Row],[Extension types]],1),0)&gt;0,"-vmware","-")</f>
        <v>-</v>
      </c>
      <c r="AH267" s="56" t="str">
        <f aca="false">IF(IFERROR(SEARCH("-vepa",Online_Backup_Table1230[[#This Row],[Extension types]],1),0)&gt;0,"-vepa","-")</f>
        <v>-</v>
      </c>
      <c r="AI267" s="56" t="str">
        <f aca="false">IF(IFERROR(SEARCH("-veagent",Online_Backup_Table1230[[#This Row],[Extension types]],1),0)&gt;0,"-veagent","-")</f>
        <v>-</v>
      </c>
      <c r="AJ267" s="56" t="str">
        <f aca="false">IF(IFERROR(SEARCH("-stream",Online_Backup_Table1230[[#This Row],[Extension types]],1),0)&gt;0,"-stream","-")</f>
        <v>-</v>
      </c>
      <c r="AK267" s="56" t="str">
        <f aca="false">IF(IFERROR(SEARCH("-ov",Online_Backup_Table1230[[#This Row],[Extension types]],1),0)&gt;0,"-ov","-")</f>
        <v>-</v>
      </c>
      <c r="AL267" s="56" t="str">
        <f aca="false">IF(IFERROR(SEARCH("-opc",Online_Backup_Table1230[[#This Row],[Extension types]],1),0)&gt;0,"-opc","-")</f>
        <v>-</v>
      </c>
      <c r="AM267" s="56" t="str">
        <f aca="false">IF(IFERROR(SEARCH("-mysql",Online_Backup_Table1230[[#This Row],[Extension types]],1),0)&gt;0,"-mysql","-")</f>
        <v>-</v>
      </c>
      <c r="AN267" s="56" t="str">
        <f aca="false">IF(IFERROR(SEARCH("-postgresql",Online_Backup_Table1230[[#This Row],[Extension types]],1),0)&gt;0,"-postgresql","-")</f>
        <v>-</v>
      </c>
      <c r="AO267" s="60" t="n">
        <v>0</v>
      </c>
      <c r="AP267" s="60" t="n">
        <v>0</v>
      </c>
      <c r="AQ267" s="60" t="n">
        <v>0</v>
      </c>
      <c r="AR267" s="60" t="n">
        <v>0</v>
      </c>
      <c r="AS267" s="60" t="n">
        <v>0</v>
      </c>
      <c r="AT267" s="53" t="n">
        <v>0</v>
      </c>
      <c r="AU267" s="54" t="n">
        <v>43872.5338773148</v>
      </c>
      <c r="AV267" s="0" t="s">
        <v>340</v>
      </c>
    </row>
    <row r="268" customFormat="false" ht="15" hidden="false" customHeight="false" outlineLevel="0" collapsed="false">
      <c r="B268" s="39" t="s">
        <v>341</v>
      </c>
      <c r="C268" s="39" t="s">
        <v>184</v>
      </c>
      <c r="D268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68" s="51" t="s">
        <v>342</v>
      </c>
      <c r="F268" s="52"/>
      <c r="G268" s="52"/>
      <c r="H268" s="52"/>
      <c r="I268" s="52"/>
      <c r="J268" s="52"/>
      <c r="L268" s="50" t="str">
        <f aca="false">IF(IFERROR(SEARCH("-virtual",Online_Backup_Table1230[[#This Row],[Extension types]],1),0)&gt;0,"Yes","-")</f>
        <v>-</v>
      </c>
      <c r="M268" s="39"/>
      <c r="N268" s="50" t="str">
        <f aca="false">IF(IFERROR(SEARCH("-clus",Online_Backup_Table1230[[#This Row],[Extension types]],1),0)&gt;0,"Yes","-")</f>
        <v>-</v>
      </c>
      <c r="O268" s="39"/>
      <c r="P268" s="50" t="str">
        <f aca="false">IF(IFERROR(SEARCH("-appserver",Online_Backup_Table1230[[#This Row],[Extension types]],1),0)&gt;0,"Yes","-")</f>
        <v>-</v>
      </c>
      <c r="Q268" s="39"/>
      <c r="R268" s="50" t="str">
        <f aca="false">IF(IFERROR(SEARCH("-mssql",Online_Backup_Table1230[[#This Row],[Extension types]],1),0)&gt;0,"-mssql","-")</f>
        <v>-</v>
      </c>
      <c r="S268" s="50" t="str">
        <f aca="false">IF(IFERROR(SEARCH("-oracle",Online_Backup_Table1230[[#This Row],[Extension types]],1),0)&gt;0,"-oracle","-")</f>
        <v>-oracle</v>
      </c>
      <c r="T268" s="50" t="str">
        <f aca="false">IF(IFERROR(SEARCH("-sap",Online_Backup_Table1230[[#This Row],[Extension types]],1),0)&gt;0,"-sap","-")</f>
        <v>-</v>
      </c>
      <c r="U268" s="50" t="str">
        <f aca="false">IF(IFERROR(SEARCH("-msexchange",Online_Backup_Table1230[[#This Row],[Extension types]],1),0)&gt;0,"-msexchange","-")</f>
        <v>-</v>
      </c>
      <c r="V268" s="50" t="str">
        <f aca="false">IF(IFERROR(SEARCH("-msese",Online_Backup_Table1230[[#This Row],[Extension types]],1),0)&gt;0,"-msese","-")</f>
        <v>-</v>
      </c>
      <c r="W268" s="50" t="str">
        <f aca="false">IF(IFERROR(SEARCH("-e2010",Online_Backup_Table1230[[#This Row],[Extension types]],1),0)&gt;0,"-e2010","-")</f>
        <v>-</v>
      </c>
      <c r="X268" s="50" t="str">
        <f aca="false">IF(IFERROR(SEARCH("-msmbx",Online_Backup_Table1230[[#This Row],[Extension types]],1),0)&gt;0,"-msmbx","-")</f>
        <v>-</v>
      </c>
      <c r="Y268" s="50" t="str">
        <f aca="false">IF(IFERROR(SEARCH("-mbx",Online_Backup_Table1230[[#This Row],[Extension types]],1),0)&gt;0,"-mbx","-")</f>
        <v>-</v>
      </c>
      <c r="Z268" s="50" t="str">
        <f aca="false">IF(IFERROR(SEARCH("-informix",Online_Backup_Table1230[[#This Row],[Extension types]],1),0)&gt;0,"-informix","-")</f>
        <v>-</v>
      </c>
      <c r="AA268" s="50" t="str">
        <f aca="false">IF(IFERROR(SEARCH("-sybase",Online_Backup_Table1230[[#This Row],[Extension types]],1),0)&gt;0,"-sybase","-")</f>
        <v>-</v>
      </c>
      <c r="AB268" s="50" t="str">
        <f aca="false">IF(IFERROR(SEARCH("-lotus",Online_Backup_Table1230[[#This Row],[Extension types]],1),0)&gt;0,"-lotus","-")</f>
        <v>-</v>
      </c>
      <c r="AC268" s="50" t="str">
        <f aca="false">IF(IFERROR(SEARCH("-vss",Online_Backup_Table1230[[#This Row],[Extension types]],1),0)&gt;0,"-vss","-")</f>
        <v>-vss</v>
      </c>
      <c r="AD268" s="50" t="str">
        <f aca="false">IF(IFERROR(SEARCH("-db2",Online_Backup_Table1230[[#This Row],[Extension types]],1),0)&gt;0,"-db2","-")</f>
        <v>-</v>
      </c>
      <c r="AE268" s="50" t="str">
        <f aca="false">IF(IFERROR(SEARCH("-mssharepoint",Online_Backup_Table1230[[#This Row],[Extension types]],1),0)&gt;0,"-mssharepoint","-")</f>
        <v>-</v>
      </c>
      <c r="AF268" s="50" t="str">
        <f aca="false">IF(IFERROR(SEARCH("-mssps",Online_Backup_Table1230[[#This Row],[Extension types]],1),0)&gt;0,"-mssps","-")</f>
        <v>-</v>
      </c>
      <c r="AG268" s="50" t="str">
        <f aca="false">IF(IFERROR(SEARCH("-vmware",Online_Backup_Table1230[[#This Row],[Extension types]],1),0)&gt;0,"-vmware","-")</f>
        <v>-</v>
      </c>
      <c r="AH268" s="50" t="str">
        <f aca="false">IF(IFERROR(SEARCH("-vepa",Online_Backup_Table1230[[#This Row],[Extension types]],1),0)&gt;0,"-vepa","-")</f>
        <v>-</v>
      </c>
      <c r="AI268" s="50" t="str">
        <f aca="false">IF(IFERROR(SEARCH("-veagent",Online_Backup_Table1230[[#This Row],[Extension types]],1),0)&gt;0,"-veagent","-")</f>
        <v>-</v>
      </c>
      <c r="AJ268" s="50" t="str">
        <f aca="false">IF(IFERROR(SEARCH("-stream",Online_Backup_Table1230[[#This Row],[Extension types]],1),0)&gt;0,"-stream","-")</f>
        <v>-</v>
      </c>
      <c r="AK268" s="50" t="str">
        <f aca="false">IF(IFERROR(SEARCH("-ov",Online_Backup_Table1230[[#This Row],[Extension types]],1),0)&gt;0,"-ov","-")</f>
        <v>-</v>
      </c>
      <c r="AL268" s="50" t="str">
        <f aca="false">IF(IFERROR(SEARCH("-opc",Online_Backup_Table1230[[#This Row],[Extension types]],1),0)&gt;0,"-opc","-")</f>
        <v>-</v>
      </c>
      <c r="AM268" s="50" t="str">
        <f aca="false">IF(IFERROR(SEARCH("-mysql",Online_Backup_Table1230[[#This Row],[Extension types]],1),0)&gt;0,"-mysql","-")</f>
        <v>-</v>
      </c>
      <c r="AN268" s="50" t="str">
        <f aca="false">IF(IFERROR(SEARCH("-postgresql",Online_Backup_Table1230[[#This Row],[Extension types]],1),0)&gt;0,"-postgresql","-")</f>
        <v>-</v>
      </c>
      <c r="AO268" s="53" t="n">
        <f aca="false">IF(AND(Online_Backup_Table1230[[#This Row],[OS_type]]="WINDOWS / LINUX",COUNTIF(Online_Backup_Table1230[[#This Row],[Check -mssql and -mssql70]:[Check -opc]],"-")&lt;&gt;21),1,0)</f>
        <v>1</v>
      </c>
      <c r="AP268" s="53" t="n">
        <f aca="false">IF(AND(Online_Backup_Table1230[[#This Row],[OS_type]]="UNIX",COUNTIF(Online_Backup_Table1230[[#This Row],[Check -mssql and -mssql70]:[Check -opc]],"-")&lt;&gt;21),1,0)</f>
        <v>0</v>
      </c>
      <c r="AQ268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268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268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68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68" s="54"/>
      <c r="AV268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269" customFormat="false" ht="15" hidden="false" customHeight="false" outlineLevel="0" collapsed="false">
      <c r="B269" s="39" t="s">
        <v>343</v>
      </c>
      <c r="C269" s="39" t="s">
        <v>184</v>
      </c>
      <c r="D269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69" s="51" t="s">
        <v>344</v>
      </c>
      <c r="F269" s="52"/>
      <c r="G269" s="52"/>
      <c r="H269" s="52"/>
      <c r="I269" s="52"/>
      <c r="J269" s="52"/>
      <c r="L269" s="50" t="str">
        <f aca="false">IF(IFERROR(SEARCH("-virtual",Online_Backup_Table1230[[#This Row],[Extension types]],1),0)&gt;0,"Yes","-")</f>
        <v>-</v>
      </c>
      <c r="M269" s="39"/>
      <c r="N269" s="50" t="str">
        <f aca="false">IF(IFERROR(SEARCH("-clus",Online_Backup_Table1230[[#This Row],[Extension types]],1),0)&gt;0,"Yes","-")</f>
        <v>-</v>
      </c>
      <c r="O269" s="39"/>
      <c r="P269" s="50" t="str">
        <f aca="false">IF(IFERROR(SEARCH("-appserver",Online_Backup_Table1230[[#This Row],[Extension types]],1),0)&gt;0,"Yes","-")</f>
        <v>-</v>
      </c>
      <c r="Q269" s="39"/>
      <c r="R269" s="50" t="str">
        <f aca="false">IF(IFERROR(SEARCH("-mssql",Online_Backup_Table1230[[#This Row],[Extension types]],1),0)&gt;0,"-mssql","-")</f>
        <v>-</v>
      </c>
      <c r="S269" s="50" t="str">
        <f aca="false">IF(IFERROR(SEARCH("-oracle",Online_Backup_Table1230[[#This Row],[Extension types]],1),0)&gt;0,"-oracle","-")</f>
        <v>-oracle</v>
      </c>
      <c r="T269" s="50" t="str">
        <f aca="false">IF(IFERROR(SEARCH("-sap",Online_Backup_Table1230[[#This Row],[Extension types]],1),0)&gt;0,"-sap","-")</f>
        <v>-</v>
      </c>
      <c r="U269" s="50" t="str">
        <f aca="false">IF(IFERROR(SEARCH("-msexchange",Online_Backup_Table1230[[#This Row],[Extension types]],1),0)&gt;0,"-msexchange","-")</f>
        <v>-</v>
      </c>
      <c r="V269" s="50" t="str">
        <f aca="false">IF(IFERROR(SEARCH("-msese",Online_Backup_Table1230[[#This Row],[Extension types]],1),0)&gt;0,"-msese","-")</f>
        <v>-</v>
      </c>
      <c r="W269" s="50" t="str">
        <f aca="false">IF(IFERROR(SEARCH("-e2010",Online_Backup_Table1230[[#This Row],[Extension types]],1),0)&gt;0,"-e2010","-")</f>
        <v>-</v>
      </c>
      <c r="X269" s="50" t="str">
        <f aca="false">IF(IFERROR(SEARCH("-msmbx",Online_Backup_Table1230[[#This Row],[Extension types]],1),0)&gt;0,"-msmbx","-")</f>
        <v>-</v>
      </c>
      <c r="Y269" s="50" t="str">
        <f aca="false">IF(IFERROR(SEARCH("-mbx",Online_Backup_Table1230[[#This Row],[Extension types]],1),0)&gt;0,"-mbx","-")</f>
        <v>-</v>
      </c>
      <c r="Z269" s="50" t="str">
        <f aca="false">IF(IFERROR(SEARCH("-informix",Online_Backup_Table1230[[#This Row],[Extension types]],1),0)&gt;0,"-informix","-")</f>
        <v>-</v>
      </c>
      <c r="AA269" s="50" t="str">
        <f aca="false">IF(IFERROR(SEARCH("-sybase",Online_Backup_Table1230[[#This Row],[Extension types]],1),0)&gt;0,"-sybase","-")</f>
        <v>-</v>
      </c>
      <c r="AB269" s="50" t="str">
        <f aca="false">IF(IFERROR(SEARCH("-lotus",Online_Backup_Table1230[[#This Row],[Extension types]],1),0)&gt;0,"-lotus","-")</f>
        <v>-</v>
      </c>
      <c r="AC269" s="50" t="str">
        <f aca="false">IF(IFERROR(SEARCH("-vss",Online_Backup_Table1230[[#This Row],[Extension types]],1),0)&gt;0,"-vss","-")</f>
        <v>-vss</v>
      </c>
      <c r="AD269" s="50" t="str">
        <f aca="false">IF(IFERROR(SEARCH("-db2",Online_Backup_Table1230[[#This Row],[Extension types]],1),0)&gt;0,"-db2","-")</f>
        <v>-</v>
      </c>
      <c r="AE269" s="50" t="str">
        <f aca="false">IF(IFERROR(SEARCH("-mssharepoint",Online_Backup_Table1230[[#This Row],[Extension types]],1),0)&gt;0,"-mssharepoint","-")</f>
        <v>-</v>
      </c>
      <c r="AF269" s="50" t="str">
        <f aca="false">IF(IFERROR(SEARCH("-mssps",Online_Backup_Table1230[[#This Row],[Extension types]],1),0)&gt;0,"-mssps","-")</f>
        <v>-</v>
      </c>
      <c r="AG269" s="50" t="str">
        <f aca="false">IF(IFERROR(SEARCH("-vmware",Online_Backup_Table1230[[#This Row],[Extension types]],1),0)&gt;0,"-vmware","-")</f>
        <v>-</v>
      </c>
      <c r="AH269" s="50" t="str">
        <f aca="false">IF(IFERROR(SEARCH("-vepa",Online_Backup_Table1230[[#This Row],[Extension types]],1),0)&gt;0,"-vepa","-")</f>
        <v>-</v>
      </c>
      <c r="AI269" s="50" t="str">
        <f aca="false">IF(IFERROR(SEARCH("-veagent",Online_Backup_Table1230[[#This Row],[Extension types]],1),0)&gt;0,"-veagent","-")</f>
        <v>-</v>
      </c>
      <c r="AJ269" s="50" t="str">
        <f aca="false">IF(IFERROR(SEARCH("-stream",Online_Backup_Table1230[[#This Row],[Extension types]],1),0)&gt;0,"-stream","-")</f>
        <v>-</v>
      </c>
      <c r="AK269" s="50" t="str">
        <f aca="false">IF(IFERROR(SEARCH("-ov",Online_Backup_Table1230[[#This Row],[Extension types]],1),0)&gt;0,"-ov","-")</f>
        <v>-</v>
      </c>
      <c r="AL269" s="50" t="str">
        <f aca="false">IF(IFERROR(SEARCH("-opc",Online_Backup_Table1230[[#This Row],[Extension types]],1),0)&gt;0,"-opc","-")</f>
        <v>-</v>
      </c>
      <c r="AM269" s="50" t="str">
        <f aca="false">IF(IFERROR(SEARCH("-mysql",Online_Backup_Table1230[[#This Row],[Extension types]],1),0)&gt;0,"-mysql","-")</f>
        <v>-</v>
      </c>
      <c r="AN269" s="50" t="str">
        <f aca="false">IF(IFERROR(SEARCH("-postgresql",Online_Backup_Table1230[[#This Row],[Extension types]],1),0)&gt;0,"-postgresql","-")</f>
        <v>-</v>
      </c>
      <c r="AO269" s="53" t="n">
        <f aca="false">IF(AND(Online_Backup_Table1230[[#This Row],[OS_type]]="WINDOWS / LINUX",COUNTIF(Online_Backup_Table1230[[#This Row],[Check -mssql and -mssql70]:[Check -opc]],"-")&lt;&gt;21),1,0)</f>
        <v>1</v>
      </c>
      <c r="AP269" s="53" t="n">
        <f aca="false">IF(AND(Online_Backup_Table1230[[#This Row],[OS_type]]="UNIX",COUNTIF(Online_Backup_Table1230[[#This Row],[Check -mssql and -mssql70]:[Check -opc]],"-")&lt;&gt;21),1,0)</f>
        <v>0</v>
      </c>
      <c r="AQ269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269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269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69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69" s="54"/>
      <c r="AV269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270" customFormat="false" ht="15" hidden="false" customHeight="false" outlineLevel="0" collapsed="false">
      <c r="B270" s="39" t="s">
        <v>345</v>
      </c>
      <c r="C270" s="39" t="s">
        <v>184</v>
      </c>
      <c r="D270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70" s="51" t="s">
        <v>346</v>
      </c>
      <c r="F270" s="52"/>
      <c r="G270" s="52"/>
      <c r="H270" s="52"/>
      <c r="I270" s="52"/>
      <c r="J270" s="52"/>
      <c r="L270" s="50" t="str">
        <f aca="false">IF(IFERROR(SEARCH("-virtual",Online_Backup_Table1230[[#This Row],[Extension types]],1),0)&gt;0,"Yes","-")</f>
        <v>-</v>
      </c>
      <c r="M270" s="39"/>
      <c r="N270" s="50" t="str">
        <f aca="false">IF(IFERROR(SEARCH("-clus",Online_Backup_Table1230[[#This Row],[Extension types]],1),0)&gt;0,"Yes","-")</f>
        <v>-</v>
      </c>
      <c r="O270" s="39"/>
      <c r="P270" s="50" t="str">
        <f aca="false">IF(IFERROR(SEARCH("-appserver",Online_Backup_Table1230[[#This Row],[Extension types]],1),0)&gt;0,"Yes","-")</f>
        <v>-</v>
      </c>
      <c r="Q270" s="39"/>
      <c r="R270" s="50" t="str">
        <f aca="false">IF(IFERROR(SEARCH("-mssql",Online_Backup_Table1230[[#This Row],[Extension types]],1),0)&gt;0,"-mssql","-")</f>
        <v>-</v>
      </c>
      <c r="S270" s="50" t="str">
        <f aca="false">IF(IFERROR(SEARCH("-oracle",Online_Backup_Table1230[[#This Row],[Extension types]],1),0)&gt;0,"-oracle","-")</f>
        <v>-oracle</v>
      </c>
      <c r="T270" s="50" t="str">
        <f aca="false">IF(IFERROR(SEARCH("-sap",Online_Backup_Table1230[[#This Row],[Extension types]],1),0)&gt;0,"-sap","-")</f>
        <v>-</v>
      </c>
      <c r="U270" s="50" t="str">
        <f aca="false">IF(IFERROR(SEARCH("-msexchange",Online_Backup_Table1230[[#This Row],[Extension types]],1),0)&gt;0,"-msexchange","-")</f>
        <v>-</v>
      </c>
      <c r="V270" s="50" t="str">
        <f aca="false">IF(IFERROR(SEARCH("-msese",Online_Backup_Table1230[[#This Row],[Extension types]],1),0)&gt;0,"-msese","-")</f>
        <v>-</v>
      </c>
      <c r="W270" s="50" t="str">
        <f aca="false">IF(IFERROR(SEARCH("-e2010",Online_Backup_Table1230[[#This Row],[Extension types]],1),0)&gt;0,"-e2010","-")</f>
        <v>-</v>
      </c>
      <c r="X270" s="50" t="str">
        <f aca="false">IF(IFERROR(SEARCH("-msmbx",Online_Backup_Table1230[[#This Row],[Extension types]],1),0)&gt;0,"-msmbx","-")</f>
        <v>-</v>
      </c>
      <c r="Y270" s="50" t="str">
        <f aca="false">IF(IFERROR(SEARCH("-mbx",Online_Backup_Table1230[[#This Row],[Extension types]],1),0)&gt;0,"-mbx","-")</f>
        <v>-</v>
      </c>
      <c r="Z270" s="50" t="str">
        <f aca="false">IF(IFERROR(SEARCH("-informix",Online_Backup_Table1230[[#This Row],[Extension types]],1),0)&gt;0,"-informix","-")</f>
        <v>-</v>
      </c>
      <c r="AA270" s="50" t="str">
        <f aca="false">IF(IFERROR(SEARCH("-sybase",Online_Backup_Table1230[[#This Row],[Extension types]],1),0)&gt;0,"-sybase","-")</f>
        <v>-</v>
      </c>
      <c r="AB270" s="50" t="str">
        <f aca="false">IF(IFERROR(SEARCH("-lotus",Online_Backup_Table1230[[#This Row],[Extension types]],1),0)&gt;0,"-lotus","-")</f>
        <v>-</v>
      </c>
      <c r="AC270" s="50" t="str">
        <f aca="false">IF(IFERROR(SEARCH("-vss",Online_Backup_Table1230[[#This Row],[Extension types]],1),0)&gt;0,"-vss","-")</f>
        <v>-vss</v>
      </c>
      <c r="AD270" s="50" t="str">
        <f aca="false">IF(IFERROR(SEARCH("-db2",Online_Backup_Table1230[[#This Row],[Extension types]],1),0)&gt;0,"-db2","-")</f>
        <v>-</v>
      </c>
      <c r="AE270" s="50" t="str">
        <f aca="false">IF(IFERROR(SEARCH("-mssharepoint",Online_Backup_Table1230[[#This Row],[Extension types]],1),0)&gt;0,"-mssharepoint","-")</f>
        <v>-</v>
      </c>
      <c r="AF270" s="50" t="str">
        <f aca="false">IF(IFERROR(SEARCH("-mssps",Online_Backup_Table1230[[#This Row],[Extension types]],1),0)&gt;0,"-mssps","-")</f>
        <v>-</v>
      </c>
      <c r="AG270" s="50" t="str">
        <f aca="false">IF(IFERROR(SEARCH("-vmware",Online_Backup_Table1230[[#This Row],[Extension types]],1),0)&gt;0,"-vmware","-")</f>
        <v>-</v>
      </c>
      <c r="AH270" s="50" t="str">
        <f aca="false">IF(IFERROR(SEARCH("-vepa",Online_Backup_Table1230[[#This Row],[Extension types]],1),0)&gt;0,"-vepa","-")</f>
        <v>-</v>
      </c>
      <c r="AI270" s="50" t="str">
        <f aca="false">IF(IFERROR(SEARCH("-veagent",Online_Backup_Table1230[[#This Row],[Extension types]],1),0)&gt;0,"-veagent","-")</f>
        <v>-</v>
      </c>
      <c r="AJ270" s="50" t="str">
        <f aca="false">IF(IFERROR(SEARCH("-stream",Online_Backup_Table1230[[#This Row],[Extension types]],1),0)&gt;0,"-stream","-")</f>
        <v>-</v>
      </c>
      <c r="AK270" s="50" t="str">
        <f aca="false">IF(IFERROR(SEARCH("-ov",Online_Backup_Table1230[[#This Row],[Extension types]],1),0)&gt;0,"-ov","-")</f>
        <v>-</v>
      </c>
      <c r="AL270" s="50" t="str">
        <f aca="false">IF(IFERROR(SEARCH("-opc",Online_Backup_Table1230[[#This Row],[Extension types]],1),0)&gt;0,"-opc","-")</f>
        <v>-</v>
      </c>
      <c r="AM270" s="50" t="str">
        <f aca="false">IF(IFERROR(SEARCH("-mysql",Online_Backup_Table1230[[#This Row],[Extension types]],1),0)&gt;0,"-mysql","-")</f>
        <v>-</v>
      </c>
      <c r="AN270" s="50" t="str">
        <f aca="false">IF(IFERROR(SEARCH("-postgresql",Online_Backup_Table1230[[#This Row],[Extension types]],1),0)&gt;0,"-postgresql","-")</f>
        <v>-</v>
      </c>
      <c r="AO270" s="53" t="n">
        <f aca="false">IF(AND(Online_Backup_Table1230[[#This Row],[OS_type]]="WINDOWS / LINUX",COUNTIF(Online_Backup_Table1230[[#This Row],[Check -mssql and -mssql70]:[Check -opc]],"-")&lt;&gt;21),1,0)</f>
        <v>1</v>
      </c>
      <c r="AP270" s="53" t="n">
        <f aca="false">IF(AND(Online_Backup_Table1230[[#This Row],[OS_type]]="UNIX",COUNTIF(Online_Backup_Table1230[[#This Row],[Check -mssql and -mssql70]:[Check -opc]],"-")&lt;&gt;21),1,0)</f>
        <v>0</v>
      </c>
      <c r="AQ270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270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270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70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70" s="54"/>
      <c r="AV270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271" customFormat="false" ht="15" hidden="false" customHeight="false" outlineLevel="0" collapsed="false">
      <c r="B271" s="39" t="s">
        <v>347</v>
      </c>
      <c r="C271" s="39" t="s">
        <v>184</v>
      </c>
      <c r="D271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71" s="51" t="s">
        <v>348</v>
      </c>
      <c r="F271" s="52"/>
      <c r="G271" s="52"/>
      <c r="H271" s="52"/>
      <c r="I271" s="52"/>
      <c r="J271" s="52"/>
      <c r="L271" s="50" t="str">
        <f aca="false">IF(IFERROR(SEARCH("-virtual",Online_Backup_Table1230[[#This Row],[Extension types]],1),0)&gt;0,"Yes","-")</f>
        <v>-</v>
      </c>
      <c r="M271" s="39"/>
      <c r="N271" s="50" t="str">
        <f aca="false">IF(IFERROR(SEARCH("-clus",Online_Backup_Table1230[[#This Row],[Extension types]],1),0)&gt;0,"Yes","-")</f>
        <v>-</v>
      </c>
      <c r="O271" s="39"/>
      <c r="P271" s="50" t="str">
        <f aca="false">IF(IFERROR(SEARCH("-appserver",Online_Backup_Table1230[[#This Row],[Extension types]],1),0)&gt;0,"Yes","-")</f>
        <v>-</v>
      </c>
      <c r="Q271" s="39"/>
      <c r="R271" s="50" t="str">
        <f aca="false">IF(IFERROR(SEARCH("-mssql",Online_Backup_Table1230[[#This Row],[Extension types]],1),0)&gt;0,"-mssql","-")</f>
        <v>-</v>
      </c>
      <c r="S271" s="50" t="str">
        <f aca="false">IF(IFERROR(SEARCH("-oracle",Online_Backup_Table1230[[#This Row],[Extension types]],1),0)&gt;0,"-oracle","-")</f>
        <v>-oracle</v>
      </c>
      <c r="T271" s="50" t="str">
        <f aca="false">IF(IFERROR(SEARCH("-sap",Online_Backup_Table1230[[#This Row],[Extension types]],1),0)&gt;0,"-sap","-")</f>
        <v>-</v>
      </c>
      <c r="U271" s="50" t="str">
        <f aca="false">IF(IFERROR(SEARCH("-msexchange",Online_Backup_Table1230[[#This Row],[Extension types]],1),0)&gt;0,"-msexchange","-")</f>
        <v>-</v>
      </c>
      <c r="V271" s="50" t="str">
        <f aca="false">IF(IFERROR(SEARCH("-msese",Online_Backup_Table1230[[#This Row],[Extension types]],1),0)&gt;0,"-msese","-")</f>
        <v>-</v>
      </c>
      <c r="W271" s="50" t="str">
        <f aca="false">IF(IFERROR(SEARCH("-e2010",Online_Backup_Table1230[[#This Row],[Extension types]],1),0)&gt;0,"-e2010","-")</f>
        <v>-</v>
      </c>
      <c r="X271" s="50" t="str">
        <f aca="false">IF(IFERROR(SEARCH("-msmbx",Online_Backup_Table1230[[#This Row],[Extension types]],1),0)&gt;0,"-msmbx","-")</f>
        <v>-</v>
      </c>
      <c r="Y271" s="50" t="str">
        <f aca="false">IF(IFERROR(SEARCH("-mbx",Online_Backup_Table1230[[#This Row],[Extension types]],1),0)&gt;0,"-mbx","-")</f>
        <v>-</v>
      </c>
      <c r="Z271" s="50" t="str">
        <f aca="false">IF(IFERROR(SEARCH("-informix",Online_Backup_Table1230[[#This Row],[Extension types]],1),0)&gt;0,"-informix","-")</f>
        <v>-</v>
      </c>
      <c r="AA271" s="50" t="str">
        <f aca="false">IF(IFERROR(SEARCH("-sybase",Online_Backup_Table1230[[#This Row],[Extension types]],1),0)&gt;0,"-sybase","-")</f>
        <v>-</v>
      </c>
      <c r="AB271" s="50" t="str">
        <f aca="false">IF(IFERROR(SEARCH("-lotus",Online_Backup_Table1230[[#This Row],[Extension types]],1),0)&gt;0,"-lotus","-")</f>
        <v>-</v>
      </c>
      <c r="AC271" s="50" t="str">
        <f aca="false">IF(IFERROR(SEARCH("-vss",Online_Backup_Table1230[[#This Row],[Extension types]],1),0)&gt;0,"-vss","-")</f>
        <v>-vss</v>
      </c>
      <c r="AD271" s="50" t="str">
        <f aca="false">IF(IFERROR(SEARCH("-db2",Online_Backup_Table1230[[#This Row],[Extension types]],1),0)&gt;0,"-db2","-")</f>
        <v>-</v>
      </c>
      <c r="AE271" s="50" t="str">
        <f aca="false">IF(IFERROR(SEARCH("-mssharepoint",Online_Backup_Table1230[[#This Row],[Extension types]],1),0)&gt;0,"-mssharepoint","-")</f>
        <v>-</v>
      </c>
      <c r="AF271" s="50" t="str">
        <f aca="false">IF(IFERROR(SEARCH("-mssps",Online_Backup_Table1230[[#This Row],[Extension types]],1),0)&gt;0,"-mssps","-")</f>
        <v>-</v>
      </c>
      <c r="AG271" s="50" t="str">
        <f aca="false">IF(IFERROR(SEARCH("-vmware",Online_Backup_Table1230[[#This Row],[Extension types]],1),0)&gt;0,"-vmware","-")</f>
        <v>-</v>
      </c>
      <c r="AH271" s="50" t="str">
        <f aca="false">IF(IFERROR(SEARCH("-vepa",Online_Backup_Table1230[[#This Row],[Extension types]],1),0)&gt;0,"-vepa","-")</f>
        <v>-</v>
      </c>
      <c r="AI271" s="50" t="str">
        <f aca="false">IF(IFERROR(SEARCH("-veagent",Online_Backup_Table1230[[#This Row],[Extension types]],1),0)&gt;0,"-veagent","-")</f>
        <v>-</v>
      </c>
      <c r="AJ271" s="50" t="str">
        <f aca="false">IF(IFERROR(SEARCH("-stream",Online_Backup_Table1230[[#This Row],[Extension types]],1),0)&gt;0,"-stream","-")</f>
        <v>-</v>
      </c>
      <c r="AK271" s="50" t="str">
        <f aca="false">IF(IFERROR(SEARCH("-ov",Online_Backup_Table1230[[#This Row],[Extension types]],1),0)&gt;0,"-ov","-")</f>
        <v>-</v>
      </c>
      <c r="AL271" s="50" t="str">
        <f aca="false">IF(IFERROR(SEARCH("-opc",Online_Backup_Table1230[[#This Row],[Extension types]],1),0)&gt;0,"-opc","-")</f>
        <v>-</v>
      </c>
      <c r="AM271" s="50" t="str">
        <f aca="false">IF(IFERROR(SEARCH("-mysql",Online_Backup_Table1230[[#This Row],[Extension types]],1),0)&gt;0,"-mysql","-")</f>
        <v>-</v>
      </c>
      <c r="AN271" s="50" t="str">
        <f aca="false">IF(IFERROR(SEARCH("-postgresql",Online_Backup_Table1230[[#This Row],[Extension types]],1),0)&gt;0,"-postgresql","-")</f>
        <v>-</v>
      </c>
      <c r="AO271" s="53" t="n">
        <f aca="false">IF(AND(Online_Backup_Table1230[[#This Row],[OS_type]]="WINDOWS / LINUX",COUNTIF(Online_Backup_Table1230[[#This Row],[Check -mssql and -mssql70]:[Check -opc]],"-")&lt;&gt;21),1,0)</f>
        <v>1</v>
      </c>
      <c r="AP271" s="53" t="n">
        <f aca="false">IF(AND(Online_Backup_Table1230[[#This Row],[OS_type]]="UNIX",COUNTIF(Online_Backup_Table1230[[#This Row],[Check -mssql and -mssql70]:[Check -opc]],"-")&lt;&gt;21),1,0)</f>
        <v>0</v>
      </c>
      <c r="AQ271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271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271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71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71" s="54"/>
      <c r="AV271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272" customFormat="false" ht="15" hidden="false" customHeight="false" outlineLevel="0" collapsed="false">
      <c r="B272" s="39" t="s">
        <v>349</v>
      </c>
      <c r="C272" s="39" t="s">
        <v>184</v>
      </c>
      <c r="D272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72" s="51" t="s">
        <v>350</v>
      </c>
      <c r="F272" s="52"/>
      <c r="G272" s="52"/>
      <c r="H272" s="52"/>
      <c r="I272" s="52"/>
      <c r="J272" s="52"/>
      <c r="L272" s="50" t="str">
        <f aca="false">IF(IFERROR(SEARCH("-virtual",Online_Backup_Table1230[[#This Row],[Extension types]],1),0)&gt;0,"Yes","-")</f>
        <v>-</v>
      </c>
      <c r="M272" s="39"/>
      <c r="N272" s="50" t="str">
        <f aca="false">IF(IFERROR(SEARCH("-clus",Online_Backup_Table1230[[#This Row],[Extension types]],1),0)&gt;0,"Yes","-")</f>
        <v>-</v>
      </c>
      <c r="O272" s="39"/>
      <c r="P272" s="50" t="str">
        <f aca="false">IF(IFERROR(SEARCH("-appserver",Online_Backup_Table1230[[#This Row],[Extension types]],1),0)&gt;0,"Yes","-")</f>
        <v>-</v>
      </c>
      <c r="Q272" s="39"/>
      <c r="R272" s="50" t="str">
        <f aca="false">IF(IFERROR(SEARCH("-mssql",Online_Backup_Table1230[[#This Row],[Extension types]],1),0)&gt;0,"-mssql","-")</f>
        <v>-</v>
      </c>
      <c r="S272" s="50" t="str">
        <f aca="false">IF(IFERROR(SEARCH("-oracle",Online_Backup_Table1230[[#This Row],[Extension types]],1),0)&gt;0,"-oracle","-")</f>
        <v>-oracle</v>
      </c>
      <c r="T272" s="50" t="str">
        <f aca="false">IF(IFERROR(SEARCH("-sap",Online_Backup_Table1230[[#This Row],[Extension types]],1),0)&gt;0,"-sap","-")</f>
        <v>-</v>
      </c>
      <c r="U272" s="50" t="str">
        <f aca="false">IF(IFERROR(SEARCH("-msexchange",Online_Backup_Table1230[[#This Row],[Extension types]],1),0)&gt;0,"-msexchange","-")</f>
        <v>-</v>
      </c>
      <c r="V272" s="50" t="str">
        <f aca="false">IF(IFERROR(SEARCH("-msese",Online_Backup_Table1230[[#This Row],[Extension types]],1),0)&gt;0,"-msese","-")</f>
        <v>-</v>
      </c>
      <c r="W272" s="50" t="str">
        <f aca="false">IF(IFERROR(SEARCH("-e2010",Online_Backup_Table1230[[#This Row],[Extension types]],1),0)&gt;0,"-e2010","-")</f>
        <v>-</v>
      </c>
      <c r="X272" s="50" t="str">
        <f aca="false">IF(IFERROR(SEARCH("-msmbx",Online_Backup_Table1230[[#This Row],[Extension types]],1),0)&gt;0,"-msmbx","-")</f>
        <v>-</v>
      </c>
      <c r="Y272" s="50" t="str">
        <f aca="false">IF(IFERROR(SEARCH("-mbx",Online_Backup_Table1230[[#This Row],[Extension types]],1),0)&gt;0,"-mbx","-")</f>
        <v>-</v>
      </c>
      <c r="Z272" s="50" t="str">
        <f aca="false">IF(IFERROR(SEARCH("-informix",Online_Backup_Table1230[[#This Row],[Extension types]],1),0)&gt;0,"-informix","-")</f>
        <v>-</v>
      </c>
      <c r="AA272" s="50" t="str">
        <f aca="false">IF(IFERROR(SEARCH("-sybase",Online_Backup_Table1230[[#This Row],[Extension types]],1),0)&gt;0,"-sybase","-")</f>
        <v>-</v>
      </c>
      <c r="AB272" s="50" t="str">
        <f aca="false">IF(IFERROR(SEARCH("-lotus",Online_Backup_Table1230[[#This Row],[Extension types]],1),0)&gt;0,"-lotus","-")</f>
        <v>-</v>
      </c>
      <c r="AC272" s="50" t="str">
        <f aca="false">IF(IFERROR(SEARCH("-vss",Online_Backup_Table1230[[#This Row],[Extension types]],1),0)&gt;0,"-vss","-")</f>
        <v>-vss</v>
      </c>
      <c r="AD272" s="50" t="str">
        <f aca="false">IF(IFERROR(SEARCH("-db2",Online_Backup_Table1230[[#This Row],[Extension types]],1),0)&gt;0,"-db2","-")</f>
        <v>-</v>
      </c>
      <c r="AE272" s="50" t="str">
        <f aca="false">IF(IFERROR(SEARCH("-mssharepoint",Online_Backup_Table1230[[#This Row],[Extension types]],1),0)&gt;0,"-mssharepoint","-")</f>
        <v>-</v>
      </c>
      <c r="AF272" s="50" t="str">
        <f aca="false">IF(IFERROR(SEARCH("-mssps",Online_Backup_Table1230[[#This Row],[Extension types]],1),0)&gt;0,"-mssps","-")</f>
        <v>-</v>
      </c>
      <c r="AG272" s="50" t="str">
        <f aca="false">IF(IFERROR(SEARCH("-vmware",Online_Backup_Table1230[[#This Row],[Extension types]],1),0)&gt;0,"-vmware","-")</f>
        <v>-</v>
      </c>
      <c r="AH272" s="50" t="str">
        <f aca="false">IF(IFERROR(SEARCH("-vepa",Online_Backup_Table1230[[#This Row],[Extension types]],1),0)&gt;0,"-vepa","-")</f>
        <v>-</v>
      </c>
      <c r="AI272" s="50" t="str">
        <f aca="false">IF(IFERROR(SEARCH("-veagent",Online_Backup_Table1230[[#This Row],[Extension types]],1),0)&gt;0,"-veagent","-")</f>
        <v>-</v>
      </c>
      <c r="AJ272" s="50" t="str">
        <f aca="false">IF(IFERROR(SEARCH("-stream",Online_Backup_Table1230[[#This Row],[Extension types]],1),0)&gt;0,"-stream","-")</f>
        <v>-</v>
      </c>
      <c r="AK272" s="50" t="str">
        <f aca="false">IF(IFERROR(SEARCH("-ov",Online_Backup_Table1230[[#This Row],[Extension types]],1),0)&gt;0,"-ov","-")</f>
        <v>-</v>
      </c>
      <c r="AL272" s="50" t="str">
        <f aca="false">IF(IFERROR(SEARCH("-opc",Online_Backup_Table1230[[#This Row],[Extension types]],1),0)&gt;0,"-opc","-")</f>
        <v>-</v>
      </c>
      <c r="AM272" s="50" t="str">
        <f aca="false">IF(IFERROR(SEARCH("-mysql",Online_Backup_Table1230[[#This Row],[Extension types]],1),0)&gt;0,"-mysql","-")</f>
        <v>-</v>
      </c>
      <c r="AN272" s="50" t="str">
        <f aca="false">IF(IFERROR(SEARCH("-postgresql",Online_Backup_Table1230[[#This Row],[Extension types]],1),0)&gt;0,"-postgresql","-")</f>
        <v>-</v>
      </c>
      <c r="AO272" s="53" t="n">
        <f aca="false">IF(AND(Online_Backup_Table1230[[#This Row],[OS_type]]="WINDOWS / LINUX",COUNTIF(Online_Backup_Table1230[[#This Row],[Check -mssql and -mssql70]:[Check -opc]],"-")&lt;&gt;21),1,0)</f>
        <v>1</v>
      </c>
      <c r="AP272" s="53" t="n">
        <f aca="false">IF(AND(Online_Backup_Table1230[[#This Row],[OS_type]]="UNIX",COUNTIF(Online_Backup_Table1230[[#This Row],[Check -mssql and -mssql70]:[Check -opc]],"-")&lt;&gt;21),1,0)</f>
        <v>0</v>
      </c>
      <c r="AQ272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272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272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72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72" s="54"/>
      <c r="AV272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273" customFormat="false" ht="15" hidden="false" customHeight="false" outlineLevel="0" collapsed="false">
      <c r="B273" s="39" t="s">
        <v>351</v>
      </c>
      <c r="C273" s="39" t="s">
        <v>184</v>
      </c>
      <c r="D273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73" s="51" t="s">
        <v>352</v>
      </c>
      <c r="F273" s="52"/>
      <c r="G273" s="52"/>
      <c r="H273" s="52"/>
      <c r="I273" s="52"/>
      <c r="J273" s="52"/>
      <c r="L273" s="50" t="str">
        <f aca="false">IF(IFERROR(SEARCH("-virtual",Online_Backup_Table1230[[#This Row],[Extension types]],1),0)&gt;0,"Yes","-")</f>
        <v>-</v>
      </c>
      <c r="M273" s="39"/>
      <c r="N273" s="50" t="str">
        <f aca="false">IF(IFERROR(SEARCH("-clus",Online_Backup_Table1230[[#This Row],[Extension types]],1),0)&gt;0,"Yes","-")</f>
        <v>-</v>
      </c>
      <c r="O273" s="39"/>
      <c r="P273" s="50" t="str">
        <f aca="false">IF(IFERROR(SEARCH("-appserver",Online_Backup_Table1230[[#This Row],[Extension types]],1),0)&gt;0,"Yes","-")</f>
        <v>-</v>
      </c>
      <c r="Q273" s="39"/>
      <c r="R273" s="50" t="str">
        <f aca="false">IF(IFERROR(SEARCH("-mssql",Online_Backup_Table1230[[#This Row],[Extension types]],1),0)&gt;0,"-mssql","-")</f>
        <v>-</v>
      </c>
      <c r="S273" s="50" t="str">
        <f aca="false">IF(IFERROR(SEARCH("-oracle",Online_Backup_Table1230[[#This Row],[Extension types]],1),0)&gt;0,"-oracle","-")</f>
        <v>-</v>
      </c>
      <c r="T273" s="50" t="str">
        <f aca="false">IF(IFERROR(SEARCH("-sap",Online_Backup_Table1230[[#This Row],[Extension types]],1),0)&gt;0,"-sap","-")</f>
        <v>-</v>
      </c>
      <c r="U273" s="50" t="str">
        <f aca="false">IF(IFERROR(SEARCH("-msexchange",Online_Backup_Table1230[[#This Row],[Extension types]],1),0)&gt;0,"-msexchange","-")</f>
        <v>-</v>
      </c>
      <c r="V273" s="50" t="str">
        <f aca="false">IF(IFERROR(SEARCH("-msese",Online_Backup_Table1230[[#This Row],[Extension types]],1),0)&gt;0,"-msese","-")</f>
        <v>-</v>
      </c>
      <c r="W273" s="50" t="str">
        <f aca="false">IF(IFERROR(SEARCH("-e2010",Online_Backup_Table1230[[#This Row],[Extension types]],1),0)&gt;0,"-e2010","-")</f>
        <v>-</v>
      </c>
      <c r="X273" s="50" t="str">
        <f aca="false">IF(IFERROR(SEARCH("-msmbx",Online_Backup_Table1230[[#This Row],[Extension types]],1),0)&gt;0,"-msmbx","-")</f>
        <v>-</v>
      </c>
      <c r="Y273" s="50" t="str">
        <f aca="false">IF(IFERROR(SEARCH("-mbx",Online_Backup_Table1230[[#This Row],[Extension types]],1),0)&gt;0,"-mbx","-")</f>
        <v>-</v>
      </c>
      <c r="Z273" s="50" t="str">
        <f aca="false">IF(IFERROR(SEARCH("-informix",Online_Backup_Table1230[[#This Row],[Extension types]],1),0)&gt;0,"-informix","-")</f>
        <v>-</v>
      </c>
      <c r="AA273" s="50" t="str">
        <f aca="false">IF(IFERROR(SEARCH("-sybase",Online_Backup_Table1230[[#This Row],[Extension types]],1),0)&gt;0,"-sybase","-")</f>
        <v>-</v>
      </c>
      <c r="AB273" s="50" t="str">
        <f aca="false">IF(IFERROR(SEARCH("-lotus",Online_Backup_Table1230[[#This Row],[Extension types]],1),0)&gt;0,"-lotus","-")</f>
        <v>-</v>
      </c>
      <c r="AC273" s="50" t="str">
        <f aca="false">IF(IFERROR(SEARCH("-vss",Online_Backup_Table1230[[#This Row],[Extension types]],1),0)&gt;0,"-vss","-")</f>
        <v>-vss</v>
      </c>
      <c r="AD273" s="50" t="str">
        <f aca="false">IF(IFERROR(SEARCH("-db2",Online_Backup_Table1230[[#This Row],[Extension types]],1),0)&gt;0,"-db2","-")</f>
        <v>-</v>
      </c>
      <c r="AE273" s="50" t="str">
        <f aca="false">IF(IFERROR(SEARCH("-mssharepoint",Online_Backup_Table1230[[#This Row],[Extension types]],1),0)&gt;0,"-mssharepoint","-")</f>
        <v>-</v>
      </c>
      <c r="AF273" s="50" t="str">
        <f aca="false">IF(IFERROR(SEARCH("-mssps",Online_Backup_Table1230[[#This Row],[Extension types]],1),0)&gt;0,"-mssps","-")</f>
        <v>-</v>
      </c>
      <c r="AG273" s="50" t="str">
        <f aca="false">IF(IFERROR(SEARCH("-vmware",Online_Backup_Table1230[[#This Row],[Extension types]],1),0)&gt;0,"-vmware","-")</f>
        <v>-</v>
      </c>
      <c r="AH273" s="50" t="str">
        <f aca="false">IF(IFERROR(SEARCH("-vepa",Online_Backup_Table1230[[#This Row],[Extension types]],1),0)&gt;0,"-vepa","-")</f>
        <v>-</v>
      </c>
      <c r="AI273" s="50" t="str">
        <f aca="false">IF(IFERROR(SEARCH("-veagent",Online_Backup_Table1230[[#This Row],[Extension types]],1),0)&gt;0,"-veagent","-")</f>
        <v>-</v>
      </c>
      <c r="AJ273" s="50" t="str">
        <f aca="false">IF(IFERROR(SEARCH("-stream",Online_Backup_Table1230[[#This Row],[Extension types]],1),0)&gt;0,"-stream","-")</f>
        <v>-</v>
      </c>
      <c r="AK273" s="50" t="str">
        <f aca="false">IF(IFERROR(SEARCH("-ov",Online_Backup_Table1230[[#This Row],[Extension types]],1),0)&gt;0,"-ov","-")</f>
        <v>-</v>
      </c>
      <c r="AL273" s="50" t="str">
        <f aca="false">IF(IFERROR(SEARCH("-opc",Online_Backup_Table1230[[#This Row],[Extension types]],1),0)&gt;0,"-opc","-")</f>
        <v>-</v>
      </c>
      <c r="AM273" s="50" t="str">
        <f aca="false">IF(IFERROR(SEARCH("-mysql",Online_Backup_Table1230[[#This Row],[Extension types]],1),0)&gt;0,"-mysql","-")</f>
        <v>-</v>
      </c>
      <c r="AN273" s="50" t="str">
        <f aca="false">IF(IFERROR(SEARCH("-postgresql",Online_Backup_Table1230[[#This Row],[Extension types]],1),0)&gt;0,"-postgresql","-")</f>
        <v>-</v>
      </c>
      <c r="AO273" s="53" t="n">
        <v>0</v>
      </c>
      <c r="AP273" s="53" t="n">
        <f aca="false">IF(AND(Online_Backup_Table1230[[#This Row],[OS_type]]="UNIX",COUNTIF(Online_Backup_Table1230[[#This Row],[Check -mssql and -mssql70]:[Check -opc]],"-")&lt;&gt;21),1,0)</f>
        <v>0</v>
      </c>
      <c r="AQ273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273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273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73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73" s="54"/>
      <c r="AV273" s="0" t="s">
        <v>281</v>
      </c>
    </row>
    <row r="274" customFormat="false" ht="15" hidden="false" customHeight="false" outlineLevel="0" collapsed="false">
      <c r="B274" s="39" t="s">
        <v>353</v>
      </c>
      <c r="C274" s="39" t="s">
        <v>184</v>
      </c>
      <c r="D274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74" s="51" t="s">
        <v>354</v>
      </c>
      <c r="F274" s="52"/>
      <c r="G274" s="52"/>
      <c r="H274" s="52"/>
      <c r="I274" s="52"/>
      <c r="J274" s="52"/>
      <c r="L274" s="50" t="str">
        <f aca="false">IF(IFERROR(SEARCH("-virtual",Online_Backup_Table1230[[#This Row],[Extension types]],1),0)&gt;0,"Yes","-")</f>
        <v>-</v>
      </c>
      <c r="M274" s="39"/>
      <c r="N274" s="50" t="str">
        <f aca="false">IF(IFERROR(SEARCH("-clus",Online_Backup_Table1230[[#This Row],[Extension types]],1),0)&gt;0,"Yes","-")</f>
        <v>-</v>
      </c>
      <c r="O274" s="39"/>
      <c r="P274" s="50" t="str">
        <f aca="false">IF(IFERROR(SEARCH("-appserver",Online_Backup_Table1230[[#This Row],[Extension types]],1),0)&gt;0,"Yes","-")</f>
        <v>-</v>
      </c>
      <c r="Q274" s="39"/>
      <c r="R274" s="50" t="str">
        <f aca="false">IF(IFERROR(SEARCH("-mssql",Online_Backup_Table1230[[#This Row],[Extension types]],1),0)&gt;0,"-mssql","-")</f>
        <v>-</v>
      </c>
      <c r="S274" s="50" t="str">
        <f aca="false">IF(IFERROR(SEARCH("-oracle",Online_Backup_Table1230[[#This Row],[Extension types]],1),0)&gt;0,"-oracle","-")</f>
        <v>-</v>
      </c>
      <c r="T274" s="50" t="str">
        <f aca="false">IF(IFERROR(SEARCH("-sap",Online_Backup_Table1230[[#This Row],[Extension types]],1),0)&gt;0,"-sap","-")</f>
        <v>-</v>
      </c>
      <c r="U274" s="50" t="str">
        <f aca="false">IF(IFERROR(SEARCH("-msexchange",Online_Backup_Table1230[[#This Row],[Extension types]],1),0)&gt;0,"-msexchange","-")</f>
        <v>-</v>
      </c>
      <c r="V274" s="50" t="str">
        <f aca="false">IF(IFERROR(SEARCH("-msese",Online_Backup_Table1230[[#This Row],[Extension types]],1),0)&gt;0,"-msese","-")</f>
        <v>-</v>
      </c>
      <c r="W274" s="50" t="str">
        <f aca="false">IF(IFERROR(SEARCH("-e2010",Online_Backup_Table1230[[#This Row],[Extension types]],1),0)&gt;0,"-e2010","-")</f>
        <v>-</v>
      </c>
      <c r="X274" s="50" t="str">
        <f aca="false">IF(IFERROR(SEARCH("-msmbx",Online_Backup_Table1230[[#This Row],[Extension types]],1),0)&gt;0,"-msmbx","-")</f>
        <v>-</v>
      </c>
      <c r="Y274" s="50" t="str">
        <f aca="false">IF(IFERROR(SEARCH("-mbx",Online_Backup_Table1230[[#This Row],[Extension types]],1),0)&gt;0,"-mbx","-")</f>
        <v>-</v>
      </c>
      <c r="Z274" s="50" t="str">
        <f aca="false">IF(IFERROR(SEARCH("-informix",Online_Backup_Table1230[[#This Row],[Extension types]],1),0)&gt;0,"-informix","-")</f>
        <v>-</v>
      </c>
      <c r="AA274" s="50" t="str">
        <f aca="false">IF(IFERROR(SEARCH("-sybase",Online_Backup_Table1230[[#This Row],[Extension types]],1),0)&gt;0,"-sybase","-")</f>
        <v>-</v>
      </c>
      <c r="AB274" s="50" t="str">
        <f aca="false">IF(IFERROR(SEARCH("-lotus",Online_Backup_Table1230[[#This Row],[Extension types]],1),0)&gt;0,"-lotus","-")</f>
        <v>-</v>
      </c>
      <c r="AC274" s="50" t="str">
        <f aca="false">IF(IFERROR(SEARCH("-vss",Online_Backup_Table1230[[#This Row],[Extension types]],1),0)&gt;0,"-vss","-")</f>
        <v>-vss</v>
      </c>
      <c r="AD274" s="50" t="str">
        <f aca="false">IF(IFERROR(SEARCH("-db2",Online_Backup_Table1230[[#This Row],[Extension types]],1),0)&gt;0,"-db2","-")</f>
        <v>-</v>
      </c>
      <c r="AE274" s="50" t="str">
        <f aca="false">IF(IFERROR(SEARCH("-mssharepoint",Online_Backup_Table1230[[#This Row],[Extension types]],1),0)&gt;0,"-mssharepoint","-")</f>
        <v>-</v>
      </c>
      <c r="AF274" s="50" t="str">
        <f aca="false">IF(IFERROR(SEARCH("-mssps",Online_Backup_Table1230[[#This Row],[Extension types]],1),0)&gt;0,"-mssps","-")</f>
        <v>-</v>
      </c>
      <c r="AG274" s="50" t="str">
        <f aca="false">IF(IFERROR(SEARCH("-vmware",Online_Backup_Table1230[[#This Row],[Extension types]],1),0)&gt;0,"-vmware","-")</f>
        <v>-</v>
      </c>
      <c r="AH274" s="50" t="str">
        <f aca="false">IF(IFERROR(SEARCH("-vepa",Online_Backup_Table1230[[#This Row],[Extension types]],1),0)&gt;0,"-vepa","-")</f>
        <v>-</v>
      </c>
      <c r="AI274" s="50" t="str">
        <f aca="false">IF(IFERROR(SEARCH("-veagent",Online_Backup_Table1230[[#This Row],[Extension types]],1),0)&gt;0,"-veagent","-")</f>
        <v>-</v>
      </c>
      <c r="AJ274" s="50" t="str">
        <f aca="false">IF(IFERROR(SEARCH("-stream",Online_Backup_Table1230[[#This Row],[Extension types]],1),0)&gt;0,"-stream","-")</f>
        <v>-</v>
      </c>
      <c r="AK274" s="50" t="str">
        <f aca="false">IF(IFERROR(SEARCH("-ov",Online_Backup_Table1230[[#This Row],[Extension types]],1),0)&gt;0,"-ov","-")</f>
        <v>-</v>
      </c>
      <c r="AL274" s="50" t="str">
        <f aca="false">IF(IFERROR(SEARCH("-opc",Online_Backup_Table1230[[#This Row],[Extension types]],1),0)&gt;0,"-opc","-")</f>
        <v>-</v>
      </c>
      <c r="AM274" s="50" t="str">
        <f aca="false">IF(IFERROR(SEARCH("-mysql",Online_Backup_Table1230[[#This Row],[Extension types]],1),0)&gt;0,"-mysql","-")</f>
        <v>-</v>
      </c>
      <c r="AN274" s="50" t="str">
        <f aca="false">IF(IFERROR(SEARCH("-postgresql",Online_Backup_Table1230[[#This Row],[Extension types]],1),0)&gt;0,"-postgresql","-")</f>
        <v>-</v>
      </c>
      <c r="AO274" s="53" t="n">
        <v>0</v>
      </c>
      <c r="AP274" s="53" t="n">
        <f aca="false">IF(AND(Online_Backup_Table1230[[#This Row],[OS_type]]="UNIX",COUNTIF(Online_Backup_Table1230[[#This Row],[Check -mssql and -mssql70]:[Check -opc]],"-")&lt;&gt;21),1,0)</f>
        <v>0</v>
      </c>
      <c r="AQ274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274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274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74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74" s="54"/>
      <c r="AV274" s="0" t="s">
        <v>281</v>
      </c>
    </row>
    <row r="275" customFormat="false" ht="15" hidden="false" customHeight="false" outlineLevel="0" collapsed="false">
      <c r="B275" s="39" t="s">
        <v>355</v>
      </c>
      <c r="C275" s="39" t="s">
        <v>184</v>
      </c>
      <c r="D275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75" s="51" t="s">
        <v>356</v>
      </c>
      <c r="F275" s="52"/>
      <c r="G275" s="52"/>
      <c r="H275" s="52"/>
      <c r="I275" s="52"/>
      <c r="J275" s="52"/>
      <c r="L275" s="50" t="str">
        <f aca="false">IF(IFERROR(SEARCH("-virtual",Online_Backup_Table1230[[#This Row],[Extension types]],1),0)&gt;0,"Yes","-")</f>
        <v>-</v>
      </c>
      <c r="M275" s="39"/>
      <c r="N275" s="50" t="str">
        <f aca="false">IF(IFERROR(SEARCH("-clus",Online_Backup_Table1230[[#This Row],[Extension types]],1),0)&gt;0,"Yes","-")</f>
        <v>Yes</v>
      </c>
      <c r="O275" s="39" t="s">
        <v>357</v>
      </c>
      <c r="P275" s="50" t="str">
        <f aca="false">IF(IFERROR(SEARCH("-appserver",Online_Backup_Table1230[[#This Row],[Extension types]],1),0)&gt;0,"Yes","-")</f>
        <v>-</v>
      </c>
      <c r="Q275" s="39"/>
      <c r="R275" s="50" t="str">
        <f aca="false">IF(IFERROR(SEARCH("-mssql",Online_Backup_Table1230[[#This Row],[Extension types]],1),0)&gt;0,"-mssql","-")</f>
        <v>-</v>
      </c>
      <c r="S275" s="50" t="str">
        <f aca="false">IF(IFERROR(SEARCH("-oracle",Online_Backup_Table1230[[#This Row],[Extension types]],1),0)&gt;0,"-oracle","-")</f>
        <v>-</v>
      </c>
      <c r="T275" s="50" t="str">
        <f aca="false">IF(IFERROR(SEARCH("-sap",Online_Backup_Table1230[[#This Row],[Extension types]],1),0)&gt;0,"-sap","-")</f>
        <v>-</v>
      </c>
      <c r="U275" s="50" t="str">
        <f aca="false">IF(IFERROR(SEARCH("-msexchange",Online_Backup_Table1230[[#This Row],[Extension types]],1),0)&gt;0,"-msexchange","-")</f>
        <v>-</v>
      </c>
      <c r="V275" s="50" t="str">
        <f aca="false">IF(IFERROR(SEARCH("-msese",Online_Backup_Table1230[[#This Row],[Extension types]],1),0)&gt;0,"-msese","-")</f>
        <v>-</v>
      </c>
      <c r="W275" s="50" t="str">
        <f aca="false">IF(IFERROR(SEARCH("-e2010",Online_Backup_Table1230[[#This Row],[Extension types]],1),0)&gt;0,"-e2010","-")</f>
        <v>-</v>
      </c>
      <c r="X275" s="50" t="str">
        <f aca="false">IF(IFERROR(SEARCH("-msmbx",Online_Backup_Table1230[[#This Row],[Extension types]],1),0)&gt;0,"-msmbx","-")</f>
        <v>-</v>
      </c>
      <c r="Y275" s="50" t="str">
        <f aca="false">IF(IFERROR(SEARCH("-mbx",Online_Backup_Table1230[[#This Row],[Extension types]],1),0)&gt;0,"-mbx","-")</f>
        <v>-</v>
      </c>
      <c r="Z275" s="50" t="str">
        <f aca="false">IF(IFERROR(SEARCH("-informix",Online_Backup_Table1230[[#This Row],[Extension types]],1),0)&gt;0,"-informix","-")</f>
        <v>-</v>
      </c>
      <c r="AA275" s="50" t="str">
        <f aca="false">IF(IFERROR(SEARCH("-sybase",Online_Backup_Table1230[[#This Row],[Extension types]],1),0)&gt;0,"-sybase","-")</f>
        <v>-</v>
      </c>
      <c r="AB275" s="50" t="str">
        <f aca="false">IF(IFERROR(SEARCH("-lotus",Online_Backup_Table1230[[#This Row],[Extension types]],1),0)&gt;0,"-lotus","-")</f>
        <v>-</v>
      </c>
      <c r="AC275" s="50" t="str">
        <f aca="false">IF(IFERROR(SEARCH("-vss",Online_Backup_Table1230[[#This Row],[Extension types]],1),0)&gt;0,"-vss","-")</f>
        <v>-vss</v>
      </c>
      <c r="AD275" s="50" t="str">
        <f aca="false">IF(IFERROR(SEARCH("-db2",Online_Backup_Table1230[[#This Row],[Extension types]],1),0)&gt;0,"-db2","-")</f>
        <v>-</v>
      </c>
      <c r="AE275" s="50" t="str">
        <f aca="false">IF(IFERROR(SEARCH("-mssharepoint",Online_Backup_Table1230[[#This Row],[Extension types]],1),0)&gt;0,"-mssharepoint","-")</f>
        <v>-</v>
      </c>
      <c r="AF275" s="50" t="str">
        <f aca="false">IF(IFERROR(SEARCH("-mssps",Online_Backup_Table1230[[#This Row],[Extension types]],1),0)&gt;0,"-mssps","-")</f>
        <v>-</v>
      </c>
      <c r="AG275" s="50" t="str">
        <f aca="false">IF(IFERROR(SEARCH("-vmware",Online_Backup_Table1230[[#This Row],[Extension types]],1),0)&gt;0,"-vmware","-")</f>
        <v>-</v>
      </c>
      <c r="AH275" s="50" t="str">
        <f aca="false">IF(IFERROR(SEARCH("-vepa",Online_Backup_Table1230[[#This Row],[Extension types]],1),0)&gt;0,"-vepa","-")</f>
        <v>-</v>
      </c>
      <c r="AI275" s="50" t="str">
        <f aca="false">IF(IFERROR(SEARCH("-veagent",Online_Backup_Table1230[[#This Row],[Extension types]],1),0)&gt;0,"-veagent","-")</f>
        <v>-</v>
      </c>
      <c r="AJ275" s="50" t="str">
        <f aca="false">IF(IFERROR(SEARCH("-stream",Online_Backup_Table1230[[#This Row],[Extension types]],1),0)&gt;0,"-stream","-")</f>
        <v>-</v>
      </c>
      <c r="AK275" s="50" t="str">
        <f aca="false">IF(IFERROR(SEARCH("-ov",Online_Backup_Table1230[[#This Row],[Extension types]],1),0)&gt;0,"-ov","-")</f>
        <v>-</v>
      </c>
      <c r="AL275" s="50" t="str">
        <f aca="false">IF(IFERROR(SEARCH("-opc",Online_Backup_Table1230[[#This Row],[Extension types]],1),0)&gt;0,"-opc","-")</f>
        <v>-</v>
      </c>
      <c r="AM275" s="50" t="str">
        <f aca="false">IF(IFERROR(SEARCH("-mysql",Online_Backup_Table1230[[#This Row],[Extension types]],1),0)&gt;0,"-mysql","-")</f>
        <v>-</v>
      </c>
      <c r="AN275" s="50" t="str">
        <f aca="false">IF(IFERROR(SEARCH("-postgresql",Online_Backup_Table1230[[#This Row],[Extension types]],1),0)&gt;0,"-postgresql","-")</f>
        <v>-</v>
      </c>
      <c r="AO275" s="53" t="n">
        <v>0</v>
      </c>
      <c r="AP275" s="53" t="n">
        <f aca="false">IF(AND(Online_Backup_Table1230[[#This Row],[OS_type]]="UNIX",COUNTIF(Online_Backup_Table1230[[#This Row],[Check -mssql and -mssql70]:[Check -opc]],"-")&lt;&gt;21),1,0)</f>
        <v>0</v>
      </c>
      <c r="AQ275" s="53" t="n">
        <v>0</v>
      </c>
      <c r="AR275" s="53" t="n">
        <v>0</v>
      </c>
      <c r="AS275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75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75" s="54"/>
      <c r="AV275" s="0" t="s">
        <v>281</v>
      </c>
    </row>
    <row r="276" customFormat="false" ht="15" hidden="false" customHeight="false" outlineLevel="0" collapsed="false">
      <c r="B276" s="39" t="s">
        <v>358</v>
      </c>
      <c r="C276" s="39" t="s">
        <v>184</v>
      </c>
      <c r="D276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76" s="51" t="s">
        <v>356</v>
      </c>
      <c r="F276" s="52"/>
      <c r="G276" s="52"/>
      <c r="H276" s="52"/>
      <c r="I276" s="52"/>
      <c r="J276" s="52"/>
      <c r="L276" s="50" t="str">
        <f aca="false">IF(IFERROR(SEARCH("-virtual",Online_Backup_Table1230[[#This Row],[Extension types]],1),0)&gt;0,"Yes","-")</f>
        <v>-</v>
      </c>
      <c r="M276" s="39"/>
      <c r="N276" s="50" t="str">
        <f aca="false">IF(IFERROR(SEARCH("-clus",Online_Backup_Table1230[[#This Row],[Extension types]],1),0)&gt;0,"Yes","-")</f>
        <v>Yes</v>
      </c>
      <c r="O276" s="39" t="s">
        <v>357</v>
      </c>
      <c r="P276" s="50" t="str">
        <f aca="false">IF(IFERROR(SEARCH("-appserver",Online_Backup_Table1230[[#This Row],[Extension types]],1),0)&gt;0,"Yes","-")</f>
        <v>-</v>
      </c>
      <c r="Q276" s="39"/>
      <c r="R276" s="50" t="str">
        <f aca="false">IF(IFERROR(SEARCH("-mssql",Online_Backup_Table1230[[#This Row],[Extension types]],1),0)&gt;0,"-mssql","-")</f>
        <v>-</v>
      </c>
      <c r="S276" s="50" t="str">
        <f aca="false">IF(IFERROR(SEARCH("-oracle",Online_Backup_Table1230[[#This Row],[Extension types]],1),0)&gt;0,"-oracle","-")</f>
        <v>-</v>
      </c>
      <c r="T276" s="50" t="str">
        <f aca="false">IF(IFERROR(SEARCH("-sap",Online_Backup_Table1230[[#This Row],[Extension types]],1),0)&gt;0,"-sap","-")</f>
        <v>-</v>
      </c>
      <c r="U276" s="50" t="str">
        <f aca="false">IF(IFERROR(SEARCH("-msexchange",Online_Backup_Table1230[[#This Row],[Extension types]],1),0)&gt;0,"-msexchange","-")</f>
        <v>-</v>
      </c>
      <c r="V276" s="50" t="str">
        <f aca="false">IF(IFERROR(SEARCH("-msese",Online_Backup_Table1230[[#This Row],[Extension types]],1),0)&gt;0,"-msese","-")</f>
        <v>-</v>
      </c>
      <c r="W276" s="50" t="str">
        <f aca="false">IF(IFERROR(SEARCH("-e2010",Online_Backup_Table1230[[#This Row],[Extension types]],1),0)&gt;0,"-e2010","-")</f>
        <v>-</v>
      </c>
      <c r="X276" s="50" t="str">
        <f aca="false">IF(IFERROR(SEARCH("-msmbx",Online_Backup_Table1230[[#This Row],[Extension types]],1),0)&gt;0,"-msmbx","-")</f>
        <v>-</v>
      </c>
      <c r="Y276" s="50" t="str">
        <f aca="false">IF(IFERROR(SEARCH("-mbx",Online_Backup_Table1230[[#This Row],[Extension types]],1),0)&gt;0,"-mbx","-")</f>
        <v>-</v>
      </c>
      <c r="Z276" s="50" t="str">
        <f aca="false">IF(IFERROR(SEARCH("-informix",Online_Backup_Table1230[[#This Row],[Extension types]],1),0)&gt;0,"-informix","-")</f>
        <v>-</v>
      </c>
      <c r="AA276" s="50" t="str">
        <f aca="false">IF(IFERROR(SEARCH("-sybase",Online_Backup_Table1230[[#This Row],[Extension types]],1),0)&gt;0,"-sybase","-")</f>
        <v>-</v>
      </c>
      <c r="AB276" s="50" t="str">
        <f aca="false">IF(IFERROR(SEARCH("-lotus",Online_Backup_Table1230[[#This Row],[Extension types]],1),0)&gt;0,"-lotus","-")</f>
        <v>-</v>
      </c>
      <c r="AC276" s="50" t="str">
        <f aca="false">IF(IFERROR(SEARCH("-vss",Online_Backup_Table1230[[#This Row],[Extension types]],1),0)&gt;0,"-vss","-")</f>
        <v>-vss</v>
      </c>
      <c r="AD276" s="50" t="str">
        <f aca="false">IF(IFERROR(SEARCH("-db2",Online_Backup_Table1230[[#This Row],[Extension types]],1),0)&gt;0,"-db2","-")</f>
        <v>-</v>
      </c>
      <c r="AE276" s="50" t="str">
        <f aca="false">IF(IFERROR(SEARCH("-mssharepoint",Online_Backup_Table1230[[#This Row],[Extension types]],1),0)&gt;0,"-mssharepoint","-")</f>
        <v>-</v>
      </c>
      <c r="AF276" s="50" t="str">
        <f aca="false">IF(IFERROR(SEARCH("-mssps",Online_Backup_Table1230[[#This Row],[Extension types]],1),0)&gt;0,"-mssps","-")</f>
        <v>-</v>
      </c>
      <c r="AG276" s="50" t="str">
        <f aca="false">IF(IFERROR(SEARCH("-vmware",Online_Backup_Table1230[[#This Row],[Extension types]],1),0)&gt;0,"-vmware","-")</f>
        <v>-</v>
      </c>
      <c r="AH276" s="50" t="str">
        <f aca="false">IF(IFERROR(SEARCH("-vepa",Online_Backup_Table1230[[#This Row],[Extension types]],1),0)&gt;0,"-vepa","-")</f>
        <v>-</v>
      </c>
      <c r="AI276" s="50" t="str">
        <f aca="false">IF(IFERROR(SEARCH("-veagent",Online_Backup_Table1230[[#This Row],[Extension types]],1),0)&gt;0,"-veagent","-")</f>
        <v>-</v>
      </c>
      <c r="AJ276" s="50" t="str">
        <f aca="false">IF(IFERROR(SEARCH("-stream",Online_Backup_Table1230[[#This Row],[Extension types]],1),0)&gt;0,"-stream","-")</f>
        <v>-</v>
      </c>
      <c r="AK276" s="50" t="str">
        <f aca="false">IF(IFERROR(SEARCH("-ov",Online_Backup_Table1230[[#This Row],[Extension types]],1),0)&gt;0,"-ov","-")</f>
        <v>-</v>
      </c>
      <c r="AL276" s="50" t="str">
        <f aca="false">IF(IFERROR(SEARCH("-opc",Online_Backup_Table1230[[#This Row],[Extension types]],1),0)&gt;0,"-opc","-")</f>
        <v>-</v>
      </c>
      <c r="AM276" s="50" t="str">
        <f aca="false">IF(IFERROR(SEARCH("-mysql",Online_Backup_Table1230[[#This Row],[Extension types]],1),0)&gt;0,"-mysql","-")</f>
        <v>-</v>
      </c>
      <c r="AN276" s="50" t="str">
        <f aca="false">IF(IFERROR(SEARCH("-postgresql",Online_Backup_Table1230[[#This Row],[Extension types]],1),0)&gt;0,"-postgresql","-")</f>
        <v>-</v>
      </c>
      <c r="AO276" s="53" t="n">
        <v>0</v>
      </c>
      <c r="AP276" s="53" t="n">
        <f aca="false">IF(AND(Online_Backup_Table1230[[#This Row],[OS_type]]="UNIX",COUNTIF(Online_Backup_Table1230[[#This Row],[Check -mssql and -mssql70]:[Check -opc]],"-")&lt;&gt;21),1,0)</f>
        <v>0</v>
      </c>
      <c r="AQ276" s="53" t="n">
        <v>0</v>
      </c>
      <c r="AR276" s="53" t="n">
        <v>0</v>
      </c>
      <c r="AS276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76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76" s="54"/>
      <c r="AV276" s="0" t="s">
        <v>281</v>
      </c>
    </row>
    <row r="277" customFormat="false" ht="15" hidden="false" customHeight="false" outlineLevel="0" collapsed="false">
      <c r="B277" s="55" t="s">
        <v>357</v>
      </c>
      <c r="C277" s="55" t="s">
        <v>184</v>
      </c>
      <c r="D277" s="56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77" s="57" t="s">
        <v>359</v>
      </c>
      <c r="F277" s="58"/>
      <c r="G277" s="58"/>
      <c r="H277" s="58"/>
      <c r="I277" s="58"/>
      <c r="J277" s="58"/>
      <c r="K277" s="59"/>
      <c r="L277" s="56" t="str">
        <f aca="false">IF(IFERROR(SEARCH("-virtual",Online_Backup_Table1230[[#This Row],[Extension types]],1),0)&gt;0,"Yes","-")</f>
        <v>-</v>
      </c>
      <c r="M277" s="55"/>
      <c r="N277" s="56" t="str">
        <f aca="false">IF(IFERROR(SEARCH("-clus",Online_Backup_Table1230[[#This Row],[Extension types]],1),0)&gt;0,"Yes","-")</f>
        <v>Yes</v>
      </c>
      <c r="O277" s="55" t="s">
        <v>357</v>
      </c>
      <c r="P277" s="56" t="str">
        <f aca="false">IF(IFERROR(SEARCH("-appserver",Online_Backup_Table1230[[#This Row],[Extension types]],1),0)&gt;0,"Yes","-")</f>
        <v>-</v>
      </c>
      <c r="Q277" s="55"/>
      <c r="R277" s="56" t="str">
        <f aca="false">IF(IFERROR(SEARCH("-mssql",Online_Backup_Table1230[[#This Row],[Extension types]],1),0)&gt;0,"-mssql","-")</f>
        <v>-</v>
      </c>
      <c r="S277" s="56" t="str">
        <f aca="false">IF(IFERROR(SEARCH("-oracle",Online_Backup_Table1230[[#This Row],[Extension types]],1),0)&gt;0,"-oracle","-")</f>
        <v>-</v>
      </c>
      <c r="T277" s="56" t="str">
        <f aca="false">IF(IFERROR(SEARCH("-sap",Online_Backup_Table1230[[#This Row],[Extension types]],1),0)&gt;0,"-sap","-")</f>
        <v>-</v>
      </c>
      <c r="U277" s="56" t="str">
        <f aca="false">IF(IFERROR(SEARCH("-msexchange",Online_Backup_Table1230[[#This Row],[Extension types]],1),0)&gt;0,"-msexchange","-")</f>
        <v>-</v>
      </c>
      <c r="V277" s="56" t="str">
        <f aca="false">IF(IFERROR(SEARCH("-msese",Online_Backup_Table1230[[#This Row],[Extension types]],1),0)&gt;0,"-msese","-")</f>
        <v>-</v>
      </c>
      <c r="W277" s="56" t="str">
        <f aca="false">IF(IFERROR(SEARCH("-e2010",Online_Backup_Table1230[[#This Row],[Extension types]],1),0)&gt;0,"-e2010","-")</f>
        <v>-</v>
      </c>
      <c r="X277" s="56" t="str">
        <f aca="false">IF(IFERROR(SEARCH("-msmbx",Online_Backup_Table1230[[#This Row],[Extension types]],1),0)&gt;0,"-msmbx","-")</f>
        <v>-</v>
      </c>
      <c r="Y277" s="56" t="str">
        <f aca="false">IF(IFERROR(SEARCH("-mbx",Online_Backup_Table1230[[#This Row],[Extension types]],1),0)&gt;0,"-mbx","-")</f>
        <v>-</v>
      </c>
      <c r="Z277" s="56" t="str">
        <f aca="false">IF(IFERROR(SEARCH("-informix",Online_Backup_Table1230[[#This Row],[Extension types]],1),0)&gt;0,"-informix","-")</f>
        <v>-</v>
      </c>
      <c r="AA277" s="56" t="str">
        <f aca="false">IF(IFERROR(SEARCH("-sybase",Online_Backup_Table1230[[#This Row],[Extension types]],1),0)&gt;0,"-sybase","-")</f>
        <v>-</v>
      </c>
      <c r="AB277" s="56" t="str">
        <f aca="false">IF(IFERROR(SEARCH("-lotus",Online_Backup_Table1230[[#This Row],[Extension types]],1),0)&gt;0,"-lotus","-")</f>
        <v>-</v>
      </c>
      <c r="AC277" s="56" t="str">
        <f aca="false">IF(IFERROR(SEARCH("-vss",Online_Backup_Table1230[[#This Row],[Extension types]],1),0)&gt;0,"-vss","-")</f>
        <v>-vss</v>
      </c>
      <c r="AD277" s="56" t="str">
        <f aca="false">IF(IFERROR(SEARCH("-db2",Online_Backup_Table1230[[#This Row],[Extension types]],1),0)&gt;0,"-db2","-")</f>
        <v>-</v>
      </c>
      <c r="AE277" s="56" t="str">
        <f aca="false">IF(IFERROR(SEARCH("-mssharepoint",Online_Backup_Table1230[[#This Row],[Extension types]],1),0)&gt;0,"-mssharepoint","-")</f>
        <v>-</v>
      </c>
      <c r="AF277" s="56" t="str">
        <f aca="false">IF(IFERROR(SEARCH("-mssps",Online_Backup_Table1230[[#This Row],[Extension types]],1),0)&gt;0,"-mssps","-")</f>
        <v>-</v>
      </c>
      <c r="AG277" s="56" t="str">
        <f aca="false">IF(IFERROR(SEARCH("-vmware",Online_Backup_Table1230[[#This Row],[Extension types]],1),0)&gt;0,"-vmware","-")</f>
        <v>-</v>
      </c>
      <c r="AH277" s="56" t="str">
        <f aca="false">IF(IFERROR(SEARCH("-vepa",Online_Backup_Table1230[[#This Row],[Extension types]],1),0)&gt;0,"-vepa","-")</f>
        <v>-</v>
      </c>
      <c r="AI277" s="56" t="str">
        <f aca="false">IF(IFERROR(SEARCH("-veagent",Online_Backup_Table1230[[#This Row],[Extension types]],1),0)&gt;0,"-veagent","-")</f>
        <v>-</v>
      </c>
      <c r="AJ277" s="56" t="str">
        <f aca="false">IF(IFERROR(SEARCH("-stream",Online_Backup_Table1230[[#This Row],[Extension types]],1),0)&gt;0,"-stream","-")</f>
        <v>-</v>
      </c>
      <c r="AK277" s="56" t="str">
        <f aca="false">IF(IFERROR(SEARCH("-ov",Online_Backup_Table1230[[#This Row],[Extension types]],1),0)&gt;0,"-ov","-")</f>
        <v>-</v>
      </c>
      <c r="AL277" s="56" t="str">
        <f aca="false">IF(IFERROR(SEARCH("-opc",Online_Backup_Table1230[[#This Row],[Extension types]],1),0)&gt;0,"-opc","-")</f>
        <v>-</v>
      </c>
      <c r="AM277" s="56" t="str">
        <f aca="false">IF(IFERROR(SEARCH("-mysql",Online_Backup_Table1230[[#This Row],[Extension types]],1),0)&gt;0,"-mysql","-")</f>
        <v>-</v>
      </c>
      <c r="AN277" s="56" t="str">
        <f aca="false">IF(IFERROR(SEARCH("-postgresql",Online_Backup_Table1230[[#This Row],[Extension types]],1),0)&gt;0,"-postgresql","-")</f>
        <v>-</v>
      </c>
      <c r="AO277" s="60" t="n">
        <v>0</v>
      </c>
      <c r="AP277" s="60" t="n">
        <v>0</v>
      </c>
      <c r="AQ277" s="60" t="n">
        <v>0</v>
      </c>
      <c r="AR277" s="60" t="n">
        <v>0</v>
      </c>
      <c r="AS277" s="60" t="n">
        <v>0</v>
      </c>
      <c r="AT277" s="53" t="n">
        <v>0</v>
      </c>
      <c r="AU277" s="54"/>
      <c r="AV277" s="0" t="s">
        <v>360</v>
      </c>
    </row>
    <row r="278" customFormat="false" ht="15" hidden="false" customHeight="false" outlineLevel="0" collapsed="false">
      <c r="B278" s="55" t="s">
        <v>361</v>
      </c>
      <c r="C278" s="55" t="s">
        <v>184</v>
      </c>
      <c r="D278" s="56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78" s="57" t="s">
        <v>359</v>
      </c>
      <c r="F278" s="58"/>
      <c r="G278" s="58"/>
      <c r="H278" s="58"/>
      <c r="I278" s="58"/>
      <c r="J278" s="58"/>
      <c r="K278" s="59"/>
      <c r="L278" s="56" t="str">
        <f aca="false">IF(IFERROR(SEARCH("-virtual",Online_Backup_Table1230[[#This Row],[Extension types]],1),0)&gt;0,"Yes","-")</f>
        <v>-</v>
      </c>
      <c r="M278" s="55"/>
      <c r="N278" s="56" t="str">
        <f aca="false">IF(IFERROR(SEARCH("-clus",Online_Backup_Table1230[[#This Row],[Extension types]],1),0)&gt;0,"Yes","-")</f>
        <v>Yes</v>
      </c>
      <c r="O278" s="55" t="s">
        <v>357</v>
      </c>
      <c r="P278" s="56" t="str">
        <f aca="false">IF(IFERROR(SEARCH("-appserver",Online_Backup_Table1230[[#This Row],[Extension types]],1),0)&gt;0,"Yes","-")</f>
        <v>-</v>
      </c>
      <c r="Q278" s="55"/>
      <c r="R278" s="56" t="str">
        <f aca="false">IF(IFERROR(SEARCH("-mssql",Online_Backup_Table1230[[#This Row],[Extension types]],1),0)&gt;0,"-mssql","-")</f>
        <v>-</v>
      </c>
      <c r="S278" s="56" t="str">
        <f aca="false">IF(IFERROR(SEARCH("-oracle",Online_Backup_Table1230[[#This Row],[Extension types]],1),0)&gt;0,"-oracle","-")</f>
        <v>-</v>
      </c>
      <c r="T278" s="56" t="str">
        <f aca="false">IF(IFERROR(SEARCH("-sap",Online_Backup_Table1230[[#This Row],[Extension types]],1),0)&gt;0,"-sap","-")</f>
        <v>-</v>
      </c>
      <c r="U278" s="56" t="str">
        <f aca="false">IF(IFERROR(SEARCH("-msexchange",Online_Backup_Table1230[[#This Row],[Extension types]],1),0)&gt;0,"-msexchange","-")</f>
        <v>-</v>
      </c>
      <c r="V278" s="56" t="str">
        <f aca="false">IF(IFERROR(SEARCH("-msese",Online_Backup_Table1230[[#This Row],[Extension types]],1),0)&gt;0,"-msese","-")</f>
        <v>-</v>
      </c>
      <c r="W278" s="56" t="str">
        <f aca="false">IF(IFERROR(SEARCH("-e2010",Online_Backup_Table1230[[#This Row],[Extension types]],1),0)&gt;0,"-e2010","-")</f>
        <v>-</v>
      </c>
      <c r="X278" s="56" t="str">
        <f aca="false">IF(IFERROR(SEARCH("-msmbx",Online_Backup_Table1230[[#This Row],[Extension types]],1),0)&gt;0,"-msmbx","-")</f>
        <v>-</v>
      </c>
      <c r="Y278" s="56" t="str">
        <f aca="false">IF(IFERROR(SEARCH("-mbx",Online_Backup_Table1230[[#This Row],[Extension types]],1),0)&gt;0,"-mbx","-")</f>
        <v>-</v>
      </c>
      <c r="Z278" s="56" t="str">
        <f aca="false">IF(IFERROR(SEARCH("-informix",Online_Backup_Table1230[[#This Row],[Extension types]],1),0)&gt;0,"-informix","-")</f>
        <v>-</v>
      </c>
      <c r="AA278" s="56" t="str">
        <f aca="false">IF(IFERROR(SEARCH("-sybase",Online_Backup_Table1230[[#This Row],[Extension types]],1),0)&gt;0,"-sybase","-")</f>
        <v>-</v>
      </c>
      <c r="AB278" s="56" t="str">
        <f aca="false">IF(IFERROR(SEARCH("-lotus",Online_Backup_Table1230[[#This Row],[Extension types]],1),0)&gt;0,"-lotus","-")</f>
        <v>-</v>
      </c>
      <c r="AC278" s="56" t="str">
        <f aca="false">IF(IFERROR(SEARCH("-vss",Online_Backup_Table1230[[#This Row],[Extension types]],1),0)&gt;0,"-vss","-")</f>
        <v>-vss</v>
      </c>
      <c r="AD278" s="56" t="str">
        <f aca="false">IF(IFERROR(SEARCH("-db2",Online_Backup_Table1230[[#This Row],[Extension types]],1),0)&gt;0,"-db2","-")</f>
        <v>-</v>
      </c>
      <c r="AE278" s="56" t="str">
        <f aca="false">IF(IFERROR(SEARCH("-mssharepoint",Online_Backup_Table1230[[#This Row],[Extension types]],1),0)&gt;0,"-mssharepoint","-")</f>
        <v>-</v>
      </c>
      <c r="AF278" s="56" t="str">
        <f aca="false">IF(IFERROR(SEARCH("-mssps",Online_Backup_Table1230[[#This Row],[Extension types]],1),0)&gt;0,"-mssps","-")</f>
        <v>-</v>
      </c>
      <c r="AG278" s="56" t="str">
        <f aca="false">IF(IFERROR(SEARCH("-vmware",Online_Backup_Table1230[[#This Row],[Extension types]],1),0)&gt;0,"-vmware","-")</f>
        <v>-</v>
      </c>
      <c r="AH278" s="56" t="str">
        <f aca="false">IF(IFERROR(SEARCH("-vepa",Online_Backup_Table1230[[#This Row],[Extension types]],1),0)&gt;0,"-vepa","-")</f>
        <v>-</v>
      </c>
      <c r="AI278" s="56" t="str">
        <f aca="false">IF(IFERROR(SEARCH("-veagent",Online_Backup_Table1230[[#This Row],[Extension types]],1),0)&gt;0,"-veagent","-")</f>
        <v>-</v>
      </c>
      <c r="AJ278" s="56" t="str">
        <f aca="false">IF(IFERROR(SEARCH("-stream",Online_Backup_Table1230[[#This Row],[Extension types]],1),0)&gt;0,"-stream","-")</f>
        <v>-</v>
      </c>
      <c r="AK278" s="56" t="str">
        <f aca="false">IF(IFERROR(SEARCH("-ov",Online_Backup_Table1230[[#This Row],[Extension types]],1),0)&gt;0,"-ov","-")</f>
        <v>-</v>
      </c>
      <c r="AL278" s="56" t="str">
        <f aca="false">IF(IFERROR(SEARCH("-opc",Online_Backup_Table1230[[#This Row],[Extension types]],1),0)&gt;0,"-opc","-")</f>
        <v>-</v>
      </c>
      <c r="AM278" s="56" t="str">
        <f aca="false">IF(IFERROR(SEARCH("-mysql",Online_Backup_Table1230[[#This Row],[Extension types]],1),0)&gt;0,"-mysql","-")</f>
        <v>-</v>
      </c>
      <c r="AN278" s="56" t="str">
        <f aca="false">IF(IFERROR(SEARCH("-postgresql",Online_Backup_Table1230[[#This Row],[Extension types]],1),0)&gt;0,"-postgresql","-")</f>
        <v>-</v>
      </c>
      <c r="AO278" s="60" t="n">
        <v>0</v>
      </c>
      <c r="AP278" s="60" t="n">
        <v>0</v>
      </c>
      <c r="AQ278" s="60" t="n">
        <v>0</v>
      </c>
      <c r="AR278" s="60" t="n">
        <v>0</v>
      </c>
      <c r="AS278" s="60" t="n">
        <v>0</v>
      </c>
      <c r="AT278" s="53" t="n">
        <v>0</v>
      </c>
      <c r="AU278" s="54"/>
      <c r="AV278" s="0" t="s">
        <v>360</v>
      </c>
    </row>
    <row r="279" customFormat="false" ht="15" hidden="false" customHeight="false" outlineLevel="0" collapsed="false">
      <c r="B279" s="55" t="s">
        <v>362</v>
      </c>
      <c r="C279" s="55" t="s">
        <v>184</v>
      </c>
      <c r="D279" s="56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79" s="57" t="s">
        <v>359</v>
      </c>
      <c r="F279" s="58"/>
      <c r="G279" s="58"/>
      <c r="H279" s="58"/>
      <c r="I279" s="58"/>
      <c r="J279" s="58"/>
      <c r="K279" s="59"/>
      <c r="L279" s="56" t="str">
        <f aca="false">IF(IFERROR(SEARCH("-virtual",Online_Backup_Table1230[[#This Row],[Extension types]],1),0)&gt;0,"Yes","-")</f>
        <v>-</v>
      </c>
      <c r="M279" s="55"/>
      <c r="N279" s="56" t="str">
        <f aca="false">IF(IFERROR(SEARCH("-clus",Online_Backup_Table1230[[#This Row],[Extension types]],1),0)&gt;0,"Yes","-")</f>
        <v>Yes</v>
      </c>
      <c r="O279" s="55" t="s">
        <v>357</v>
      </c>
      <c r="P279" s="56" t="str">
        <f aca="false">IF(IFERROR(SEARCH("-appserver",Online_Backup_Table1230[[#This Row],[Extension types]],1),0)&gt;0,"Yes","-")</f>
        <v>-</v>
      </c>
      <c r="Q279" s="55"/>
      <c r="R279" s="56" t="str">
        <f aca="false">IF(IFERROR(SEARCH("-mssql",Online_Backup_Table1230[[#This Row],[Extension types]],1),0)&gt;0,"-mssql","-")</f>
        <v>-</v>
      </c>
      <c r="S279" s="56" t="str">
        <f aca="false">IF(IFERROR(SEARCH("-oracle",Online_Backup_Table1230[[#This Row],[Extension types]],1),0)&gt;0,"-oracle","-")</f>
        <v>-</v>
      </c>
      <c r="T279" s="56" t="str">
        <f aca="false">IF(IFERROR(SEARCH("-sap",Online_Backup_Table1230[[#This Row],[Extension types]],1),0)&gt;0,"-sap","-")</f>
        <v>-</v>
      </c>
      <c r="U279" s="56" t="str">
        <f aca="false">IF(IFERROR(SEARCH("-msexchange",Online_Backup_Table1230[[#This Row],[Extension types]],1),0)&gt;0,"-msexchange","-")</f>
        <v>-</v>
      </c>
      <c r="V279" s="56" t="str">
        <f aca="false">IF(IFERROR(SEARCH("-msese",Online_Backup_Table1230[[#This Row],[Extension types]],1),0)&gt;0,"-msese","-")</f>
        <v>-</v>
      </c>
      <c r="W279" s="56" t="str">
        <f aca="false">IF(IFERROR(SEARCH("-e2010",Online_Backup_Table1230[[#This Row],[Extension types]],1),0)&gt;0,"-e2010","-")</f>
        <v>-</v>
      </c>
      <c r="X279" s="56" t="str">
        <f aca="false">IF(IFERROR(SEARCH("-msmbx",Online_Backup_Table1230[[#This Row],[Extension types]],1),0)&gt;0,"-msmbx","-")</f>
        <v>-</v>
      </c>
      <c r="Y279" s="56" t="str">
        <f aca="false">IF(IFERROR(SEARCH("-mbx",Online_Backup_Table1230[[#This Row],[Extension types]],1),0)&gt;0,"-mbx","-")</f>
        <v>-</v>
      </c>
      <c r="Z279" s="56" t="str">
        <f aca="false">IF(IFERROR(SEARCH("-informix",Online_Backup_Table1230[[#This Row],[Extension types]],1),0)&gt;0,"-informix","-")</f>
        <v>-</v>
      </c>
      <c r="AA279" s="56" t="str">
        <f aca="false">IF(IFERROR(SEARCH("-sybase",Online_Backup_Table1230[[#This Row],[Extension types]],1),0)&gt;0,"-sybase","-")</f>
        <v>-</v>
      </c>
      <c r="AB279" s="56" t="str">
        <f aca="false">IF(IFERROR(SEARCH("-lotus",Online_Backup_Table1230[[#This Row],[Extension types]],1),0)&gt;0,"-lotus","-")</f>
        <v>-</v>
      </c>
      <c r="AC279" s="56" t="str">
        <f aca="false">IF(IFERROR(SEARCH("-vss",Online_Backup_Table1230[[#This Row],[Extension types]],1),0)&gt;0,"-vss","-")</f>
        <v>-vss</v>
      </c>
      <c r="AD279" s="56" t="str">
        <f aca="false">IF(IFERROR(SEARCH("-db2",Online_Backup_Table1230[[#This Row],[Extension types]],1),0)&gt;0,"-db2","-")</f>
        <v>-</v>
      </c>
      <c r="AE279" s="56" t="str">
        <f aca="false">IF(IFERROR(SEARCH("-mssharepoint",Online_Backup_Table1230[[#This Row],[Extension types]],1),0)&gt;0,"-mssharepoint","-")</f>
        <v>-</v>
      </c>
      <c r="AF279" s="56" t="str">
        <f aca="false">IF(IFERROR(SEARCH("-mssps",Online_Backup_Table1230[[#This Row],[Extension types]],1),0)&gt;0,"-mssps","-")</f>
        <v>-</v>
      </c>
      <c r="AG279" s="56" t="str">
        <f aca="false">IF(IFERROR(SEARCH("-vmware",Online_Backup_Table1230[[#This Row],[Extension types]],1),0)&gt;0,"-vmware","-")</f>
        <v>-</v>
      </c>
      <c r="AH279" s="56" t="str">
        <f aca="false">IF(IFERROR(SEARCH("-vepa",Online_Backup_Table1230[[#This Row],[Extension types]],1),0)&gt;0,"-vepa","-")</f>
        <v>-</v>
      </c>
      <c r="AI279" s="56" t="str">
        <f aca="false">IF(IFERROR(SEARCH("-veagent",Online_Backup_Table1230[[#This Row],[Extension types]],1),0)&gt;0,"-veagent","-")</f>
        <v>-</v>
      </c>
      <c r="AJ279" s="56" t="str">
        <f aca="false">IF(IFERROR(SEARCH("-stream",Online_Backup_Table1230[[#This Row],[Extension types]],1),0)&gt;0,"-stream","-")</f>
        <v>-</v>
      </c>
      <c r="AK279" s="56" t="str">
        <f aca="false">IF(IFERROR(SEARCH("-ov",Online_Backup_Table1230[[#This Row],[Extension types]],1),0)&gt;0,"-ov","-")</f>
        <v>-</v>
      </c>
      <c r="AL279" s="56" t="str">
        <f aca="false">IF(IFERROR(SEARCH("-opc",Online_Backup_Table1230[[#This Row],[Extension types]],1),0)&gt;0,"-opc","-")</f>
        <v>-</v>
      </c>
      <c r="AM279" s="56" t="str">
        <f aca="false">IF(IFERROR(SEARCH("-mysql",Online_Backup_Table1230[[#This Row],[Extension types]],1),0)&gt;0,"-mysql","-")</f>
        <v>-</v>
      </c>
      <c r="AN279" s="56" t="str">
        <f aca="false">IF(IFERROR(SEARCH("-postgresql",Online_Backup_Table1230[[#This Row],[Extension types]],1),0)&gt;0,"-postgresql","-")</f>
        <v>-</v>
      </c>
      <c r="AO279" s="60" t="n">
        <v>0</v>
      </c>
      <c r="AP279" s="60" t="n">
        <v>0</v>
      </c>
      <c r="AQ279" s="60" t="n">
        <v>0</v>
      </c>
      <c r="AR279" s="60" t="n">
        <v>0</v>
      </c>
      <c r="AS279" s="60" t="n">
        <v>0</v>
      </c>
      <c r="AT279" s="53" t="n">
        <v>0</v>
      </c>
      <c r="AU279" s="54"/>
      <c r="AV279" s="0" t="s">
        <v>360</v>
      </c>
    </row>
    <row r="280" customFormat="false" ht="15" hidden="false" customHeight="false" outlineLevel="0" collapsed="false">
      <c r="B280" s="55" t="s">
        <v>363</v>
      </c>
      <c r="C280" s="55" t="s">
        <v>184</v>
      </c>
      <c r="D280" s="56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80" s="57" t="s">
        <v>359</v>
      </c>
      <c r="F280" s="58"/>
      <c r="G280" s="58"/>
      <c r="H280" s="58"/>
      <c r="I280" s="58"/>
      <c r="J280" s="58"/>
      <c r="K280" s="59"/>
      <c r="L280" s="56" t="str">
        <f aca="false">IF(IFERROR(SEARCH("-virtual",Online_Backup_Table1230[[#This Row],[Extension types]],1),0)&gt;0,"Yes","-")</f>
        <v>-</v>
      </c>
      <c r="M280" s="55"/>
      <c r="N280" s="56" t="str">
        <f aca="false">IF(IFERROR(SEARCH("-clus",Online_Backup_Table1230[[#This Row],[Extension types]],1),0)&gt;0,"Yes","-")</f>
        <v>Yes</v>
      </c>
      <c r="O280" s="55" t="s">
        <v>357</v>
      </c>
      <c r="P280" s="56" t="str">
        <f aca="false">IF(IFERROR(SEARCH("-appserver",Online_Backup_Table1230[[#This Row],[Extension types]],1),0)&gt;0,"Yes","-")</f>
        <v>-</v>
      </c>
      <c r="Q280" s="55"/>
      <c r="R280" s="56" t="str">
        <f aca="false">IF(IFERROR(SEARCH("-mssql",Online_Backup_Table1230[[#This Row],[Extension types]],1),0)&gt;0,"-mssql","-")</f>
        <v>-</v>
      </c>
      <c r="S280" s="56" t="str">
        <f aca="false">IF(IFERROR(SEARCH("-oracle",Online_Backup_Table1230[[#This Row],[Extension types]],1),0)&gt;0,"-oracle","-")</f>
        <v>-</v>
      </c>
      <c r="T280" s="56" t="str">
        <f aca="false">IF(IFERROR(SEARCH("-sap",Online_Backup_Table1230[[#This Row],[Extension types]],1),0)&gt;0,"-sap","-")</f>
        <v>-</v>
      </c>
      <c r="U280" s="56" t="str">
        <f aca="false">IF(IFERROR(SEARCH("-msexchange",Online_Backup_Table1230[[#This Row],[Extension types]],1),0)&gt;0,"-msexchange","-")</f>
        <v>-</v>
      </c>
      <c r="V280" s="56" t="str">
        <f aca="false">IF(IFERROR(SEARCH("-msese",Online_Backup_Table1230[[#This Row],[Extension types]],1),0)&gt;0,"-msese","-")</f>
        <v>-</v>
      </c>
      <c r="W280" s="56" t="str">
        <f aca="false">IF(IFERROR(SEARCH("-e2010",Online_Backup_Table1230[[#This Row],[Extension types]],1),0)&gt;0,"-e2010","-")</f>
        <v>-</v>
      </c>
      <c r="X280" s="56" t="str">
        <f aca="false">IF(IFERROR(SEARCH("-msmbx",Online_Backup_Table1230[[#This Row],[Extension types]],1),0)&gt;0,"-msmbx","-")</f>
        <v>-</v>
      </c>
      <c r="Y280" s="56" t="str">
        <f aca="false">IF(IFERROR(SEARCH("-mbx",Online_Backup_Table1230[[#This Row],[Extension types]],1),0)&gt;0,"-mbx","-")</f>
        <v>-</v>
      </c>
      <c r="Z280" s="56" t="str">
        <f aca="false">IF(IFERROR(SEARCH("-informix",Online_Backup_Table1230[[#This Row],[Extension types]],1),0)&gt;0,"-informix","-")</f>
        <v>-</v>
      </c>
      <c r="AA280" s="56" t="str">
        <f aca="false">IF(IFERROR(SEARCH("-sybase",Online_Backup_Table1230[[#This Row],[Extension types]],1),0)&gt;0,"-sybase","-")</f>
        <v>-</v>
      </c>
      <c r="AB280" s="56" t="str">
        <f aca="false">IF(IFERROR(SEARCH("-lotus",Online_Backup_Table1230[[#This Row],[Extension types]],1),0)&gt;0,"-lotus","-")</f>
        <v>-</v>
      </c>
      <c r="AC280" s="56" t="str">
        <f aca="false">IF(IFERROR(SEARCH("-vss",Online_Backup_Table1230[[#This Row],[Extension types]],1),0)&gt;0,"-vss","-")</f>
        <v>-vss</v>
      </c>
      <c r="AD280" s="56" t="str">
        <f aca="false">IF(IFERROR(SEARCH("-db2",Online_Backup_Table1230[[#This Row],[Extension types]],1),0)&gt;0,"-db2","-")</f>
        <v>-</v>
      </c>
      <c r="AE280" s="56" t="str">
        <f aca="false">IF(IFERROR(SEARCH("-mssharepoint",Online_Backup_Table1230[[#This Row],[Extension types]],1),0)&gt;0,"-mssharepoint","-")</f>
        <v>-</v>
      </c>
      <c r="AF280" s="56" t="str">
        <f aca="false">IF(IFERROR(SEARCH("-mssps",Online_Backup_Table1230[[#This Row],[Extension types]],1),0)&gt;0,"-mssps","-")</f>
        <v>-</v>
      </c>
      <c r="AG280" s="56" t="str">
        <f aca="false">IF(IFERROR(SEARCH("-vmware",Online_Backup_Table1230[[#This Row],[Extension types]],1),0)&gt;0,"-vmware","-")</f>
        <v>-</v>
      </c>
      <c r="AH280" s="56" t="str">
        <f aca="false">IF(IFERROR(SEARCH("-vepa",Online_Backup_Table1230[[#This Row],[Extension types]],1),0)&gt;0,"-vepa","-")</f>
        <v>-</v>
      </c>
      <c r="AI280" s="56" t="str">
        <f aca="false">IF(IFERROR(SEARCH("-veagent",Online_Backup_Table1230[[#This Row],[Extension types]],1),0)&gt;0,"-veagent","-")</f>
        <v>-</v>
      </c>
      <c r="AJ280" s="56" t="str">
        <f aca="false">IF(IFERROR(SEARCH("-stream",Online_Backup_Table1230[[#This Row],[Extension types]],1),0)&gt;0,"-stream","-")</f>
        <v>-</v>
      </c>
      <c r="AK280" s="56" t="str">
        <f aca="false">IF(IFERROR(SEARCH("-ov",Online_Backup_Table1230[[#This Row],[Extension types]],1),0)&gt;0,"-ov","-")</f>
        <v>-</v>
      </c>
      <c r="AL280" s="56" t="str">
        <f aca="false">IF(IFERROR(SEARCH("-opc",Online_Backup_Table1230[[#This Row],[Extension types]],1),0)&gt;0,"-opc","-")</f>
        <v>-</v>
      </c>
      <c r="AM280" s="56" t="str">
        <f aca="false">IF(IFERROR(SEARCH("-mysql",Online_Backup_Table1230[[#This Row],[Extension types]],1),0)&gt;0,"-mysql","-")</f>
        <v>-</v>
      </c>
      <c r="AN280" s="56" t="str">
        <f aca="false">IF(IFERROR(SEARCH("-postgresql",Online_Backup_Table1230[[#This Row],[Extension types]],1),0)&gt;0,"-postgresql","-")</f>
        <v>-</v>
      </c>
      <c r="AO280" s="60" t="n">
        <v>0</v>
      </c>
      <c r="AP280" s="60" t="n">
        <v>0</v>
      </c>
      <c r="AQ280" s="60" t="n">
        <v>0</v>
      </c>
      <c r="AR280" s="60" t="n">
        <v>0</v>
      </c>
      <c r="AS280" s="60" t="n">
        <v>0</v>
      </c>
      <c r="AT280" s="53" t="n">
        <v>0</v>
      </c>
      <c r="AU280" s="54"/>
      <c r="AV280" s="0" t="s">
        <v>360</v>
      </c>
    </row>
    <row r="281" customFormat="false" ht="15" hidden="false" customHeight="false" outlineLevel="0" collapsed="false">
      <c r="B281" s="55" t="s">
        <v>364</v>
      </c>
      <c r="C281" s="55" t="s">
        <v>184</v>
      </c>
      <c r="D281" s="56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81" s="57" t="s">
        <v>359</v>
      </c>
      <c r="F281" s="58"/>
      <c r="G281" s="58"/>
      <c r="H281" s="58"/>
      <c r="I281" s="58"/>
      <c r="J281" s="58"/>
      <c r="K281" s="59"/>
      <c r="L281" s="56" t="str">
        <f aca="false">IF(IFERROR(SEARCH("-virtual",Online_Backup_Table1230[[#This Row],[Extension types]],1),0)&gt;0,"Yes","-")</f>
        <v>-</v>
      </c>
      <c r="M281" s="55"/>
      <c r="N281" s="56" t="str">
        <f aca="false">IF(IFERROR(SEARCH("-clus",Online_Backup_Table1230[[#This Row],[Extension types]],1),0)&gt;0,"Yes","-")</f>
        <v>Yes</v>
      </c>
      <c r="O281" s="55" t="s">
        <v>357</v>
      </c>
      <c r="P281" s="56" t="str">
        <f aca="false">IF(IFERROR(SEARCH("-appserver",Online_Backup_Table1230[[#This Row],[Extension types]],1),0)&gt;0,"Yes","-")</f>
        <v>-</v>
      </c>
      <c r="Q281" s="55"/>
      <c r="R281" s="56" t="str">
        <f aca="false">IF(IFERROR(SEARCH("-mssql",Online_Backup_Table1230[[#This Row],[Extension types]],1),0)&gt;0,"-mssql","-")</f>
        <v>-</v>
      </c>
      <c r="S281" s="56" t="str">
        <f aca="false">IF(IFERROR(SEARCH("-oracle",Online_Backup_Table1230[[#This Row],[Extension types]],1),0)&gt;0,"-oracle","-")</f>
        <v>-</v>
      </c>
      <c r="T281" s="56" t="str">
        <f aca="false">IF(IFERROR(SEARCH("-sap",Online_Backup_Table1230[[#This Row],[Extension types]],1),0)&gt;0,"-sap","-")</f>
        <v>-</v>
      </c>
      <c r="U281" s="56" t="str">
        <f aca="false">IF(IFERROR(SEARCH("-msexchange",Online_Backup_Table1230[[#This Row],[Extension types]],1),0)&gt;0,"-msexchange","-")</f>
        <v>-</v>
      </c>
      <c r="V281" s="56" t="str">
        <f aca="false">IF(IFERROR(SEARCH("-msese",Online_Backup_Table1230[[#This Row],[Extension types]],1),0)&gt;0,"-msese","-")</f>
        <v>-</v>
      </c>
      <c r="W281" s="56" t="str">
        <f aca="false">IF(IFERROR(SEARCH("-e2010",Online_Backup_Table1230[[#This Row],[Extension types]],1),0)&gt;0,"-e2010","-")</f>
        <v>-</v>
      </c>
      <c r="X281" s="56" t="str">
        <f aca="false">IF(IFERROR(SEARCH("-msmbx",Online_Backup_Table1230[[#This Row],[Extension types]],1),0)&gt;0,"-msmbx","-")</f>
        <v>-</v>
      </c>
      <c r="Y281" s="56" t="str">
        <f aca="false">IF(IFERROR(SEARCH("-mbx",Online_Backup_Table1230[[#This Row],[Extension types]],1),0)&gt;0,"-mbx","-")</f>
        <v>-</v>
      </c>
      <c r="Z281" s="56" t="str">
        <f aca="false">IF(IFERROR(SEARCH("-informix",Online_Backup_Table1230[[#This Row],[Extension types]],1),0)&gt;0,"-informix","-")</f>
        <v>-</v>
      </c>
      <c r="AA281" s="56" t="str">
        <f aca="false">IF(IFERROR(SEARCH("-sybase",Online_Backup_Table1230[[#This Row],[Extension types]],1),0)&gt;0,"-sybase","-")</f>
        <v>-</v>
      </c>
      <c r="AB281" s="56" t="str">
        <f aca="false">IF(IFERROR(SEARCH("-lotus",Online_Backup_Table1230[[#This Row],[Extension types]],1),0)&gt;0,"-lotus","-")</f>
        <v>-</v>
      </c>
      <c r="AC281" s="56" t="str">
        <f aca="false">IF(IFERROR(SEARCH("-vss",Online_Backup_Table1230[[#This Row],[Extension types]],1),0)&gt;0,"-vss","-")</f>
        <v>-vss</v>
      </c>
      <c r="AD281" s="56" t="str">
        <f aca="false">IF(IFERROR(SEARCH("-db2",Online_Backup_Table1230[[#This Row],[Extension types]],1),0)&gt;0,"-db2","-")</f>
        <v>-</v>
      </c>
      <c r="AE281" s="56" t="str">
        <f aca="false">IF(IFERROR(SEARCH("-mssharepoint",Online_Backup_Table1230[[#This Row],[Extension types]],1),0)&gt;0,"-mssharepoint","-")</f>
        <v>-</v>
      </c>
      <c r="AF281" s="56" t="str">
        <f aca="false">IF(IFERROR(SEARCH("-mssps",Online_Backup_Table1230[[#This Row],[Extension types]],1),0)&gt;0,"-mssps","-")</f>
        <v>-</v>
      </c>
      <c r="AG281" s="56" t="str">
        <f aca="false">IF(IFERROR(SEARCH("-vmware",Online_Backup_Table1230[[#This Row],[Extension types]],1),0)&gt;0,"-vmware","-")</f>
        <v>-</v>
      </c>
      <c r="AH281" s="56" t="str">
        <f aca="false">IF(IFERROR(SEARCH("-vepa",Online_Backup_Table1230[[#This Row],[Extension types]],1),0)&gt;0,"-vepa","-")</f>
        <v>-</v>
      </c>
      <c r="AI281" s="56" t="str">
        <f aca="false">IF(IFERROR(SEARCH("-veagent",Online_Backup_Table1230[[#This Row],[Extension types]],1),0)&gt;0,"-veagent","-")</f>
        <v>-</v>
      </c>
      <c r="AJ281" s="56" t="str">
        <f aca="false">IF(IFERROR(SEARCH("-stream",Online_Backup_Table1230[[#This Row],[Extension types]],1),0)&gt;0,"-stream","-")</f>
        <v>-</v>
      </c>
      <c r="AK281" s="56" t="str">
        <f aca="false">IF(IFERROR(SEARCH("-ov",Online_Backup_Table1230[[#This Row],[Extension types]],1),0)&gt;0,"-ov","-")</f>
        <v>-</v>
      </c>
      <c r="AL281" s="56" t="str">
        <f aca="false">IF(IFERROR(SEARCH("-opc",Online_Backup_Table1230[[#This Row],[Extension types]],1),0)&gt;0,"-opc","-")</f>
        <v>-</v>
      </c>
      <c r="AM281" s="56" t="str">
        <f aca="false">IF(IFERROR(SEARCH("-mysql",Online_Backup_Table1230[[#This Row],[Extension types]],1),0)&gt;0,"-mysql","-")</f>
        <v>-</v>
      </c>
      <c r="AN281" s="56" t="str">
        <f aca="false">IF(IFERROR(SEARCH("-postgresql",Online_Backup_Table1230[[#This Row],[Extension types]],1),0)&gt;0,"-postgresql","-")</f>
        <v>-</v>
      </c>
      <c r="AO281" s="60" t="n">
        <v>0</v>
      </c>
      <c r="AP281" s="60" t="n">
        <v>0</v>
      </c>
      <c r="AQ281" s="60" t="n">
        <v>0</v>
      </c>
      <c r="AR281" s="60" t="n">
        <v>0</v>
      </c>
      <c r="AS281" s="60" t="n">
        <v>0</v>
      </c>
      <c r="AT281" s="53" t="n">
        <v>0</v>
      </c>
      <c r="AU281" s="54"/>
      <c r="AV281" s="0" t="s">
        <v>360</v>
      </c>
    </row>
    <row r="282" customFormat="false" ht="15" hidden="false" customHeight="false" outlineLevel="0" collapsed="false">
      <c r="B282" s="55" t="s">
        <v>365</v>
      </c>
      <c r="C282" s="55" t="s">
        <v>184</v>
      </c>
      <c r="D282" s="56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82" s="57" t="s">
        <v>359</v>
      </c>
      <c r="F282" s="58"/>
      <c r="G282" s="58"/>
      <c r="H282" s="58"/>
      <c r="I282" s="58"/>
      <c r="J282" s="58"/>
      <c r="K282" s="59"/>
      <c r="L282" s="56" t="str">
        <f aca="false">IF(IFERROR(SEARCH("-virtual",Online_Backup_Table1230[[#This Row],[Extension types]],1),0)&gt;0,"Yes","-")</f>
        <v>-</v>
      </c>
      <c r="M282" s="55"/>
      <c r="N282" s="56" t="str">
        <f aca="false">IF(IFERROR(SEARCH("-clus",Online_Backup_Table1230[[#This Row],[Extension types]],1),0)&gt;0,"Yes","-")</f>
        <v>Yes</v>
      </c>
      <c r="O282" s="55" t="s">
        <v>357</v>
      </c>
      <c r="P282" s="56" t="str">
        <f aca="false">IF(IFERROR(SEARCH("-appserver",Online_Backup_Table1230[[#This Row],[Extension types]],1),0)&gt;0,"Yes","-")</f>
        <v>-</v>
      </c>
      <c r="Q282" s="55"/>
      <c r="R282" s="56" t="str">
        <f aca="false">IF(IFERROR(SEARCH("-mssql",Online_Backup_Table1230[[#This Row],[Extension types]],1),0)&gt;0,"-mssql","-")</f>
        <v>-</v>
      </c>
      <c r="S282" s="56" t="str">
        <f aca="false">IF(IFERROR(SEARCH("-oracle",Online_Backup_Table1230[[#This Row],[Extension types]],1),0)&gt;0,"-oracle","-")</f>
        <v>-</v>
      </c>
      <c r="T282" s="56" t="str">
        <f aca="false">IF(IFERROR(SEARCH("-sap",Online_Backup_Table1230[[#This Row],[Extension types]],1),0)&gt;0,"-sap","-")</f>
        <v>-</v>
      </c>
      <c r="U282" s="56" t="str">
        <f aca="false">IF(IFERROR(SEARCH("-msexchange",Online_Backup_Table1230[[#This Row],[Extension types]],1),0)&gt;0,"-msexchange","-")</f>
        <v>-</v>
      </c>
      <c r="V282" s="56" t="str">
        <f aca="false">IF(IFERROR(SEARCH("-msese",Online_Backup_Table1230[[#This Row],[Extension types]],1),0)&gt;0,"-msese","-")</f>
        <v>-</v>
      </c>
      <c r="W282" s="56" t="str">
        <f aca="false">IF(IFERROR(SEARCH("-e2010",Online_Backup_Table1230[[#This Row],[Extension types]],1),0)&gt;0,"-e2010","-")</f>
        <v>-</v>
      </c>
      <c r="X282" s="56" t="str">
        <f aca="false">IF(IFERROR(SEARCH("-msmbx",Online_Backup_Table1230[[#This Row],[Extension types]],1),0)&gt;0,"-msmbx","-")</f>
        <v>-</v>
      </c>
      <c r="Y282" s="56" t="str">
        <f aca="false">IF(IFERROR(SEARCH("-mbx",Online_Backup_Table1230[[#This Row],[Extension types]],1),0)&gt;0,"-mbx","-")</f>
        <v>-</v>
      </c>
      <c r="Z282" s="56" t="str">
        <f aca="false">IF(IFERROR(SEARCH("-informix",Online_Backup_Table1230[[#This Row],[Extension types]],1),0)&gt;0,"-informix","-")</f>
        <v>-</v>
      </c>
      <c r="AA282" s="56" t="str">
        <f aca="false">IF(IFERROR(SEARCH("-sybase",Online_Backup_Table1230[[#This Row],[Extension types]],1),0)&gt;0,"-sybase","-")</f>
        <v>-</v>
      </c>
      <c r="AB282" s="56" t="str">
        <f aca="false">IF(IFERROR(SEARCH("-lotus",Online_Backup_Table1230[[#This Row],[Extension types]],1),0)&gt;0,"-lotus","-")</f>
        <v>-</v>
      </c>
      <c r="AC282" s="56" t="str">
        <f aca="false">IF(IFERROR(SEARCH("-vss",Online_Backup_Table1230[[#This Row],[Extension types]],1),0)&gt;0,"-vss","-")</f>
        <v>-vss</v>
      </c>
      <c r="AD282" s="56" t="str">
        <f aca="false">IF(IFERROR(SEARCH("-db2",Online_Backup_Table1230[[#This Row],[Extension types]],1),0)&gt;0,"-db2","-")</f>
        <v>-</v>
      </c>
      <c r="AE282" s="56" t="str">
        <f aca="false">IF(IFERROR(SEARCH("-mssharepoint",Online_Backup_Table1230[[#This Row],[Extension types]],1),0)&gt;0,"-mssharepoint","-")</f>
        <v>-</v>
      </c>
      <c r="AF282" s="56" t="str">
        <f aca="false">IF(IFERROR(SEARCH("-mssps",Online_Backup_Table1230[[#This Row],[Extension types]],1),0)&gt;0,"-mssps","-")</f>
        <v>-</v>
      </c>
      <c r="AG282" s="56" t="str">
        <f aca="false">IF(IFERROR(SEARCH("-vmware",Online_Backup_Table1230[[#This Row],[Extension types]],1),0)&gt;0,"-vmware","-")</f>
        <v>-</v>
      </c>
      <c r="AH282" s="56" t="str">
        <f aca="false">IF(IFERROR(SEARCH("-vepa",Online_Backup_Table1230[[#This Row],[Extension types]],1),0)&gt;0,"-vepa","-")</f>
        <v>-</v>
      </c>
      <c r="AI282" s="56" t="str">
        <f aca="false">IF(IFERROR(SEARCH("-veagent",Online_Backup_Table1230[[#This Row],[Extension types]],1),0)&gt;0,"-veagent","-")</f>
        <v>-</v>
      </c>
      <c r="AJ282" s="56" t="str">
        <f aca="false">IF(IFERROR(SEARCH("-stream",Online_Backup_Table1230[[#This Row],[Extension types]],1),0)&gt;0,"-stream","-")</f>
        <v>-</v>
      </c>
      <c r="AK282" s="56" t="str">
        <f aca="false">IF(IFERROR(SEARCH("-ov",Online_Backup_Table1230[[#This Row],[Extension types]],1),0)&gt;0,"-ov","-")</f>
        <v>-</v>
      </c>
      <c r="AL282" s="56" t="str">
        <f aca="false">IF(IFERROR(SEARCH("-opc",Online_Backup_Table1230[[#This Row],[Extension types]],1),0)&gt;0,"-opc","-")</f>
        <v>-</v>
      </c>
      <c r="AM282" s="56" t="str">
        <f aca="false">IF(IFERROR(SEARCH("-mysql",Online_Backup_Table1230[[#This Row],[Extension types]],1),0)&gt;0,"-mysql","-")</f>
        <v>-</v>
      </c>
      <c r="AN282" s="56" t="str">
        <f aca="false">IF(IFERROR(SEARCH("-postgresql",Online_Backup_Table1230[[#This Row],[Extension types]],1),0)&gt;0,"-postgresql","-")</f>
        <v>-</v>
      </c>
      <c r="AO282" s="60" t="n">
        <v>0</v>
      </c>
      <c r="AP282" s="60" t="n">
        <v>0</v>
      </c>
      <c r="AQ282" s="60" t="n">
        <v>0</v>
      </c>
      <c r="AR282" s="60" t="n">
        <v>0</v>
      </c>
      <c r="AS282" s="60" t="n">
        <v>0</v>
      </c>
      <c r="AT282" s="53" t="n">
        <v>0</v>
      </c>
      <c r="AU282" s="54"/>
      <c r="AV282" s="0" t="s">
        <v>360</v>
      </c>
    </row>
    <row r="283" customFormat="false" ht="15" hidden="false" customHeight="false" outlineLevel="0" collapsed="false">
      <c r="B283" s="55" t="s">
        <v>366</v>
      </c>
      <c r="C283" s="55" t="s">
        <v>184</v>
      </c>
      <c r="D283" s="56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83" s="57" t="s">
        <v>359</v>
      </c>
      <c r="F283" s="58"/>
      <c r="G283" s="58"/>
      <c r="H283" s="58"/>
      <c r="I283" s="58"/>
      <c r="J283" s="58"/>
      <c r="K283" s="59"/>
      <c r="L283" s="56" t="str">
        <f aca="false">IF(IFERROR(SEARCH("-virtual",Online_Backup_Table1230[[#This Row],[Extension types]],1),0)&gt;0,"Yes","-")</f>
        <v>-</v>
      </c>
      <c r="M283" s="55"/>
      <c r="N283" s="56" t="str">
        <f aca="false">IF(IFERROR(SEARCH("-clus",Online_Backup_Table1230[[#This Row],[Extension types]],1),0)&gt;0,"Yes","-")</f>
        <v>Yes</v>
      </c>
      <c r="O283" s="55" t="s">
        <v>357</v>
      </c>
      <c r="P283" s="56" t="str">
        <f aca="false">IF(IFERROR(SEARCH("-appserver",Online_Backup_Table1230[[#This Row],[Extension types]],1),0)&gt;0,"Yes","-")</f>
        <v>-</v>
      </c>
      <c r="Q283" s="55"/>
      <c r="R283" s="56" t="str">
        <f aca="false">IF(IFERROR(SEARCH("-mssql",Online_Backup_Table1230[[#This Row],[Extension types]],1),0)&gt;0,"-mssql","-")</f>
        <v>-</v>
      </c>
      <c r="S283" s="56" t="str">
        <f aca="false">IF(IFERROR(SEARCH("-oracle",Online_Backup_Table1230[[#This Row],[Extension types]],1),0)&gt;0,"-oracle","-")</f>
        <v>-</v>
      </c>
      <c r="T283" s="56" t="str">
        <f aca="false">IF(IFERROR(SEARCH("-sap",Online_Backup_Table1230[[#This Row],[Extension types]],1),0)&gt;0,"-sap","-")</f>
        <v>-</v>
      </c>
      <c r="U283" s="56" t="str">
        <f aca="false">IF(IFERROR(SEARCH("-msexchange",Online_Backup_Table1230[[#This Row],[Extension types]],1),0)&gt;0,"-msexchange","-")</f>
        <v>-</v>
      </c>
      <c r="V283" s="56" t="str">
        <f aca="false">IF(IFERROR(SEARCH("-msese",Online_Backup_Table1230[[#This Row],[Extension types]],1),0)&gt;0,"-msese","-")</f>
        <v>-</v>
      </c>
      <c r="W283" s="56" t="str">
        <f aca="false">IF(IFERROR(SEARCH("-e2010",Online_Backup_Table1230[[#This Row],[Extension types]],1),0)&gt;0,"-e2010","-")</f>
        <v>-</v>
      </c>
      <c r="X283" s="56" t="str">
        <f aca="false">IF(IFERROR(SEARCH("-msmbx",Online_Backup_Table1230[[#This Row],[Extension types]],1),0)&gt;0,"-msmbx","-")</f>
        <v>-</v>
      </c>
      <c r="Y283" s="56" t="str">
        <f aca="false">IF(IFERROR(SEARCH("-mbx",Online_Backup_Table1230[[#This Row],[Extension types]],1),0)&gt;0,"-mbx","-")</f>
        <v>-</v>
      </c>
      <c r="Z283" s="56" t="str">
        <f aca="false">IF(IFERROR(SEARCH("-informix",Online_Backup_Table1230[[#This Row],[Extension types]],1),0)&gt;0,"-informix","-")</f>
        <v>-</v>
      </c>
      <c r="AA283" s="56" t="str">
        <f aca="false">IF(IFERROR(SEARCH("-sybase",Online_Backup_Table1230[[#This Row],[Extension types]],1),0)&gt;0,"-sybase","-")</f>
        <v>-</v>
      </c>
      <c r="AB283" s="56" t="str">
        <f aca="false">IF(IFERROR(SEARCH("-lotus",Online_Backup_Table1230[[#This Row],[Extension types]],1),0)&gt;0,"-lotus","-")</f>
        <v>-</v>
      </c>
      <c r="AC283" s="56" t="str">
        <f aca="false">IF(IFERROR(SEARCH("-vss",Online_Backup_Table1230[[#This Row],[Extension types]],1),0)&gt;0,"-vss","-")</f>
        <v>-vss</v>
      </c>
      <c r="AD283" s="56" t="str">
        <f aca="false">IF(IFERROR(SEARCH("-db2",Online_Backup_Table1230[[#This Row],[Extension types]],1),0)&gt;0,"-db2","-")</f>
        <v>-</v>
      </c>
      <c r="AE283" s="56" t="str">
        <f aca="false">IF(IFERROR(SEARCH("-mssharepoint",Online_Backup_Table1230[[#This Row],[Extension types]],1),0)&gt;0,"-mssharepoint","-")</f>
        <v>-</v>
      </c>
      <c r="AF283" s="56" t="str">
        <f aca="false">IF(IFERROR(SEARCH("-mssps",Online_Backup_Table1230[[#This Row],[Extension types]],1),0)&gt;0,"-mssps","-")</f>
        <v>-</v>
      </c>
      <c r="AG283" s="56" t="str">
        <f aca="false">IF(IFERROR(SEARCH("-vmware",Online_Backup_Table1230[[#This Row],[Extension types]],1),0)&gt;0,"-vmware","-")</f>
        <v>-</v>
      </c>
      <c r="AH283" s="56" t="str">
        <f aca="false">IF(IFERROR(SEARCH("-vepa",Online_Backup_Table1230[[#This Row],[Extension types]],1),0)&gt;0,"-vepa","-")</f>
        <v>-</v>
      </c>
      <c r="AI283" s="56" t="str">
        <f aca="false">IF(IFERROR(SEARCH("-veagent",Online_Backup_Table1230[[#This Row],[Extension types]],1),0)&gt;0,"-veagent","-")</f>
        <v>-</v>
      </c>
      <c r="AJ283" s="56" t="str">
        <f aca="false">IF(IFERROR(SEARCH("-stream",Online_Backup_Table1230[[#This Row],[Extension types]],1),0)&gt;0,"-stream","-")</f>
        <v>-</v>
      </c>
      <c r="AK283" s="56" t="str">
        <f aca="false">IF(IFERROR(SEARCH("-ov",Online_Backup_Table1230[[#This Row],[Extension types]],1),0)&gt;0,"-ov","-")</f>
        <v>-</v>
      </c>
      <c r="AL283" s="56" t="str">
        <f aca="false">IF(IFERROR(SEARCH("-opc",Online_Backup_Table1230[[#This Row],[Extension types]],1),0)&gt;0,"-opc","-")</f>
        <v>-</v>
      </c>
      <c r="AM283" s="56" t="str">
        <f aca="false">IF(IFERROR(SEARCH("-mysql",Online_Backup_Table1230[[#This Row],[Extension types]],1),0)&gt;0,"-mysql","-")</f>
        <v>-</v>
      </c>
      <c r="AN283" s="56" t="str">
        <f aca="false">IF(IFERROR(SEARCH("-postgresql",Online_Backup_Table1230[[#This Row],[Extension types]],1),0)&gt;0,"-postgresql","-")</f>
        <v>-</v>
      </c>
      <c r="AO283" s="60" t="n">
        <v>0</v>
      </c>
      <c r="AP283" s="60" t="n">
        <v>0</v>
      </c>
      <c r="AQ283" s="60" t="n">
        <v>0</v>
      </c>
      <c r="AR283" s="60" t="n">
        <v>0</v>
      </c>
      <c r="AS283" s="60" t="n">
        <v>0</v>
      </c>
      <c r="AT283" s="53" t="n">
        <v>0</v>
      </c>
      <c r="AU283" s="54"/>
      <c r="AV283" s="0" t="s">
        <v>360</v>
      </c>
    </row>
    <row r="284" customFormat="false" ht="15" hidden="false" customHeight="false" outlineLevel="0" collapsed="false">
      <c r="B284" s="55" t="s">
        <v>367</v>
      </c>
      <c r="C284" s="55" t="s">
        <v>184</v>
      </c>
      <c r="D284" s="56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84" s="57" t="s">
        <v>359</v>
      </c>
      <c r="F284" s="58"/>
      <c r="G284" s="58"/>
      <c r="H284" s="58"/>
      <c r="I284" s="58"/>
      <c r="J284" s="58"/>
      <c r="K284" s="59"/>
      <c r="L284" s="56" t="str">
        <f aca="false">IF(IFERROR(SEARCH("-virtual",Online_Backup_Table1230[[#This Row],[Extension types]],1),0)&gt;0,"Yes","-")</f>
        <v>-</v>
      </c>
      <c r="M284" s="55"/>
      <c r="N284" s="56" t="str">
        <f aca="false">IF(IFERROR(SEARCH("-clus",Online_Backup_Table1230[[#This Row],[Extension types]],1),0)&gt;0,"Yes","-")</f>
        <v>Yes</v>
      </c>
      <c r="O284" s="55" t="s">
        <v>357</v>
      </c>
      <c r="P284" s="56" t="str">
        <f aca="false">IF(IFERROR(SEARCH("-appserver",Online_Backup_Table1230[[#This Row],[Extension types]],1),0)&gt;0,"Yes","-")</f>
        <v>-</v>
      </c>
      <c r="Q284" s="55"/>
      <c r="R284" s="56" t="str">
        <f aca="false">IF(IFERROR(SEARCH("-mssql",Online_Backup_Table1230[[#This Row],[Extension types]],1),0)&gt;0,"-mssql","-")</f>
        <v>-</v>
      </c>
      <c r="S284" s="56" t="str">
        <f aca="false">IF(IFERROR(SEARCH("-oracle",Online_Backup_Table1230[[#This Row],[Extension types]],1),0)&gt;0,"-oracle","-")</f>
        <v>-</v>
      </c>
      <c r="T284" s="56" t="str">
        <f aca="false">IF(IFERROR(SEARCH("-sap",Online_Backup_Table1230[[#This Row],[Extension types]],1),0)&gt;0,"-sap","-")</f>
        <v>-</v>
      </c>
      <c r="U284" s="56" t="str">
        <f aca="false">IF(IFERROR(SEARCH("-msexchange",Online_Backup_Table1230[[#This Row],[Extension types]],1),0)&gt;0,"-msexchange","-")</f>
        <v>-</v>
      </c>
      <c r="V284" s="56" t="str">
        <f aca="false">IF(IFERROR(SEARCH("-msese",Online_Backup_Table1230[[#This Row],[Extension types]],1),0)&gt;0,"-msese","-")</f>
        <v>-</v>
      </c>
      <c r="W284" s="56" t="str">
        <f aca="false">IF(IFERROR(SEARCH("-e2010",Online_Backup_Table1230[[#This Row],[Extension types]],1),0)&gt;0,"-e2010","-")</f>
        <v>-</v>
      </c>
      <c r="X284" s="56" t="str">
        <f aca="false">IF(IFERROR(SEARCH("-msmbx",Online_Backup_Table1230[[#This Row],[Extension types]],1),0)&gt;0,"-msmbx","-")</f>
        <v>-</v>
      </c>
      <c r="Y284" s="56" t="str">
        <f aca="false">IF(IFERROR(SEARCH("-mbx",Online_Backup_Table1230[[#This Row],[Extension types]],1),0)&gt;0,"-mbx","-")</f>
        <v>-</v>
      </c>
      <c r="Z284" s="56" t="str">
        <f aca="false">IF(IFERROR(SEARCH("-informix",Online_Backup_Table1230[[#This Row],[Extension types]],1),0)&gt;0,"-informix","-")</f>
        <v>-</v>
      </c>
      <c r="AA284" s="56" t="str">
        <f aca="false">IF(IFERROR(SEARCH("-sybase",Online_Backup_Table1230[[#This Row],[Extension types]],1),0)&gt;0,"-sybase","-")</f>
        <v>-</v>
      </c>
      <c r="AB284" s="56" t="str">
        <f aca="false">IF(IFERROR(SEARCH("-lotus",Online_Backup_Table1230[[#This Row],[Extension types]],1),0)&gt;0,"-lotus","-")</f>
        <v>-</v>
      </c>
      <c r="AC284" s="56" t="str">
        <f aca="false">IF(IFERROR(SEARCH("-vss",Online_Backup_Table1230[[#This Row],[Extension types]],1),0)&gt;0,"-vss","-")</f>
        <v>-vss</v>
      </c>
      <c r="AD284" s="56" t="str">
        <f aca="false">IF(IFERROR(SEARCH("-db2",Online_Backup_Table1230[[#This Row],[Extension types]],1),0)&gt;0,"-db2","-")</f>
        <v>-</v>
      </c>
      <c r="AE284" s="56" t="str">
        <f aca="false">IF(IFERROR(SEARCH("-mssharepoint",Online_Backup_Table1230[[#This Row],[Extension types]],1),0)&gt;0,"-mssharepoint","-")</f>
        <v>-</v>
      </c>
      <c r="AF284" s="56" t="str">
        <f aca="false">IF(IFERROR(SEARCH("-mssps",Online_Backup_Table1230[[#This Row],[Extension types]],1),0)&gt;0,"-mssps","-")</f>
        <v>-</v>
      </c>
      <c r="AG284" s="56" t="str">
        <f aca="false">IF(IFERROR(SEARCH("-vmware",Online_Backup_Table1230[[#This Row],[Extension types]],1),0)&gt;0,"-vmware","-")</f>
        <v>-</v>
      </c>
      <c r="AH284" s="56" t="str">
        <f aca="false">IF(IFERROR(SEARCH("-vepa",Online_Backup_Table1230[[#This Row],[Extension types]],1),0)&gt;0,"-vepa","-")</f>
        <v>-</v>
      </c>
      <c r="AI284" s="56" t="str">
        <f aca="false">IF(IFERROR(SEARCH("-veagent",Online_Backup_Table1230[[#This Row],[Extension types]],1),0)&gt;0,"-veagent","-")</f>
        <v>-</v>
      </c>
      <c r="AJ284" s="56" t="str">
        <f aca="false">IF(IFERROR(SEARCH("-stream",Online_Backup_Table1230[[#This Row],[Extension types]],1),0)&gt;0,"-stream","-")</f>
        <v>-</v>
      </c>
      <c r="AK284" s="56" t="str">
        <f aca="false">IF(IFERROR(SEARCH("-ov",Online_Backup_Table1230[[#This Row],[Extension types]],1),0)&gt;0,"-ov","-")</f>
        <v>-</v>
      </c>
      <c r="AL284" s="56" t="str">
        <f aca="false">IF(IFERROR(SEARCH("-opc",Online_Backup_Table1230[[#This Row],[Extension types]],1),0)&gt;0,"-opc","-")</f>
        <v>-</v>
      </c>
      <c r="AM284" s="56" t="str">
        <f aca="false">IF(IFERROR(SEARCH("-mysql",Online_Backup_Table1230[[#This Row],[Extension types]],1),0)&gt;0,"-mysql","-")</f>
        <v>-</v>
      </c>
      <c r="AN284" s="56" t="str">
        <f aca="false">IF(IFERROR(SEARCH("-postgresql",Online_Backup_Table1230[[#This Row],[Extension types]],1),0)&gt;0,"-postgresql","-")</f>
        <v>-</v>
      </c>
      <c r="AO284" s="60" t="n">
        <v>0</v>
      </c>
      <c r="AP284" s="60" t="n">
        <v>0</v>
      </c>
      <c r="AQ284" s="60" t="n">
        <v>0</v>
      </c>
      <c r="AR284" s="60" t="n">
        <v>0</v>
      </c>
      <c r="AS284" s="60" t="n">
        <v>0</v>
      </c>
      <c r="AT284" s="53" t="n">
        <v>0</v>
      </c>
      <c r="AU284" s="54"/>
      <c r="AV284" s="0" t="s">
        <v>360</v>
      </c>
    </row>
    <row r="285" customFormat="false" ht="15" hidden="false" customHeight="false" outlineLevel="0" collapsed="false">
      <c r="B285" s="55" t="s">
        <v>368</v>
      </c>
      <c r="C285" s="55" t="s">
        <v>184</v>
      </c>
      <c r="D285" s="56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85" s="57" t="s">
        <v>359</v>
      </c>
      <c r="F285" s="58"/>
      <c r="G285" s="58"/>
      <c r="H285" s="58"/>
      <c r="I285" s="58"/>
      <c r="J285" s="58"/>
      <c r="K285" s="59"/>
      <c r="L285" s="56" t="str">
        <f aca="false">IF(IFERROR(SEARCH("-virtual",Online_Backup_Table1230[[#This Row],[Extension types]],1),0)&gt;0,"Yes","-")</f>
        <v>-</v>
      </c>
      <c r="M285" s="55"/>
      <c r="N285" s="56" t="str">
        <f aca="false">IF(IFERROR(SEARCH("-clus",Online_Backup_Table1230[[#This Row],[Extension types]],1),0)&gt;0,"Yes","-")</f>
        <v>Yes</v>
      </c>
      <c r="O285" s="55" t="s">
        <v>357</v>
      </c>
      <c r="P285" s="56" t="str">
        <f aca="false">IF(IFERROR(SEARCH("-appserver",Online_Backup_Table1230[[#This Row],[Extension types]],1),0)&gt;0,"Yes","-")</f>
        <v>-</v>
      </c>
      <c r="Q285" s="55"/>
      <c r="R285" s="56" t="str">
        <f aca="false">IF(IFERROR(SEARCH("-mssql",Online_Backup_Table1230[[#This Row],[Extension types]],1),0)&gt;0,"-mssql","-")</f>
        <v>-</v>
      </c>
      <c r="S285" s="56" t="str">
        <f aca="false">IF(IFERROR(SEARCH("-oracle",Online_Backup_Table1230[[#This Row],[Extension types]],1),0)&gt;0,"-oracle","-")</f>
        <v>-</v>
      </c>
      <c r="T285" s="56" t="str">
        <f aca="false">IF(IFERROR(SEARCH("-sap",Online_Backup_Table1230[[#This Row],[Extension types]],1),0)&gt;0,"-sap","-")</f>
        <v>-</v>
      </c>
      <c r="U285" s="56" t="str">
        <f aca="false">IF(IFERROR(SEARCH("-msexchange",Online_Backup_Table1230[[#This Row],[Extension types]],1),0)&gt;0,"-msexchange","-")</f>
        <v>-</v>
      </c>
      <c r="V285" s="56" t="str">
        <f aca="false">IF(IFERROR(SEARCH("-msese",Online_Backup_Table1230[[#This Row],[Extension types]],1),0)&gt;0,"-msese","-")</f>
        <v>-</v>
      </c>
      <c r="W285" s="56" t="str">
        <f aca="false">IF(IFERROR(SEARCH("-e2010",Online_Backup_Table1230[[#This Row],[Extension types]],1),0)&gt;0,"-e2010","-")</f>
        <v>-</v>
      </c>
      <c r="X285" s="56" t="str">
        <f aca="false">IF(IFERROR(SEARCH("-msmbx",Online_Backup_Table1230[[#This Row],[Extension types]],1),0)&gt;0,"-msmbx","-")</f>
        <v>-</v>
      </c>
      <c r="Y285" s="56" t="str">
        <f aca="false">IF(IFERROR(SEARCH("-mbx",Online_Backup_Table1230[[#This Row],[Extension types]],1),0)&gt;0,"-mbx","-")</f>
        <v>-</v>
      </c>
      <c r="Z285" s="56" t="str">
        <f aca="false">IF(IFERROR(SEARCH("-informix",Online_Backup_Table1230[[#This Row],[Extension types]],1),0)&gt;0,"-informix","-")</f>
        <v>-</v>
      </c>
      <c r="AA285" s="56" t="str">
        <f aca="false">IF(IFERROR(SEARCH("-sybase",Online_Backup_Table1230[[#This Row],[Extension types]],1),0)&gt;0,"-sybase","-")</f>
        <v>-</v>
      </c>
      <c r="AB285" s="56" t="str">
        <f aca="false">IF(IFERROR(SEARCH("-lotus",Online_Backup_Table1230[[#This Row],[Extension types]],1),0)&gt;0,"-lotus","-")</f>
        <v>-</v>
      </c>
      <c r="AC285" s="56" t="str">
        <f aca="false">IF(IFERROR(SEARCH("-vss",Online_Backup_Table1230[[#This Row],[Extension types]],1),0)&gt;0,"-vss","-")</f>
        <v>-vss</v>
      </c>
      <c r="AD285" s="56" t="str">
        <f aca="false">IF(IFERROR(SEARCH("-db2",Online_Backup_Table1230[[#This Row],[Extension types]],1),0)&gt;0,"-db2","-")</f>
        <v>-</v>
      </c>
      <c r="AE285" s="56" t="str">
        <f aca="false">IF(IFERROR(SEARCH("-mssharepoint",Online_Backup_Table1230[[#This Row],[Extension types]],1),0)&gt;0,"-mssharepoint","-")</f>
        <v>-</v>
      </c>
      <c r="AF285" s="56" t="str">
        <f aca="false">IF(IFERROR(SEARCH("-mssps",Online_Backup_Table1230[[#This Row],[Extension types]],1),0)&gt;0,"-mssps","-")</f>
        <v>-</v>
      </c>
      <c r="AG285" s="56" t="str">
        <f aca="false">IF(IFERROR(SEARCH("-vmware",Online_Backup_Table1230[[#This Row],[Extension types]],1),0)&gt;0,"-vmware","-")</f>
        <v>-</v>
      </c>
      <c r="AH285" s="56" t="str">
        <f aca="false">IF(IFERROR(SEARCH("-vepa",Online_Backup_Table1230[[#This Row],[Extension types]],1),0)&gt;0,"-vepa","-")</f>
        <v>-</v>
      </c>
      <c r="AI285" s="56" t="str">
        <f aca="false">IF(IFERROR(SEARCH("-veagent",Online_Backup_Table1230[[#This Row],[Extension types]],1),0)&gt;0,"-veagent","-")</f>
        <v>-</v>
      </c>
      <c r="AJ285" s="56" t="str">
        <f aca="false">IF(IFERROR(SEARCH("-stream",Online_Backup_Table1230[[#This Row],[Extension types]],1),0)&gt;0,"-stream","-")</f>
        <v>-</v>
      </c>
      <c r="AK285" s="56" t="str">
        <f aca="false">IF(IFERROR(SEARCH("-ov",Online_Backup_Table1230[[#This Row],[Extension types]],1),0)&gt;0,"-ov","-")</f>
        <v>-</v>
      </c>
      <c r="AL285" s="56" t="str">
        <f aca="false">IF(IFERROR(SEARCH("-opc",Online_Backup_Table1230[[#This Row],[Extension types]],1),0)&gt;0,"-opc","-")</f>
        <v>-</v>
      </c>
      <c r="AM285" s="56" t="str">
        <f aca="false">IF(IFERROR(SEARCH("-mysql",Online_Backup_Table1230[[#This Row],[Extension types]],1),0)&gt;0,"-mysql","-")</f>
        <v>-</v>
      </c>
      <c r="AN285" s="56" t="str">
        <f aca="false">IF(IFERROR(SEARCH("-postgresql",Online_Backup_Table1230[[#This Row],[Extension types]],1),0)&gt;0,"-postgresql","-")</f>
        <v>-</v>
      </c>
      <c r="AO285" s="60" t="n">
        <v>0</v>
      </c>
      <c r="AP285" s="60" t="n">
        <v>0</v>
      </c>
      <c r="AQ285" s="60" t="n">
        <v>0</v>
      </c>
      <c r="AR285" s="60" t="n">
        <v>0</v>
      </c>
      <c r="AS285" s="60" t="n">
        <v>0</v>
      </c>
      <c r="AT285" s="53" t="n">
        <v>0</v>
      </c>
      <c r="AU285" s="54"/>
      <c r="AV285" s="0" t="s">
        <v>360</v>
      </c>
    </row>
    <row r="286" customFormat="false" ht="15" hidden="false" customHeight="false" outlineLevel="0" collapsed="false">
      <c r="B286" s="55" t="s">
        <v>369</v>
      </c>
      <c r="C286" s="55" t="s">
        <v>184</v>
      </c>
      <c r="D286" s="56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86" s="57" t="s">
        <v>359</v>
      </c>
      <c r="F286" s="58"/>
      <c r="G286" s="58"/>
      <c r="H286" s="58"/>
      <c r="I286" s="58"/>
      <c r="J286" s="58"/>
      <c r="K286" s="59"/>
      <c r="L286" s="56" t="str">
        <f aca="false">IF(IFERROR(SEARCH("-virtual",Online_Backup_Table1230[[#This Row],[Extension types]],1),0)&gt;0,"Yes","-")</f>
        <v>-</v>
      </c>
      <c r="M286" s="55"/>
      <c r="N286" s="56" t="str">
        <f aca="false">IF(IFERROR(SEARCH("-clus",Online_Backup_Table1230[[#This Row],[Extension types]],1),0)&gt;0,"Yes","-")</f>
        <v>Yes</v>
      </c>
      <c r="O286" s="55" t="s">
        <v>357</v>
      </c>
      <c r="P286" s="56" t="str">
        <f aca="false">IF(IFERROR(SEARCH("-appserver",Online_Backup_Table1230[[#This Row],[Extension types]],1),0)&gt;0,"Yes","-")</f>
        <v>-</v>
      </c>
      <c r="Q286" s="55"/>
      <c r="R286" s="56" t="str">
        <f aca="false">IF(IFERROR(SEARCH("-mssql",Online_Backup_Table1230[[#This Row],[Extension types]],1),0)&gt;0,"-mssql","-")</f>
        <v>-</v>
      </c>
      <c r="S286" s="56" t="str">
        <f aca="false">IF(IFERROR(SEARCH("-oracle",Online_Backup_Table1230[[#This Row],[Extension types]],1),0)&gt;0,"-oracle","-")</f>
        <v>-</v>
      </c>
      <c r="T286" s="56" t="str">
        <f aca="false">IF(IFERROR(SEARCH("-sap",Online_Backup_Table1230[[#This Row],[Extension types]],1),0)&gt;0,"-sap","-")</f>
        <v>-</v>
      </c>
      <c r="U286" s="56" t="str">
        <f aca="false">IF(IFERROR(SEARCH("-msexchange",Online_Backup_Table1230[[#This Row],[Extension types]],1),0)&gt;0,"-msexchange","-")</f>
        <v>-</v>
      </c>
      <c r="V286" s="56" t="str">
        <f aca="false">IF(IFERROR(SEARCH("-msese",Online_Backup_Table1230[[#This Row],[Extension types]],1),0)&gt;0,"-msese","-")</f>
        <v>-</v>
      </c>
      <c r="W286" s="56" t="str">
        <f aca="false">IF(IFERROR(SEARCH("-e2010",Online_Backup_Table1230[[#This Row],[Extension types]],1),0)&gt;0,"-e2010","-")</f>
        <v>-</v>
      </c>
      <c r="X286" s="56" t="str">
        <f aca="false">IF(IFERROR(SEARCH("-msmbx",Online_Backup_Table1230[[#This Row],[Extension types]],1),0)&gt;0,"-msmbx","-")</f>
        <v>-</v>
      </c>
      <c r="Y286" s="56" t="str">
        <f aca="false">IF(IFERROR(SEARCH("-mbx",Online_Backup_Table1230[[#This Row],[Extension types]],1),0)&gt;0,"-mbx","-")</f>
        <v>-</v>
      </c>
      <c r="Z286" s="56" t="str">
        <f aca="false">IF(IFERROR(SEARCH("-informix",Online_Backup_Table1230[[#This Row],[Extension types]],1),0)&gt;0,"-informix","-")</f>
        <v>-</v>
      </c>
      <c r="AA286" s="56" t="str">
        <f aca="false">IF(IFERROR(SEARCH("-sybase",Online_Backup_Table1230[[#This Row],[Extension types]],1),0)&gt;0,"-sybase","-")</f>
        <v>-</v>
      </c>
      <c r="AB286" s="56" t="str">
        <f aca="false">IF(IFERROR(SEARCH("-lotus",Online_Backup_Table1230[[#This Row],[Extension types]],1),0)&gt;0,"-lotus","-")</f>
        <v>-</v>
      </c>
      <c r="AC286" s="56" t="str">
        <f aca="false">IF(IFERROR(SEARCH("-vss",Online_Backup_Table1230[[#This Row],[Extension types]],1),0)&gt;0,"-vss","-")</f>
        <v>-vss</v>
      </c>
      <c r="AD286" s="56" t="str">
        <f aca="false">IF(IFERROR(SEARCH("-db2",Online_Backup_Table1230[[#This Row],[Extension types]],1),0)&gt;0,"-db2","-")</f>
        <v>-</v>
      </c>
      <c r="AE286" s="56" t="str">
        <f aca="false">IF(IFERROR(SEARCH("-mssharepoint",Online_Backup_Table1230[[#This Row],[Extension types]],1),0)&gt;0,"-mssharepoint","-")</f>
        <v>-</v>
      </c>
      <c r="AF286" s="56" t="str">
        <f aca="false">IF(IFERROR(SEARCH("-mssps",Online_Backup_Table1230[[#This Row],[Extension types]],1),0)&gt;0,"-mssps","-")</f>
        <v>-</v>
      </c>
      <c r="AG286" s="56" t="str">
        <f aca="false">IF(IFERROR(SEARCH("-vmware",Online_Backup_Table1230[[#This Row],[Extension types]],1),0)&gt;0,"-vmware","-")</f>
        <v>-</v>
      </c>
      <c r="AH286" s="56" t="str">
        <f aca="false">IF(IFERROR(SEARCH("-vepa",Online_Backup_Table1230[[#This Row],[Extension types]],1),0)&gt;0,"-vepa","-")</f>
        <v>-</v>
      </c>
      <c r="AI286" s="56" t="str">
        <f aca="false">IF(IFERROR(SEARCH("-veagent",Online_Backup_Table1230[[#This Row],[Extension types]],1),0)&gt;0,"-veagent","-")</f>
        <v>-</v>
      </c>
      <c r="AJ286" s="56" t="str">
        <f aca="false">IF(IFERROR(SEARCH("-stream",Online_Backup_Table1230[[#This Row],[Extension types]],1),0)&gt;0,"-stream","-")</f>
        <v>-</v>
      </c>
      <c r="AK286" s="56" t="str">
        <f aca="false">IF(IFERROR(SEARCH("-ov",Online_Backup_Table1230[[#This Row],[Extension types]],1),0)&gt;0,"-ov","-")</f>
        <v>-</v>
      </c>
      <c r="AL286" s="56" t="str">
        <f aca="false">IF(IFERROR(SEARCH("-opc",Online_Backup_Table1230[[#This Row],[Extension types]],1),0)&gt;0,"-opc","-")</f>
        <v>-</v>
      </c>
      <c r="AM286" s="56" t="str">
        <f aca="false">IF(IFERROR(SEARCH("-mysql",Online_Backup_Table1230[[#This Row],[Extension types]],1),0)&gt;0,"-mysql","-")</f>
        <v>-</v>
      </c>
      <c r="AN286" s="56" t="str">
        <f aca="false">IF(IFERROR(SEARCH("-postgresql",Online_Backup_Table1230[[#This Row],[Extension types]],1),0)&gt;0,"-postgresql","-")</f>
        <v>-</v>
      </c>
      <c r="AO286" s="60" t="n">
        <v>0</v>
      </c>
      <c r="AP286" s="60" t="n">
        <v>0</v>
      </c>
      <c r="AQ286" s="60" t="n">
        <v>0</v>
      </c>
      <c r="AR286" s="60" t="n">
        <v>0</v>
      </c>
      <c r="AS286" s="60" t="n">
        <v>0</v>
      </c>
      <c r="AT286" s="53" t="n">
        <v>0</v>
      </c>
      <c r="AU286" s="54"/>
      <c r="AV286" s="0" t="s">
        <v>360</v>
      </c>
    </row>
    <row r="287" customFormat="false" ht="15" hidden="false" customHeight="false" outlineLevel="0" collapsed="false">
      <c r="B287" s="55" t="s">
        <v>370</v>
      </c>
      <c r="C287" s="55" t="s">
        <v>184</v>
      </c>
      <c r="D287" s="56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87" s="57" t="s">
        <v>359</v>
      </c>
      <c r="F287" s="58"/>
      <c r="G287" s="58"/>
      <c r="H287" s="58"/>
      <c r="I287" s="58"/>
      <c r="J287" s="58"/>
      <c r="K287" s="59"/>
      <c r="L287" s="56" t="str">
        <f aca="false">IF(IFERROR(SEARCH("-virtual",Online_Backup_Table1230[[#This Row],[Extension types]],1),0)&gt;0,"Yes","-")</f>
        <v>-</v>
      </c>
      <c r="M287" s="55"/>
      <c r="N287" s="56" t="str">
        <f aca="false">IF(IFERROR(SEARCH("-clus",Online_Backup_Table1230[[#This Row],[Extension types]],1),0)&gt;0,"Yes","-")</f>
        <v>Yes</v>
      </c>
      <c r="O287" s="55" t="s">
        <v>357</v>
      </c>
      <c r="P287" s="56" t="str">
        <f aca="false">IF(IFERROR(SEARCH("-appserver",Online_Backup_Table1230[[#This Row],[Extension types]],1),0)&gt;0,"Yes","-")</f>
        <v>-</v>
      </c>
      <c r="Q287" s="55"/>
      <c r="R287" s="56" t="str">
        <f aca="false">IF(IFERROR(SEARCH("-mssql",Online_Backup_Table1230[[#This Row],[Extension types]],1),0)&gt;0,"-mssql","-")</f>
        <v>-</v>
      </c>
      <c r="S287" s="56" t="str">
        <f aca="false">IF(IFERROR(SEARCH("-oracle",Online_Backup_Table1230[[#This Row],[Extension types]],1),0)&gt;0,"-oracle","-")</f>
        <v>-</v>
      </c>
      <c r="T287" s="56" t="str">
        <f aca="false">IF(IFERROR(SEARCH("-sap",Online_Backup_Table1230[[#This Row],[Extension types]],1),0)&gt;0,"-sap","-")</f>
        <v>-</v>
      </c>
      <c r="U287" s="56" t="str">
        <f aca="false">IF(IFERROR(SEARCH("-msexchange",Online_Backup_Table1230[[#This Row],[Extension types]],1),0)&gt;0,"-msexchange","-")</f>
        <v>-</v>
      </c>
      <c r="V287" s="56" t="str">
        <f aca="false">IF(IFERROR(SEARCH("-msese",Online_Backup_Table1230[[#This Row],[Extension types]],1),0)&gt;0,"-msese","-")</f>
        <v>-</v>
      </c>
      <c r="W287" s="56" t="str">
        <f aca="false">IF(IFERROR(SEARCH("-e2010",Online_Backup_Table1230[[#This Row],[Extension types]],1),0)&gt;0,"-e2010","-")</f>
        <v>-</v>
      </c>
      <c r="X287" s="56" t="str">
        <f aca="false">IF(IFERROR(SEARCH("-msmbx",Online_Backup_Table1230[[#This Row],[Extension types]],1),0)&gt;0,"-msmbx","-")</f>
        <v>-</v>
      </c>
      <c r="Y287" s="56" t="str">
        <f aca="false">IF(IFERROR(SEARCH("-mbx",Online_Backup_Table1230[[#This Row],[Extension types]],1),0)&gt;0,"-mbx","-")</f>
        <v>-</v>
      </c>
      <c r="Z287" s="56" t="str">
        <f aca="false">IF(IFERROR(SEARCH("-informix",Online_Backup_Table1230[[#This Row],[Extension types]],1),0)&gt;0,"-informix","-")</f>
        <v>-</v>
      </c>
      <c r="AA287" s="56" t="str">
        <f aca="false">IF(IFERROR(SEARCH("-sybase",Online_Backup_Table1230[[#This Row],[Extension types]],1),0)&gt;0,"-sybase","-")</f>
        <v>-</v>
      </c>
      <c r="AB287" s="56" t="str">
        <f aca="false">IF(IFERROR(SEARCH("-lotus",Online_Backup_Table1230[[#This Row],[Extension types]],1),0)&gt;0,"-lotus","-")</f>
        <v>-</v>
      </c>
      <c r="AC287" s="56" t="str">
        <f aca="false">IF(IFERROR(SEARCH("-vss",Online_Backup_Table1230[[#This Row],[Extension types]],1),0)&gt;0,"-vss","-")</f>
        <v>-vss</v>
      </c>
      <c r="AD287" s="56" t="str">
        <f aca="false">IF(IFERROR(SEARCH("-db2",Online_Backup_Table1230[[#This Row],[Extension types]],1),0)&gt;0,"-db2","-")</f>
        <v>-</v>
      </c>
      <c r="AE287" s="56" t="str">
        <f aca="false">IF(IFERROR(SEARCH("-mssharepoint",Online_Backup_Table1230[[#This Row],[Extension types]],1),0)&gt;0,"-mssharepoint","-")</f>
        <v>-</v>
      </c>
      <c r="AF287" s="56" t="str">
        <f aca="false">IF(IFERROR(SEARCH("-mssps",Online_Backup_Table1230[[#This Row],[Extension types]],1),0)&gt;0,"-mssps","-")</f>
        <v>-</v>
      </c>
      <c r="AG287" s="56" t="str">
        <f aca="false">IF(IFERROR(SEARCH("-vmware",Online_Backup_Table1230[[#This Row],[Extension types]],1),0)&gt;0,"-vmware","-")</f>
        <v>-</v>
      </c>
      <c r="AH287" s="56" t="str">
        <f aca="false">IF(IFERROR(SEARCH("-vepa",Online_Backup_Table1230[[#This Row],[Extension types]],1),0)&gt;0,"-vepa","-")</f>
        <v>-</v>
      </c>
      <c r="AI287" s="56" t="str">
        <f aca="false">IF(IFERROR(SEARCH("-veagent",Online_Backup_Table1230[[#This Row],[Extension types]],1),0)&gt;0,"-veagent","-")</f>
        <v>-</v>
      </c>
      <c r="AJ287" s="56" t="str">
        <f aca="false">IF(IFERROR(SEARCH("-stream",Online_Backup_Table1230[[#This Row],[Extension types]],1),0)&gt;0,"-stream","-")</f>
        <v>-</v>
      </c>
      <c r="AK287" s="56" t="str">
        <f aca="false">IF(IFERROR(SEARCH("-ov",Online_Backup_Table1230[[#This Row],[Extension types]],1),0)&gt;0,"-ov","-")</f>
        <v>-</v>
      </c>
      <c r="AL287" s="56" t="str">
        <f aca="false">IF(IFERROR(SEARCH("-opc",Online_Backup_Table1230[[#This Row],[Extension types]],1),0)&gt;0,"-opc","-")</f>
        <v>-</v>
      </c>
      <c r="AM287" s="56" t="str">
        <f aca="false">IF(IFERROR(SEARCH("-mysql",Online_Backup_Table1230[[#This Row],[Extension types]],1),0)&gt;0,"-mysql","-")</f>
        <v>-</v>
      </c>
      <c r="AN287" s="56" t="str">
        <f aca="false">IF(IFERROR(SEARCH("-postgresql",Online_Backup_Table1230[[#This Row],[Extension types]],1),0)&gt;0,"-postgresql","-")</f>
        <v>-</v>
      </c>
      <c r="AO287" s="60" t="n">
        <v>0</v>
      </c>
      <c r="AP287" s="60" t="n">
        <v>0</v>
      </c>
      <c r="AQ287" s="60" t="n">
        <v>0</v>
      </c>
      <c r="AR287" s="60" t="n">
        <v>0</v>
      </c>
      <c r="AS287" s="60" t="n">
        <v>0</v>
      </c>
      <c r="AT287" s="53" t="n">
        <v>0</v>
      </c>
      <c r="AU287" s="54"/>
      <c r="AV287" s="0" t="s">
        <v>360</v>
      </c>
    </row>
    <row r="288" customFormat="false" ht="15" hidden="false" customHeight="false" outlineLevel="0" collapsed="false">
      <c r="B288" s="55" t="s">
        <v>371</v>
      </c>
      <c r="C288" s="55" t="s">
        <v>184</v>
      </c>
      <c r="D288" s="56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88" s="57" t="s">
        <v>359</v>
      </c>
      <c r="F288" s="58"/>
      <c r="G288" s="58"/>
      <c r="H288" s="58"/>
      <c r="I288" s="58"/>
      <c r="J288" s="58"/>
      <c r="K288" s="59"/>
      <c r="L288" s="56" t="str">
        <f aca="false">IF(IFERROR(SEARCH("-virtual",Online_Backup_Table1230[[#This Row],[Extension types]],1),0)&gt;0,"Yes","-")</f>
        <v>-</v>
      </c>
      <c r="M288" s="55"/>
      <c r="N288" s="56" t="str">
        <f aca="false">IF(IFERROR(SEARCH("-clus",Online_Backup_Table1230[[#This Row],[Extension types]],1),0)&gt;0,"Yes","-")</f>
        <v>Yes</v>
      </c>
      <c r="O288" s="55" t="s">
        <v>357</v>
      </c>
      <c r="P288" s="56" t="str">
        <f aca="false">IF(IFERROR(SEARCH("-appserver",Online_Backup_Table1230[[#This Row],[Extension types]],1),0)&gt;0,"Yes","-")</f>
        <v>-</v>
      </c>
      <c r="Q288" s="55"/>
      <c r="R288" s="56" t="str">
        <f aca="false">IF(IFERROR(SEARCH("-mssql",Online_Backup_Table1230[[#This Row],[Extension types]],1),0)&gt;0,"-mssql","-")</f>
        <v>-</v>
      </c>
      <c r="S288" s="56" t="str">
        <f aca="false">IF(IFERROR(SEARCH("-oracle",Online_Backup_Table1230[[#This Row],[Extension types]],1),0)&gt;0,"-oracle","-")</f>
        <v>-</v>
      </c>
      <c r="T288" s="56" t="str">
        <f aca="false">IF(IFERROR(SEARCH("-sap",Online_Backup_Table1230[[#This Row],[Extension types]],1),0)&gt;0,"-sap","-")</f>
        <v>-</v>
      </c>
      <c r="U288" s="56" t="str">
        <f aca="false">IF(IFERROR(SEARCH("-msexchange",Online_Backup_Table1230[[#This Row],[Extension types]],1),0)&gt;0,"-msexchange","-")</f>
        <v>-</v>
      </c>
      <c r="V288" s="56" t="str">
        <f aca="false">IF(IFERROR(SEARCH("-msese",Online_Backup_Table1230[[#This Row],[Extension types]],1),0)&gt;0,"-msese","-")</f>
        <v>-</v>
      </c>
      <c r="W288" s="56" t="str">
        <f aca="false">IF(IFERROR(SEARCH("-e2010",Online_Backup_Table1230[[#This Row],[Extension types]],1),0)&gt;0,"-e2010","-")</f>
        <v>-</v>
      </c>
      <c r="X288" s="56" t="str">
        <f aca="false">IF(IFERROR(SEARCH("-msmbx",Online_Backup_Table1230[[#This Row],[Extension types]],1),0)&gt;0,"-msmbx","-")</f>
        <v>-</v>
      </c>
      <c r="Y288" s="56" t="str">
        <f aca="false">IF(IFERROR(SEARCH("-mbx",Online_Backup_Table1230[[#This Row],[Extension types]],1),0)&gt;0,"-mbx","-")</f>
        <v>-</v>
      </c>
      <c r="Z288" s="56" t="str">
        <f aca="false">IF(IFERROR(SEARCH("-informix",Online_Backup_Table1230[[#This Row],[Extension types]],1),0)&gt;0,"-informix","-")</f>
        <v>-</v>
      </c>
      <c r="AA288" s="56" t="str">
        <f aca="false">IF(IFERROR(SEARCH("-sybase",Online_Backup_Table1230[[#This Row],[Extension types]],1),0)&gt;0,"-sybase","-")</f>
        <v>-</v>
      </c>
      <c r="AB288" s="56" t="str">
        <f aca="false">IF(IFERROR(SEARCH("-lotus",Online_Backup_Table1230[[#This Row],[Extension types]],1),0)&gt;0,"-lotus","-")</f>
        <v>-</v>
      </c>
      <c r="AC288" s="56" t="str">
        <f aca="false">IF(IFERROR(SEARCH("-vss",Online_Backup_Table1230[[#This Row],[Extension types]],1),0)&gt;0,"-vss","-")</f>
        <v>-vss</v>
      </c>
      <c r="AD288" s="56" t="str">
        <f aca="false">IF(IFERROR(SEARCH("-db2",Online_Backup_Table1230[[#This Row],[Extension types]],1),0)&gt;0,"-db2","-")</f>
        <v>-</v>
      </c>
      <c r="AE288" s="56" t="str">
        <f aca="false">IF(IFERROR(SEARCH("-mssharepoint",Online_Backup_Table1230[[#This Row],[Extension types]],1),0)&gt;0,"-mssharepoint","-")</f>
        <v>-</v>
      </c>
      <c r="AF288" s="56" t="str">
        <f aca="false">IF(IFERROR(SEARCH("-mssps",Online_Backup_Table1230[[#This Row],[Extension types]],1),0)&gt;0,"-mssps","-")</f>
        <v>-</v>
      </c>
      <c r="AG288" s="56" t="str">
        <f aca="false">IF(IFERROR(SEARCH("-vmware",Online_Backup_Table1230[[#This Row],[Extension types]],1),0)&gt;0,"-vmware","-")</f>
        <v>-</v>
      </c>
      <c r="AH288" s="56" t="str">
        <f aca="false">IF(IFERROR(SEARCH("-vepa",Online_Backup_Table1230[[#This Row],[Extension types]],1),0)&gt;0,"-vepa","-")</f>
        <v>-</v>
      </c>
      <c r="AI288" s="56" t="str">
        <f aca="false">IF(IFERROR(SEARCH("-veagent",Online_Backup_Table1230[[#This Row],[Extension types]],1),0)&gt;0,"-veagent","-")</f>
        <v>-</v>
      </c>
      <c r="AJ288" s="56" t="str">
        <f aca="false">IF(IFERROR(SEARCH("-stream",Online_Backup_Table1230[[#This Row],[Extension types]],1),0)&gt;0,"-stream","-")</f>
        <v>-</v>
      </c>
      <c r="AK288" s="56" t="str">
        <f aca="false">IF(IFERROR(SEARCH("-ov",Online_Backup_Table1230[[#This Row],[Extension types]],1),0)&gt;0,"-ov","-")</f>
        <v>-</v>
      </c>
      <c r="AL288" s="56" t="str">
        <f aca="false">IF(IFERROR(SEARCH("-opc",Online_Backup_Table1230[[#This Row],[Extension types]],1),0)&gt;0,"-opc","-")</f>
        <v>-</v>
      </c>
      <c r="AM288" s="56" t="str">
        <f aca="false">IF(IFERROR(SEARCH("-mysql",Online_Backup_Table1230[[#This Row],[Extension types]],1),0)&gt;0,"-mysql","-")</f>
        <v>-</v>
      </c>
      <c r="AN288" s="56" t="str">
        <f aca="false">IF(IFERROR(SEARCH("-postgresql",Online_Backup_Table1230[[#This Row],[Extension types]],1),0)&gt;0,"-postgresql","-")</f>
        <v>-</v>
      </c>
      <c r="AO288" s="60" t="n">
        <v>0</v>
      </c>
      <c r="AP288" s="60" t="n">
        <v>0</v>
      </c>
      <c r="AQ288" s="60" t="n">
        <v>0</v>
      </c>
      <c r="AR288" s="60" t="n">
        <v>0</v>
      </c>
      <c r="AS288" s="60" t="n">
        <v>0</v>
      </c>
      <c r="AT288" s="53" t="n">
        <v>0</v>
      </c>
      <c r="AU288" s="54"/>
      <c r="AV288" s="0" t="s">
        <v>360</v>
      </c>
    </row>
    <row r="289" customFormat="false" ht="15" hidden="false" customHeight="false" outlineLevel="0" collapsed="false">
      <c r="B289" s="55" t="s">
        <v>372</v>
      </c>
      <c r="C289" s="55" t="s">
        <v>184</v>
      </c>
      <c r="D289" s="56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89" s="57" t="s">
        <v>359</v>
      </c>
      <c r="F289" s="58"/>
      <c r="G289" s="58"/>
      <c r="H289" s="58"/>
      <c r="I289" s="58"/>
      <c r="J289" s="58"/>
      <c r="K289" s="59"/>
      <c r="L289" s="56" t="str">
        <f aca="false">IF(IFERROR(SEARCH("-virtual",Online_Backup_Table1230[[#This Row],[Extension types]],1),0)&gt;0,"Yes","-")</f>
        <v>-</v>
      </c>
      <c r="M289" s="55"/>
      <c r="N289" s="56" t="str">
        <f aca="false">IF(IFERROR(SEARCH("-clus",Online_Backup_Table1230[[#This Row],[Extension types]],1),0)&gt;0,"Yes","-")</f>
        <v>Yes</v>
      </c>
      <c r="O289" s="55" t="s">
        <v>357</v>
      </c>
      <c r="P289" s="56" t="str">
        <f aca="false">IF(IFERROR(SEARCH("-appserver",Online_Backup_Table1230[[#This Row],[Extension types]],1),0)&gt;0,"Yes","-")</f>
        <v>-</v>
      </c>
      <c r="Q289" s="55"/>
      <c r="R289" s="56" t="str">
        <f aca="false">IF(IFERROR(SEARCH("-mssql",Online_Backup_Table1230[[#This Row],[Extension types]],1),0)&gt;0,"-mssql","-")</f>
        <v>-</v>
      </c>
      <c r="S289" s="56" t="str">
        <f aca="false">IF(IFERROR(SEARCH("-oracle",Online_Backup_Table1230[[#This Row],[Extension types]],1),0)&gt;0,"-oracle","-")</f>
        <v>-</v>
      </c>
      <c r="T289" s="56" t="str">
        <f aca="false">IF(IFERROR(SEARCH("-sap",Online_Backup_Table1230[[#This Row],[Extension types]],1),0)&gt;0,"-sap","-")</f>
        <v>-</v>
      </c>
      <c r="U289" s="56" t="str">
        <f aca="false">IF(IFERROR(SEARCH("-msexchange",Online_Backup_Table1230[[#This Row],[Extension types]],1),0)&gt;0,"-msexchange","-")</f>
        <v>-</v>
      </c>
      <c r="V289" s="56" t="str">
        <f aca="false">IF(IFERROR(SEARCH("-msese",Online_Backup_Table1230[[#This Row],[Extension types]],1),0)&gt;0,"-msese","-")</f>
        <v>-</v>
      </c>
      <c r="W289" s="56" t="str">
        <f aca="false">IF(IFERROR(SEARCH("-e2010",Online_Backup_Table1230[[#This Row],[Extension types]],1),0)&gt;0,"-e2010","-")</f>
        <v>-</v>
      </c>
      <c r="X289" s="56" t="str">
        <f aca="false">IF(IFERROR(SEARCH("-msmbx",Online_Backup_Table1230[[#This Row],[Extension types]],1),0)&gt;0,"-msmbx","-")</f>
        <v>-</v>
      </c>
      <c r="Y289" s="56" t="str">
        <f aca="false">IF(IFERROR(SEARCH("-mbx",Online_Backup_Table1230[[#This Row],[Extension types]],1),0)&gt;0,"-mbx","-")</f>
        <v>-</v>
      </c>
      <c r="Z289" s="56" t="str">
        <f aca="false">IF(IFERROR(SEARCH("-informix",Online_Backup_Table1230[[#This Row],[Extension types]],1),0)&gt;0,"-informix","-")</f>
        <v>-</v>
      </c>
      <c r="AA289" s="56" t="str">
        <f aca="false">IF(IFERROR(SEARCH("-sybase",Online_Backup_Table1230[[#This Row],[Extension types]],1),0)&gt;0,"-sybase","-")</f>
        <v>-</v>
      </c>
      <c r="AB289" s="56" t="str">
        <f aca="false">IF(IFERROR(SEARCH("-lotus",Online_Backup_Table1230[[#This Row],[Extension types]],1),0)&gt;0,"-lotus","-")</f>
        <v>-</v>
      </c>
      <c r="AC289" s="56" t="str">
        <f aca="false">IF(IFERROR(SEARCH("-vss",Online_Backup_Table1230[[#This Row],[Extension types]],1),0)&gt;0,"-vss","-")</f>
        <v>-vss</v>
      </c>
      <c r="AD289" s="56" t="str">
        <f aca="false">IF(IFERROR(SEARCH("-db2",Online_Backup_Table1230[[#This Row],[Extension types]],1),0)&gt;0,"-db2","-")</f>
        <v>-</v>
      </c>
      <c r="AE289" s="56" t="str">
        <f aca="false">IF(IFERROR(SEARCH("-mssharepoint",Online_Backup_Table1230[[#This Row],[Extension types]],1),0)&gt;0,"-mssharepoint","-")</f>
        <v>-</v>
      </c>
      <c r="AF289" s="56" t="str">
        <f aca="false">IF(IFERROR(SEARCH("-mssps",Online_Backup_Table1230[[#This Row],[Extension types]],1),0)&gt;0,"-mssps","-")</f>
        <v>-</v>
      </c>
      <c r="AG289" s="56" t="str">
        <f aca="false">IF(IFERROR(SEARCH("-vmware",Online_Backup_Table1230[[#This Row],[Extension types]],1),0)&gt;0,"-vmware","-")</f>
        <v>-</v>
      </c>
      <c r="AH289" s="56" t="str">
        <f aca="false">IF(IFERROR(SEARCH("-vepa",Online_Backup_Table1230[[#This Row],[Extension types]],1),0)&gt;0,"-vepa","-")</f>
        <v>-</v>
      </c>
      <c r="AI289" s="56" t="str">
        <f aca="false">IF(IFERROR(SEARCH("-veagent",Online_Backup_Table1230[[#This Row],[Extension types]],1),0)&gt;0,"-veagent","-")</f>
        <v>-</v>
      </c>
      <c r="AJ289" s="56" t="str">
        <f aca="false">IF(IFERROR(SEARCH("-stream",Online_Backup_Table1230[[#This Row],[Extension types]],1),0)&gt;0,"-stream","-")</f>
        <v>-</v>
      </c>
      <c r="AK289" s="56" t="str">
        <f aca="false">IF(IFERROR(SEARCH("-ov",Online_Backup_Table1230[[#This Row],[Extension types]],1),0)&gt;0,"-ov","-")</f>
        <v>-</v>
      </c>
      <c r="AL289" s="56" t="str">
        <f aca="false">IF(IFERROR(SEARCH("-opc",Online_Backup_Table1230[[#This Row],[Extension types]],1),0)&gt;0,"-opc","-")</f>
        <v>-</v>
      </c>
      <c r="AM289" s="56" t="str">
        <f aca="false">IF(IFERROR(SEARCH("-mysql",Online_Backup_Table1230[[#This Row],[Extension types]],1),0)&gt;0,"-mysql","-")</f>
        <v>-</v>
      </c>
      <c r="AN289" s="56" t="str">
        <f aca="false">IF(IFERROR(SEARCH("-postgresql",Online_Backup_Table1230[[#This Row],[Extension types]],1),0)&gt;0,"-postgresql","-")</f>
        <v>-</v>
      </c>
      <c r="AO289" s="60" t="n">
        <v>0</v>
      </c>
      <c r="AP289" s="60" t="n">
        <v>0</v>
      </c>
      <c r="AQ289" s="60" t="n">
        <v>0</v>
      </c>
      <c r="AR289" s="60" t="n">
        <v>0</v>
      </c>
      <c r="AS289" s="60" t="n">
        <v>0</v>
      </c>
      <c r="AT289" s="53" t="n">
        <v>0</v>
      </c>
      <c r="AU289" s="54"/>
      <c r="AV289" s="0" t="s">
        <v>360</v>
      </c>
    </row>
    <row r="290" customFormat="false" ht="15" hidden="false" customHeight="false" outlineLevel="0" collapsed="false">
      <c r="B290" s="55" t="s">
        <v>373</v>
      </c>
      <c r="C290" s="55" t="s">
        <v>184</v>
      </c>
      <c r="D290" s="56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90" s="57" t="s">
        <v>359</v>
      </c>
      <c r="F290" s="58"/>
      <c r="G290" s="58"/>
      <c r="H290" s="58"/>
      <c r="I290" s="58"/>
      <c r="J290" s="58"/>
      <c r="K290" s="59"/>
      <c r="L290" s="56" t="str">
        <f aca="false">IF(IFERROR(SEARCH("-virtual",Online_Backup_Table1230[[#This Row],[Extension types]],1),0)&gt;0,"Yes","-")</f>
        <v>-</v>
      </c>
      <c r="M290" s="55"/>
      <c r="N290" s="56" t="str">
        <f aca="false">IF(IFERROR(SEARCH("-clus",Online_Backup_Table1230[[#This Row],[Extension types]],1),0)&gt;0,"Yes","-")</f>
        <v>Yes</v>
      </c>
      <c r="O290" s="55" t="s">
        <v>357</v>
      </c>
      <c r="P290" s="56" t="str">
        <f aca="false">IF(IFERROR(SEARCH("-appserver",Online_Backup_Table1230[[#This Row],[Extension types]],1),0)&gt;0,"Yes","-")</f>
        <v>-</v>
      </c>
      <c r="Q290" s="55"/>
      <c r="R290" s="56" t="str">
        <f aca="false">IF(IFERROR(SEARCH("-mssql",Online_Backup_Table1230[[#This Row],[Extension types]],1),0)&gt;0,"-mssql","-")</f>
        <v>-</v>
      </c>
      <c r="S290" s="56" t="str">
        <f aca="false">IF(IFERROR(SEARCH("-oracle",Online_Backup_Table1230[[#This Row],[Extension types]],1),0)&gt;0,"-oracle","-")</f>
        <v>-</v>
      </c>
      <c r="T290" s="56" t="str">
        <f aca="false">IF(IFERROR(SEARCH("-sap",Online_Backup_Table1230[[#This Row],[Extension types]],1),0)&gt;0,"-sap","-")</f>
        <v>-</v>
      </c>
      <c r="U290" s="56" t="str">
        <f aca="false">IF(IFERROR(SEARCH("-msexchange",Online_Backup_Table1230[[#This Row],[Extension types]],1),0)&gt;0,"-msexchange","-")</f>
        <v>-</v>
      </c>
      <c r="V290" s="56" t="str">
        <f aca="false">IF(IFERROR(SEARCH("-msese",Online_Backup_Table1230[[#This Row],[Extension types]],1),0)&gt;0,"-msese","-")</f>
        <v>-</v>
      </c>
      <c r="W290" s="56" t="str">
        <f aca="false">IF(IFERROR(SEARCH("-e2010",Online_Backup_Table1230[[#This Row],[Extension types]],1),0)&gt;0,"-e2010","-")</f>
        <v>-</v>
      </c>
      <c r="X290" s="56" t="str">
        <f aca="false">IF(IFERROR(SEARCH("-msmbx",Online_Backup_Table1230[[#This Row],[Extension types]],1),0)&gt;0,"-msmbx","-")</f>
        <v>-</v>
      </c>
      <c r="Y290" s="56" t="str">
        <f aca="false">IF(IFERROR(SEARCH("-mbx",Online_Backup_Table1230[[#This Row],[Extension types]],1),0)&gt;0,"-mbx","-")</f>
        <v>-</v>
      </c>
      <c r="Z290" s="56" t="str">
        <f aca="false">IF(IFERROR(SEARCH("-informix",Online_Backup_Table1230[[#This Row],[Extension types]],1),0)&gt;0,"-informix","-")</f>
        <v>-</v>
      </c>
      <c r="AA290" s="56" t="str">
        <f aca="false">IF(IFERROR(SEARCH("-sybase",Online_Backup_Table1230[[#This Row],[Extension types]],1),0)&gt;0,"-sybase","-")</f>
        <v>-</v>
      </c>
      <c r="AB290" s="56" t="str">
        <f aca="false">IF(IFERROR(SEARCH("-lotus",Online_Backup_Table1230[[#This Row],[Extension types]],1),0)&gt;0,"-lotus","-")</f>
        <v>-</v>
      </c>
      <c r="AC290" s="56" t="str">
        <f aca="false">IF(IFERROR(SEARCH("-vss",Online_Backup_Table1230[[#This Row],[Extension types]],1),0)&gt;0,"-vss","-")</f>
        <v>-vss</v>
      </c>
      <c r="AD290" s="56" t="str">
        <f aca="false">IF(IFERROR(SEARCH("-db2",Online_Backup_Table1230[[#This Row],[Extension types]],1),0)&gt;0,"-db2","-")</f>
        <v>-</v>
      </c>
      <c r="AE290" s="56" t="str">
        <f aca="false">IF(IFERROR(SEARCH("-mssharepoint",Online_Backup_Table1230[[#This Row],[Extension types]],1),0)&gt;0,"-mssharepoint","-")</f>
        <v>-</v>
      </c>
      <c r="AF290" s="56" t="str">
        <f aca="false">IF(IFERROR(SEARCH("-mssps",Online_Backup_Table1230[[#This Row],[Extension types]],1),0)&gt;0,"-mssps","-")</f>
        <v>-</v>
      </c>
      <c r="AG290" s="56" t="str">
        <f aca="false">IF(IFERROR(SEARCH("-vmware",Online_Backup_Table1230[[#This Row],[Extension types]],1),0)&gt;0,"-vmware","-")</f>
        <v>-</v>
      </c>
      <c r="AH290" s="56" t="str">
        <f aca="false">IF(IFERROR(SEARCH("-vepa",Online_Backup_Table1230[[#This Row],[Extension types]],1),0)&gt;0,"-vepa","-")</f>
        <v>-</v>
      </c>
      <c r="AI290" s="56" t="str">
        <f aca="false">IF(IFERROR(SEARCH("-veagent",Online_Backup_Table1230[[#This Row],[Extension types]],1),0)&gt;0,"-veagent","-")</f>
        <v>-</v>
      </c>
      <c r="AJ290" s="56" t="str">
        <f aca="false">IF(IFERROR(SEARCH("-stream",Online_Backup_Table1230[[#This Row],[Extension types]],1),0)&gt;0,"-stream","-")</f>
        <v>-</v>
      </c>
      <c r="AK290" s="56" t="str">
        <f aca="false">IF(IFERROR(SEARCH("-ov",Online_Backup_Table1230[[#This Row],[Extension types]],1),0)&gt;0,"-ov","-")</f>
        <v>-</v>
      </c>
      <c r="AL290" s="56" t="str">
        <f aca="false">IF(IFERROR(SEARCH("-opc",Online_Backup_Table1230[[#This Row],[Extension types]],1),0)&gt;0,"-opc","-")</f>
        <v>-</v>
      </c>
      <c r="AM290" s="56" t="str">
        <f aca="false">IF(IFERROR(SEARCH("-mysql",Online_Backup_Table1230[[#This Row],[Extension types]],1),0)&gt;0,"-mysql","-")</f>
        <v>-</v>
      </c>
      <c r="AN290" s="56" t="str">
        <f aca="false">IF(IFERROR(SEARCH("-postgresql",Online_Backup_Table1230[[#This Row],[Extension types]],1),0)&gt;0,"-postgresql","-")</f>
        <v>-</v>
      </c>
      <c r="AO290" s="60" t="n">
        <v>0</v>
      </c>
      <c r="AP290" s="60" t="n">
        <v>0</v>
      </c>
      <c r="AQ290" s="60" t="n">
        <v>0</v>
      </c>
      <c r="AR290" s="60" t="n">
        <v>0</v>
      </c>
      <c r="AS290" s="60" t="n">
        <v>0</v>
      </c>
      <c r="AT290" s="53" t="n">
        <v>0</v>
      </c>
      <c r="AU290" s="54"/>
      <c r="AV290" s="0" t="s">
        <v>360</v>
      </c>
    </row>
    <row r="291" customFormat="false" ht="15" hidden="false" customHeight="false" outlineLevel="0" collapsed="false">
      <c r="B291" s="55" t="s">
        <v>374</v>
      </c>
      <c r="C291" s="55" t="s">
        <v>184</v>
      </c>
      <c r="D291" s="56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91" s="57" t="s">
        <v>359</v>
      </c>
      <c r="F291" s="58"/>
      <c r="G291" s="58"/>
      <c r="H291" s="58"/>
      <c r="I291" s="58"/>
      <c r="J291" s="58"/>
      <c r="K291" s="59"/>
      <c r="L291" s="56" t="str">
        <f aca="false">IF(IFERROR(SEARCH("-virtual",Online_Backup_Table1230[[#This Row],[Extension types]],1),0)&gt;0,"Yes","-")</f>
        <v>-</v>
      </c>
      <c r="M291" s="55"/>
      <c r="N291" s="56" t="str">
        <f aca="false">IF(IFERROR(SEARCH("-clus",Online_Backup_Table1230[[#This Row],[Extension types]],1),0)&gt;0,"Yes","-")</f>
        <v>Yes</v>
      </c>
      <c r="O291" s="55" t="s">
        <v>357</v>
      </c>
      <c r="P291" s="56" t="str">
        <f aca="false">IF(IFERROR(SEARCH("-appserver",Online_Backup_Table1230[[#This Row],[Extension types]],1),0)&gt;0,"Yes","-")</f>
        <v>-</v>
      </c>
      <c r="Q291" s="55"/>
      <c r="R291" s="56" t="str">
        <f aca="false">IF(IFERROR(SEARCH("-mssql",Online_Backup_Table1230[[#This Row],[Extension types]],1),0)&gt;0,"-mssql","-")</f>
        <v>-</v>
      </c>
      <c r="S291" s="56" t="str">
        <f aca="false">IF(IFERROR(SEARCH("-oracle",Online_Backup_Table1230[[#This Row],[Extension types]],1),0)&gt;0,"-oracle","-")</f>
        <v>-</v>
      </c>
      <c r="T291" s="56" t="str">
        <f aca="false">IF(IFERROR(SEARCH("-sap",Online_Backup_Table1230[[#This Row],[Extension types]],1),0)&gt;0,"-sap","-")</f>
        <v>-</v>
      </c>
      <c r="U291" s="56" t="str">
        <f aca="false">IF(IFERROR(SEARCH("-msexchange",Online_Backup_Table1230[[#This Row],[Extension types]],1),0)&gt;0,"-msexchange","-")</f>
        <v>-</v>
      </c>
      <c r="V291" s="56" t="str">
        <f aca="false">IF(IFERROR(SEARCH("-msese",Online_Backup_Table1230[[#This Row],[Extension types]],1),0)&gt;0,"-msese","-")</f>
        <v>-</v>
      </c>
      <c r="W291" s="56" t="str">
        <f aca="false">IF(IFERROR(SEARCH("-e2010",Online_Backup_Table1230[[#This Row],[Extension types]],1),0)&gt;0,"-e2010","-")</f>
        <v>-</v>
      </c>
      <c r="X291" s="56" t="str">
        <f aca="false">IF(IFERROR(SEARCH("-msmbx",Online_Backup_Table1230[[#This Row],[Extension types]],1),0)&gt;0,"-msmbx","-")</f>
        <v>-</v>
      </c>
      <c r="Y291" s="56" t="str">
        <f aca="false">IF(IFERROR(SEARCH("-mbx",Online_Backup_Table1230[[#This Row],[Extension types]],1),0)&gt;0,"-mbx","-")</f>
        <v>-</v>
      </c>
      <c r="Z291" s="56" t="str">
        <f aca="false">IF(IFERROR(SEARCH("-informix",Online_Backup_Table1230[[#This Row],[Extension types]],1),0)&gt;0,"-informix","-")</f>
        <v>-</v>
      </c>
      <c r="AA291" s="56" t="str">
        <f aca="false">IF(IFERROR(SEARCH("-sybase",Online_Backup_Table1230[[#This Row],[Extension types]],1),0)&gt;0,"-sybase","-")</f>
        <v>-</v>
      </c>
      <c r="AB291" s="56" t="str">
        <f aca="false">IF(IFERROR(SEARCH("-lotus",Online_Backup_Table1230[[#This Row],[Extension types]],1),0)&gt;0,"-lotus","-")</f>
        <v>-</v>
      </c>
      <c r="AC291" s="56" t="str">
        <f aca="false">IF(IFERROR(SEARCH("-vss",Online_Backup_Table1230[[#This Row],[Extension types]],1),0)&gt;0,"-vss","-")</f>
        <v>-vss</v>
      </c>
      <c r="AD291" s="56" t="str">
        <f aca="false">IF(IFERROR(SEARCH("-db2",Online_Backup_Table1230[[#This Row],[Extension types]],1),0)&gt;0,"-db2","-")</f>
        <v>-</v>
      </c>
      <c r="AE291" s="56" t="str">
        <f aca="false">IF(IFERROR(SEARCH("-mssharepoint",Online_Backup_Table1230[[#This Row],[Extension types]],1),0)&gt;0,"-mssharepoint","-")</f>
        <v>-</v>
      </c>
      <c r="AF291" s="56" t="str">
        <f aca="false">IF(IFERROR(SEARCH("-mssps",Online_Backup_Table1230[[#This Row],[Extension types]],1),0)&gt;0,"-mssps","-")</f>
        <v>-</v>
      </c>
      <c r="AG291" s="56" t="str">
        <f aca="false">IF(IFERROR(SEARCH("-vmware",Online_Backup_Table1230[[#This Row],[Extension types]],1),0)&gt;0,"-vmware","-")</f>
        <v>-</v>
      </c>
      <c r="AH291" s="56" t="str">
        <f aca="false">IF(IFERROR(SEARCH("-vepa",Online_Backup_Table1230[[#This Row],[Extension types]],1),0)&gt;0,"-vepa","-")</f>
        <v>-</v>
      </c>
      <c r="AI291" s="56" t="str">
        <f aca="false">IF(IFERROR(SEARCH("-veagent",Online_Backup_Table1230[[#This Row],[Extension types]],1),0)&gt;0,"-veagent","-")</f>
        <v>-</v>
      </c>
      <c r="AJ291" s="56" t="str">
        <f aca="false">IF(IFERROR(SEARCH("-stream",Online_Backup_Table1230[[#This Row],[Extension types]],1),0)&gt;0,"-stream","-")</f>
        <v>-</v>
      </c>
      <c r="AK291" s="56" t="str">
        <f aca="false">IF(IFERROR(SEARCH("-ov",Online_Backup_Table1230[[#This Row],[Extension types]],1),0)&gt;0,"-ov","-")</f>
        <v>-</v>
      </c>
      <c r="AL291" s="56" t="str">
        <f aca="false">IF(IFERROR(SEARCH("-opc",Online_Backup_Table1230[[#This Row],[Extension types]],1),0)&gt;0,"-opc","-")</f>
        <v>-</v>
      </c>
      <c r="AM291" s="56" t="str">
        <f aca="false">IF(IFERROR(SEARCH("-mysql",Online_Backup_Table1230[[#This Row],[Extension types]],1),0)&gt;0,"-mysql","-")</f>
        <v>-</v>
      </c>
      <c r="AN291" s="56" t="str">
        <f aca="false">IF(IFERROR(SEARCH("-postgresql",Online_Backup_Table1230[[#This Row],[Extension types]],1),0)&gt;0,"-postgresql","-")</f>
        <v>-</v>
      </c>
      <c r="AO291" s="60" t="n">
        <v>0</v>
      </c>
      <c r="AP291" s="60" t="n">
        <v>0</v>
      </c>
      <c r="AQ291" s="60" t="n">
        <v>0</v>
      </c>
      <c r="AR291" s="60" t="n">
        <v>0</v>
      </c>
      <c r="AS291" s="60" t="n">
        <v>0</v>
      </c>
      <c r="AT291" s="53" t="n">
        <v>0</v>
      </c>
      <c r="AU291" s="54"/>
      <c r="AV291" s="0" t="s">
        <v>360</v>
      </c>
    </row>
    <row r="292" customFormat="false" ht="15" hidden="false" customHeight="false" outlineLevel="0" collapsed="false">
      <c r="B292" s="55" t="s">
        <v>375</v>
      </c>
      <c r="C292" s="55" t="s">
        <v>184</v>
      </c>
      <c r="D292" s="56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92" s="57" t="s">
        <v>359</v>
      </c>
      <c r="F292" s="58"/>
      <c r="G292" s="58"/>
      <c r="H292" s="58"/>
      <c r="I292" s="58"/>
      <c r="J292" s="58"/>
      <c r="K292" s="59"/>
      <c r="L292" s="56" t="str">
        <f aca="false">IF(IFERROR(SEARCH("-virtual",Online_Backup_Table1230[[#This Row],[Extension types]],1),0)&gt;0,"Yes","-")</f>
        <v>-</v>
      </c>
      <c r="M292" s="55"/>
      <c r="N292" s="56" t="str">
        <f aca="false">IF(IFERROR(SEARCH("-clus",Online_Backup_Table1230[[#This Row],[Extension types]],1),0)&gt;0,"Yes","-")</f>
        <v>Yes</v>
      </c>
      <c r="O292" s="55" t="s">
        <v>357</v>
      </c>
      <c r="P292" s="56" t="str">
        <f aca="false">IF(IFERROR(SEARCH("-appserver",Online_Backup_Table1230[[#This Row],[Extension types]],1),0)&gt;0,"Yes","-")</f>
        <v>-</v>
      </c>
      <c r="Q292" s="55"/>
      <c r="R292" s="56" t="str">
        <f aca="false">IF(IFERROR(SEARCH("-mssql",Online_Backup_Table1230[[#This Row],[Extension types]],1),0)&gt;0,"-mssql","-")</f>
        <v>-</v>
      </c>
      <c r="S292" s="56" t="str">
        <f aca="false">IF(IFERROR(SEARCH("-oracle",Online_Backup_Table1230[[#This Row],[Extension types]],1),0)&gt;0,"-oracle","-")</f>
        <v>-</v>
      </c>
      <c r="T292" s="56" t="str">
        <f aca="false">IF(IFERROR(SEARCH("-sap",Online_Backup_Table1230[[#This Row],[Extension types]],1),0)&gt;0,"-sap","-")</f>
        <v>-</v>
      </c>
      <c r="U292" s="56" t="str">
        <f aca="false">IF(IFERROR(SEARCH("-msexchange",Online_Backup_Table1230[[#This Row],[Extension types]],1),0)&gt;0,"-msexchange","-")</f>
        <v>-</v>
      </c>
      <c r="V292" s="56" t="str">
        <f aca="false">IF(IFERROR(SEARCH("-msese",Online_Backup_Table1230[[#This Row],[Extension types]],1),0)&gt;0,"-msese","-")</f>
        <v>-</v>
      </c>
      <c r="W292" s="56" t="str">
        <f aca="false">IF(IFERROR(SEARCH("-e2010",Online_Backup_Table1230[[#This Row],[Extension types]],1),0)&gt;0,"-e2010","-")</f>
        <v>-</v>
      </c>
      <c r="X292" s="56" t="str">
        <f aca="false">IF(IFERROR(SEARCH("-msmbx",Online_Backup_Table1230[[#This Row],[Extension types]],1),0)&gt;0,"-msmbx","-")</f>
        <v>-</v>
      </c>
      <c r="Y292" s="56" t="str">
        <f aca="false">IF(IFERROR(SEARCH("-mbx",Online_Backup_Table1230[[#This Row],[Extension types]],1),0)&gt;0,"-mbx","-")</f>
        <v>-</v>
      </c>
      <c r="Z292" s="56" t="str">
        <f aca="false">IF(IFERROR(SEARCH("-informix",Online_Backup_Table1230[[#This Row],[Extension types]],1),0)&gt;0,"-informix","-")</f>
        <v>-</v>
      </c>
      <c r="AA292" s="56" t="str">
        <f aca="false">IF(IFERROR(SEARCH("-sybase",Online_Backup_Table1230[[#This Row],[Extension types]],1),0)&gt;0,"-sybase","-")</f>
        <v>-</v>
      </c>
      <c r="AB292" s="56" t="str">
        <f aca="false">IF(IFERROR(SEARCH("-lotus",Online_Backup_Table1230[[#This Row],[Extension types]],1),0)&gt;0,"-lotus","-")</f>
        <v>-</v>
      </c>
      <c r="AC292" s="56" t="str">
        <f aca="false">IF(IFERROR(SEARCH("-vss",Online_Backup_Table1230[[#This Row],[Extension types]],1),0)&gt;0,"-vss","-")</f>
        <v>-vss</v>
      </c>
      <c r="AD292" s="56" t="str">
        <f aca="false">IF(IFERROR(SEARCH("-db2",Online_Backup_Table1230[[#This Row],[Extension types]],1),0)&gt;0,"-db2","-")</f>
        <v>-</v>
      </c>
      <c r="AE292" s="56" t="str">
        <f aca="false">IF(IFERROR(SEARCH("-mssharepoint",Online_Backup_Table1230[[#This Row],[Extension types]],1),0)&gt;0,"-mssharepoint","-")</f>
        <v>-</v>
      </c>
      <c r="AF292" s="56" t="str">
        <f aca="false">IF(IFERROR(SEARCH("-mssps",Online_Backup_Table1230[[#This Row],[Extension types]],1),0)&gt;0,"-mssps","-")</f>
        <v>-</v>
      </c>
      <c r="AG292" s="56" t="str">
        <f aca="false">IF(IFERROR(SEARCH("-vmware",Online_Backup_Table1230[[#This Row],[Extension types]],1),0)&gt;0,"-vmware","-")</f>
        <v>-</v>
      </c>
      <c r="AH292" s="56" t="str">
        <f aca="false">IF(IFERROR(SEARCH("-vepa",Online_Backup_Table1230[[#This Row],[Extension types]],1),0)&gt;0,"-vepa","-")</f>
        <v>-</v>
      </c>
      <c r="AI292" s="56" t="str">
        <f aca="false">IF(IFERROR(SEARCH("-veagent",Online_Backup_Table1230[[#This Row],[Extension types]],1),0)&gt;0,"-veagent","-")</f>
        <v>-</v>
      </c>
      <c r="AJ292" s="56" t="str">
        <f aca="false">IF(IFERROR(SEARCH("-stream",Online_Backup_Table1230[[#This Row],[Extension types]],1),0)&gt;0,"-stream","-")</f>
        <v>-</v>
      </c>
      <c r="AK292" s="56" t="str">
        <f aca="false">IF(IFERROR(SEARCH("-ov",Online_Backup_Table1230[[#This Row],[Extension types]],1),0)&gt;0,"-ov","-")</f>
        <v>-</v>
      </c>
      <c r="AL292" s="56" t="str">
        <f aca="false">IF(IFERROR(SEARCH("-opc",Online_Backup_Table1230[[#This Row],[Extension types]],1),0)&gt;0,"-opc","-")</f>
        <v>-</v>
      </c>
      <c r="AM292" s="56" t="str">
        <f aca="false">IF(IFERROR(SEARCH("-mysql",Online_Backup_Table1230[[#This Row],[Extension types]],1),0)&gt;0,"-mysql","-")</f>
        <v>-</v>
      </c>
      <c r="AN292" s="56" t="str">
        <f aca="false">IF(IFERROR(SEARCH("-postgresql",Online_Backup_Table1230[[#This Row],[Extension types]],1),0)&gt;0,"-postgresql","-")</f>
        <v>-</v>
      </c>
      <c r="AO292" s="60" t="n">
        <v>0</v>
      </c>
      <c r="AP292" s="60" t="n">
        <v>0</v>
      </c>
      <c r="AQ292" s="60" t="n">
        <v>0</v>
      </c>
      <c r="AR292" s="60" t="n">
        <v>0</v>
      </c>
      <c r="AS292" s="60" t="n">
        <v>0</v>
      </c>
      <c r="AT292" s="53" t="n">
        <v>0</v>
      </c>
      <c r="AU292" s="54"/>
      <c r="AV292" s="0" t="s">
        <v>360</v>
      </c>
    </row>
    <row r="293" customFormat="false" ht="15" hidden="false" customHeight="false" outlineLevel="0" collapsed="false">
      <c r="B293" s="55" t="s">
        <v>376</v>
      </c>
      <c r="C293" s="55" t="s">
        <v>184</v>
      </c>
      <c r="D293" s="56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93" s="57" t="s">
        <v>359</v>
      </c>
      <c r="F293" s="58"/>
      <c r="G293" s="58"/>
      <c r="H293" s="58"/>
      <c r="I293" s="58"/>
      <c r="J293" s="58"/>
      <c r="K293" s="59"/>
      <c r="L293" s="56" t="str">
        <f aca="false">IF(IFERROR(SEARCH("-virtual",Online_Backup_Table1230[[#This Row],[Extension types]],1),0)&gt;0,"Yes","-")</f>
        <v>-</v>
      </c>
      <c r="M293" s="55"/>
      <c r="N293" s="56" t="str">
        <f aca="false">IF(IFERROR(SEARCH("-clus",Online_Backup_Table1230[[#This Row],[Extension types]],1),0)&gt;0,"Yes","-")</f>
        <v>Yes</v>
      </c>
      <c r="O293" s="55" t="s">
        <v>357</v>
      </c>
      <c r="P293" s="56" t="str">
        <f aca="false">IF(IFERROR(SEARCH("-appserver",Online_Backup_Table1230[[#This Row],[Extension types]],1),0)&gt;0,"Yes","-")</f>
        <v>-</v>
      </c>
      <c r="Q293" s="55"/>
      <c r="R293" s="56" t="str">
        <f aca="false">IF(IFERROR(SEARCH("-mssql",Online_Backup_Table1230[[#This Row],[Extension types]],1),0)&gt;0,"-mssql","-")</f>
        <v>-</v>
      </c>
      <c r="S293" s="56" t="str">
        <f aca="false">IF(IFERROR(SEARCH("-oracle",Online_Backup_Table1230[[#This Row],[Extension types]],1),0)&gt;0,"-oracle","-")</f>
        <v>-</v>
      </c>
      <c r="T293" s="56" t="str">
        <f aca="false">IF(IFERROR(SEARCH("-sap",Online_Backup_Table1230[[#This Row],[Extension types]],1),0)&gt;0,"-sap","-")</f>
        <v>-</v>
      </c>
      <c r="U293" s="56" t="str">
        <f aca="false">IF(IFERROR(SEARCH("-msexchange",Online_Backup_Table1230[[#This Row],[Extension types]],1),0)&gt;0,"-msexchange","-")</f>
        <v>-</v>
      </c>
      <c r="V293" s="56" t="str">
        <f aca="false">IF(IFERROR(SEARCH("-msese",Online_Backup_Table1230[[#This Row],[Extension types]],1),0)&gt;0,"-msese","-")</f>
        <v>-</v>
      </c>
      <c r="W293" s="56" t="str">
        <f aca="false">IF(IFERROR(SEARCH("-e2010",Online_Backup_Table1230[[#This Row],[Extension types]],1),0)&gt;0,"-e2010","-")</f>
        <v>-</v>
      </c>
      <c r="X293" s="56" t="str">
        <f aca="false">IF(IFERROR(SEARCH("-msmbx",Online_Backup_Table1230[[#This Row],[Extension types]],1),0)&gt;0,"-msmbx","-")</f>
        <v>-</v>
      </c>
      <c r="Y293" s="56" t="str">
        <f aca="false">IF(IFERROR(SEARCH("-mbx",Online_Backup_Table1230[[#This Row],[Extension types]],1),0)&gt;0,"-mbx","-")</f>
        <v>-</v>
      </c>
      <c r="Z293" s="56" t="str">
        <f aca="false">IF(IFERROR(SEARCH("-informix",Online_Backup_Table1230[[#This Row],[Extension types]],1),0)&gt;0,"-informix","-")</f>
        <v>-</v>
      </c>
      <c r="AA293" s="56" t="str">
        <f aca="false">IF(IFERROR(SEARCH("-sybase",Online_Backup_Table1230[[#This Row],[Extension types]],1),0)&gt;0,"-sybase","-")</f>
        <v>-</v>
      </c>
      <c r="AB293" s="56" t="str">
        <f aca="false">IF(IFERROR(SEARCH("-lotus",Online_Backup_Table1230[[#This Row],[Extension types]],1),0)&gt;0,"-lotus","-")</f>
        <v>-</v>
      </c>
      <c r="AC293" s="56" t="str">
        <f aca="false">IF(IFERROR(SEARCH("-vss",Online_Backup_Table1230[[#This Row],[Extension types]],1),0)&gt;0,"-vss","-")</f>
        <v>-vss</v>
      </c>
      <c r="AD293" s="56" t="str">
        <f aca="false">IF(IFERROR(SEARCH("-db2",Online_Backup_Table1230[[#This Row],[Extension types]],1),0)&gt;0,"-db2","-")</f>
        <v>-</v>
      </c>
      <c r="AE293" s="56" t="str">
        <f aca="false">IF(IFERROR(SEARCH("-mssharepoint",Online_Backup_Table1230[[#This Row],[Extension types]],1),0)&gt;0,"-mssharepoint","-")</f>
        <v>-</v>
      </c>
      <c r="AF293" s="56" t="str">
        <f aca="false">IF(IFERROR(SEARCH("-mssps",Online_Backup_Table1230[[#This Row],[Extension types]],1),0)&gt;0,"-mssps","-")</f>
        <v>-</v>
      </c>
      <c r="AG293" s="56" t="str">
        <f aca="false">IF(IFERROR(SEARCH("-vmware",Online_Backup_Table1230[[#This Row],[Extension types]],1),0)&gt;0,"-vmware","-")</f>
        <v>-</v>
      </c>
      <c r="AH293" s="56" t="str">
        <f aca="false">IF(IFERROR(SEARCH("-vepa",Online_Backup_Table1230[[#This Row],[Extension types]],1),0)&gt;0,"-vepa","-")</f>
        <v>-</v>
      </c>
      <c r="AI293" s="56" t="str">
        <f aca="false">IF(IFERROR(SEARCH("-veagent",Online_Backup_Table1230[[#This Row],[Extension types]],1),0)&gt;0,"-veagent","-")</f>
        <v>-</v>
      </c>
      <c r="AJ293" s="56" t="str">
        <f aca="false">IF(IFERROR(SEARCH("-stream",Online_Backup_Table1230[[#This Row],[Extension types]],1),0)&gt;0,"-stream","-")</f>
        <v>-</v>
      </c>
      <c r="AK293" s="56" t="str">
        <f aca="false">IF(IFERROR(SEARCH("-ov",Online_Backup_Table1230[[#This Row],[Extension types]],1),0)&gt;0,"-ov","-")</f>
        <v>-</v>
      </c>
      <c r="AL293" s="56" t="str">
        <f aca="false">IF(IFERROR(SEARCH("-opc",Online_Backup_Table1230[[#This Row],[Extension types]],1),0)&gt;0,"-opc","-")</f>
        <v>-</v>
      </c>
      <c r="AM293" s="56" t="str">
        <f aca="false">IF(IFERROR(SEARCH("-mysql",Online_Backup_Table1230[[#This Row],[Extension types]],1),0)&gt;0,"-mysql","-")</f>
        <v>-</v>
      </c>
      <c r="AN293" s="56" t="str">
        <f aca="false">IF(IFERROR(SEARCH("-postgresql",Online_Backup_Table1230[[#This Row],[Extension types]],1),0)&gt;0,"-postgresql","-")</f>
        <v>-</v>
      </c>
      <c r="AO293" s="60" t="n">
        <v>0</v>
      </c>
      <c r="AP293" s="60" t="n">
        <v>0</v>
      </c>
      <c r="AQ293" s="60" t="n">
        <v>0</v>
      </c>
      <c r="AR293" s="60" t="n">
        <v>0</v>
      </c>
      <c r="AS293" s="60" t="n">
        <v>0</v>
      </c>
      <c r="AT293" s="53" t="n">
        <v>0</v>
      </c>
      <c r="AU293" s="54"/>
      <c r="AV293" s="0" t="s">
        <v>360</v>
      </c>
    </row>
    <row r="294" customFormat="false" ht="15" hidden="false" customHeight="false" outlineLevel="0" collapsed="false">
      <c r="B294" s="39" t="s">
        <v>377</v>
      </c>
      <c r="C294" s="39" t="s">
        <v>378</v>
      </c>
      <c r="D294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94" s="51" t="s">
        <v>127</v>
      </c>
      <c r="F294" s="52"/>
      <c r="G294" s="52"/>
      <c r="H294" s="52"/>
      <c r="I294" s="52"/>
      <c r="J294" s="52"/>
      <c r="L294" s="50" t="str">
        <f aca="false">IF(IFERROR(SEARCH("-virtual",Online_Backup_Table1230[[#This Row],[Extension types]],1),0)&gt;0,"Yes","-")</f>
        <v>-</v>
      </c>
      <c r="M294" s="39"/>
      <c r="N294" s="50" t="str">
        <f aca="false">IF(IFERROR(SEARCH("-clus",Online_Backup_Table1230[[#This Row],[Extension types]],1),0)&gt;0,"Yes","-")</f>
        <v>-</v>
      </c>
      <c r="O294" s="39"/>
      <c r="P294" s="50" t="str">
        <f aca="false">IF(IFERROR(SEARCH("-appserver",Online_Backup_Table1230[[#This Row],[Extension types]],1),0)&gt;0,"Yes","-")</f>
        <v>-</v>
      </c>
      <c r="Q294" s="39"/>
      <c r="R294" s="50" t="str">
        <f aca="false">IF(IFERROR(SEARCH("-mssql",Online_Backup_Table1230[[#This Row],[Extension types]],1),0)&gt;0,"-mssql","-")</f>
        <v>-</v>
      </c>
      <c r="S294" s="50" t="str">
        <f aca="false">IF(IFERROR(SEARCH("-oracle",Online_Backup_Table1230[[#This Row],[Extension types]],1),0)&gt;0,"-oracle","-")</f>
        <v>-oracle</v>
      </c>
      <c r="T294" s="50" t="str">
        <f aca="false">IF(IFERROR(SEARCH("-sap",Online_Backup_Table1230[[#This Row],[Extension types]],1),0)&gt;0,"-sap","-")</f>
        <v>-</v>
      </c>
      <c r="U294" s="50" t="str">
        <f aca="false">IF(IFERROR(SEARCH("-msexchange",Online_Backup_Table1230[[#This Row],[Extension types]],1),0)&gt;0,"-msexchange","-")</f>
        <v>-</v>
      </c>
      <c r="V294" s="50" t="str">
        <f aca="false">IF(IFERROR(SEARCH("-msese",Online_Backup_Table1230[[#This Row],[Extension types]],1),0)&gt;0,"-msese","-")</f>
        <v>-</v>
      </c>
      <c r="W294" s="50" t="str">
        <f aca="false">IF(IFERROR(SEARCH("-e2010",Online_Backup_Table1230[[#This Row],[Extension types]],1),0)&gt;0,"-e2010","-")</f>
        <v>-</v>
      </c>
      <c r="X294" s="50" t="str">
        <f aca="false">IF(IFERROR(SEARCH("-msmbx",Online_Backup_Table1230[[#This Row],[Extension types]],1),0)&gt;0,"-msmbx","-")</f>
        <v>-</v>
      </c>
      <c r="Y294" s="50" t="str">
        <f aca="false">IF(IFERROR(SEARCH("-mbx",Online_Backup_Table1230[[#This Row],[Extension types]],1),0)&gt;0,"-mbx","-")</f>
        <v>-</v>
      </c>
      <c r="Z294" s="50" t="str">
        <f aca="false">IF(IFERROR(SEARCH("-informix",Online_Backup_Table1230[[#This Row],[Extension types]],1),0)&gt;0,"-informix","-")</f>
        <v>-</v>
      </c>
      <c r="AA294" s="50" t="str">
        <f aca="false">IF(IFERROR(SEARCH("-sybase",Online_Backup_Table1230[[#This Row],[Extension types]],1),0)&gt;0,"-sybase","-")</f>
        <v>-</v>
      </c>
      <c r="AB294" s="50" t="str">
        <f aca="false">IF(IFERROR(SEARCH("-lotus",Online_Backup_Table1230[[#This Row],[Extension types]],1),0)&gt;0,"-lotus","-")</f>
        <v>-</v>
      </c>
      <c r="AC294" s="50" t="str">
        <f aca="false">IF(IFERROR(SEARCH("-vss",Online_Backup_Table1230[[#This Row],[Extension types]],1),0)&gt;0,"-vss","-")</f>
        <v>-</v>
      </c>
      <c r="AD294" s="50" t="str">
        <f aca="false">IF(IFERROR(SEARCH("-db2",Online_Backup_Table1230[[#This Row],[Extension types]],1),0)&gt;0,"-db2","-")</f>
        <v>-</v>
      </c>
      <c r="AE294" s="50" t="str">
        <f aca="false">IF(IFERROR(SEARCH("-mssharepoint",Online_Backup_Table1230[[#This Row],[Extension types]],1),0)&gt;0,"-mssharepoint","-")</f>
        <v>-</v>
      </c>
      <c r="AF294" s="50" t="str">
        <f aca="false">IF(IFERROR(SEARCH("-mssps",Online_Backup_Table1230[[#This Row],[Extension types]],1),0)&gt;0,"-mssps","-")</f>
        <v>-</v>
      </c>
      <c r="AG294" s="50" t="str">
        <f aca="false">IF(IFERROR(SEARCH("-vmware",Online_Backup_Table1230[[#This Row],[Extension types]],1),0)&gt;0,"-vmware","-")</f>
        <v>-</v>
      </c>
      <c r="AH294" s="50" t="str">
        <f aca="false">IF(IFERROR(SEARCH("-vepa",Online_Backup_Table1230[[#This Row],[Extension types]],1),0)&gt;0,"-vepa","-")</f>
        <v>-</v>
      </c>
      <c r="AI294" s="50" t="str">
        <f aca="false">IF(IFERROR(SEARCH("-veagent",Online_Backup_Table1230[[#This Row],[Extension types]],1),0)&gt;0,"-veagent","-")</f>
        <v>-</v>
      </c>
      <c r="AJ294" s="50" t="str">
        <f aca="false">IF(IFERROR(SEARCH("-stream",Online_Backup_Table1230[[#This Row],[Extension types]],1),0)&gt;0,"-stream","-")</f>
        <v>-</v>
      </c>
      <c r="AK294" s="50" t="str">
        <f aca="false">IF(IFERROR(SEARCH("-ov",Online_Backup_Table1230[[#This Row],[Extension types]],1),0)&gt;0,"-ov","-")</f>
        <v>-</v>
      </c>
      <c r="AL294" s="50" t="str">
        <f aca="false">IF(IFERROR(SEARCH("-opc",Online_Backup_Table1230[[#This Row],[Extension types]],1),0)&gt;0,"-opc","-")</f>
        <v>-</v>
      </c>
      <c r="AM294" s="50" t="str">
        <f aca="false">IF(IFERROR(SEARCH("-mysql",Online_Backup_Table1230[[#This Row],[Extension types]],1),0)&gt;0,"-mysql","-")</f>
        <v>-</v>
      </c>
      <c r="AN294" s="50" t="str">
        <f aca="false">IF(IFERROR(SEARCH("-postgresql",Online_Backup_Table1230[[#This Row],[Extension types]],1),0)&gt;0,"-postgresql","-")</f>
        <v>-</v>
      </c>
      <c r="AO294" s="53" t="n">
        <f aca="false">IF(AND(Online_Backup_Table1230[[#This Row],[OS_type]]="WINDOWS / LINUX",COUNTIF(Online_Backup_Table1230[[#This Row],[Check -mssql and -mssql70]:[Check -opc]],"-")&lt;&gt;21),1,0)</f>
        <v>1</v>
      </c>
      <c r="AP294" s="53" t="n">
        <f aca="false">IF(AND(Online_Backup_Table1230[[#This Row],[OS_type]]="UNIX",COUNTIF(Online_Backup_Table1230[[#This Row],[Check -mssql and -mssql70]:[Check -opc]],"-")&lt;&gt;21),1,0)</f>
        <v>0</v>
      </c>
      <c r="AQ294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294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294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94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94" s="54"/>
      <c r="AV294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295" customFormat="false" ht="15" hidden="false" customHeight="false" outlineLevel="0" collapsed="false">
      <c r="B295" s="39" t="s">
        <v>379</v>
      </c>
      <c r="C295" s="39" t="s">
        <v>165</v>
      </c>
      <c r="D295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95" s="51" t="s">
        <v>163</v>
      </c>
      <c r="F295" s="52"/>
      <c r="G295" s="52"/>
      <c r="H295" s="52"/>
      <c r="I295" s="52"/>
      <c r="J295" s="52"/>
      <c r="L295" s="50" t="str">
        <f aca="false">IF(IFERROR(SEARCH("-virtual",Online_Backup_Table1230[[#This Row],[Extension types]],1),0)&gt;0,"Yes","-")</f>
        <v>-</v>
      </c>
      <c r="M295" s="39"/>
      <c r="N295" s="50" t="str">
        <f aca="false">IF(IFERROR(SEARCH("-clus",Online_Backup_Table1230[[#This Row],[Extension types]],1),0)&gt;0,"Yes","-")</f>
        <v>-</v>
      </c>
      <c r="O295" s="39"/>
      <c r="P295" s="50" t="str">
        <f aca="false">IF(IFERROR(SEARCH("-appserver",Online_Backup_Table1230[[#This Row],[Extension types]],1),0)&gt;0,"Yes","-")</f>
        <v>-</v>
      </c>
      <c r="Q295" s="39"/>
      <c r="R295" s="50" t="str">
        <f aca="false">IF(IFERROR(SEARCH("-mssql",Online_Backup_Table1230[[#This Row],[Extension types]],1),0)&gt;0,"-mssql","-")</f>
        <v>-mssql</v>
      </c>
      <c r="S295" s="50" t="str">
        <f aca="false">IF(IFERROR(SEARCH("-oracle",Online_Backup_Table1230[[#This Row],[Extension types]],1),0)&gt;0,"-oracle","-")</f>
        <v>-</v>
      </c>
      <c r="T295" s="50" t="str">
        <f aca="false">IF(IFERROR(SEARCH("-sap",Online_Backup_Table1230[[#This Row],[Extension types]],1),0)&gt;0,"-sap","-")</f>
        <v>-</v>
      </c>
      <c r="U295" s="50" t="str">
        <f aca="false">IF(IFERROR(SEARCH("-msexchange",Online_Backup_Table1230[[#This Row],[Extension types]],1),0)&gt;0,"-msexchange","-")</f>
        <v>-</v>
      </c>
      <c r="V295" s="50" t="str">
        <f aca="false">IF(IFERROR(SEARCH("-msese",Online_Backup_Table1230[[#This Row],[Extension types]],1),0)&gt;0,"-msese","-")</f>
        <v>-</v>
      </c>
      <c r="W295" s="50" t="str">
        <f aca="false">IF(IFERROR(SEARCH("-e2010",Online_Backup_Table1230[[#This Row],[Extension types]],1),0)&gt;0,"-e2010","-")</f>
        <v>-</v>
      </c>
      <c r="X295" s="50" t="str">
        <f aca="false">IF(IFERROR(SEARCH("-msmbx",Online_Backup_Table1230[[#This Row],[Extension types]],1),0)&gt;0,"-msmbx","-")</f>
        <v>-</v>
      </c>
      <c r="Y295" s="50" t="str">
        <f aca="false">IF(IFERROR(SEARCH("-mbx",Online_Backup_Table1230[[#This Row],[Extension types]],1),0)&gt;0,"-mbx","-")</f>
        <v>-</v>
      </c>
      <c r="Z295" s="50" t="str">
        <f aca="false">IF(IFERROR(SEARCH("-informix",Online_Backup_Table1230[[#This Row],[Extension types]],1),0)&gt;0,"-informix","-")</f>
        <v>-</v>
      </c>
      <c r="AA295" s="50" t="str">
        <f aca="false">IF(IFERROR(SEARCH("-sybase",Online_Backup_Table1230[[#This Row],[Extension types]],1),0)&gt;0,"-sybase","-")</f>
        <v>-</v>
      </c>
      <c r="AB295" s="50" t="str">
        <f aca="false">IF(IFERROR(SEARCH("-lotus",Online_Backup_Table1230[[#This Row],[Extension types]],1),0)&gt;0,"-lotus","-")</f>
        <v>-</v>
      </c>
      <c r="AC295" s="50" t="str">
        <f aca="false">IF(IFERROR(SEARCH("-vss",Online_Backup_Table1230[[#This Row],[Extension types]],1),0)&gt;0,"-vss","-")</f>
        <v>-vss</v>
      </c>
      <c r="AD295" s="50" t="str">
        <f aca="false">IF(IFERROR(SEARCH("-db2",Online_Backup_Table1230[[#This Row],[Extension types]],1),0)&gt;0,"-db2","-")</f>
        <v>-</v>
      </c>
      <c r="AE295" s="50" t="str">
        <f aca="false">IF(IFERROR(SEARCH("-mssharepoint",Online_Backup_Table1230[[#This Row],[Extension types]],1),0)&gt;0,"-mssharepoint","-")</f>
        <v>-</v>
      </c>
      <c r="AF295" s="50" t="str">
        <f aca="false">IF(IFERROR(SEARCH("-mssps",Online_Backup_Table1230[[#This Row],[Extension types]],1),0)&gt;0,"-mssps","-")</f>
        <v>-</v>
      </c>
      <c r="AG295" s="50" t="str">
        <f aca="false">IF(IFERROR(SEARCH("-vmware",Online_Backup_Table1230[[#This Row],[Extension types]],1),0)&gt;0,"-vmware","-")</f>
        <v>-</v>
      </c>
      <c r="AH295" s="50" t="str">
        <f aca="false">IF(IFERROR(SEARCH("-vepa",Online_Backup_Table1230[[#This Row],[Extension types]],1),0)&gt;0,"-vepa","-")</f>
        <v>-</v>
      </c>
      <c r="AI295" s="50" t="str">
        <f aca="false">IF(IFERROR(SEARCH("-veagent",Online_Backup_Table1230[[#This Row],[Extension types]],1),0)&gt;0,"-veagent","-")</f>
        <v>-</v>
      </c>
      <c r="AJ295" s="50" t="str">
        <f aca="false">IF(IFERROR(SEARCH("-stream",Online_Backup_Table1230[[#This Row],[Extension types]],1),0)&gt;0,"-stream","-")</f>
        <v>-</v>
      </c>
      <c r="AK295" s="50" t="str">
        <f aca="false">IF(IFERROR(SEARCH("-ov",Online_Backup_Table1230[[#This Row],[Extension types]],1),0)&gt;0,"-ov","-")</f>
        <v>-</v>
      </c>
      <c r="AL295" s="50" t="str">
        <f aca="false">IF(IFERROR(SEARCH("-opc",Online_Backup_Table1230[[#This Row],[Extension types]],1),0)&gt;0,"-opc","-")</f>
        <v>-</v>
      </c>
      <c r="AM295" s="50" t="str">
        <f aca="false">IF(IFERROR(SEARCH("-mysql",Online_Backup_Table1230[[#This Row],[Extension types]],1),0)&gt;0,"-mysql","-")</f>
        <v>-</v>
      </c>
      <c r="AN295" s="50" t="str">
        <f aca="false">IF(IFERROR(SEARCH("-postgresql",Online_Backup_Table1230[[#This Row],[Extension types]],1),0)&gt;0,"-postgresql","-")</f>
        <v>-</v>
      </c>
      <c r="AO295" s="53" t="n">
        <f aca="false">IF(AND(Online_Backup_Table1230[[#This Row],[OS_type]]="WINDOWS / LINUX",COUNTIF(Online_Backup_Table1230[[#This Row],[Check -mssql and -mssql70]:[Check -opc]],"-")&lt;&gt;21),1,0)</f>
        <v>1</v>
      </c>
      <c r="AP295" s="53" t="n">
        <f aca="false">IF(AND(Online_Backup_Table1230[[#This Row],[OS_type]]="UNIX",COUNTIF(Online_Backup_Table1230[[#This Row],[Check -mssql and -mssql70]:[Check -opc]],"-")&lt;&gt;21),1,0)</f>
        <v>0</v>
      </c>
      <c r="AQ295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95" s="53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295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95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95" s="54" t="n">
        <v>43872.5314236111</v>
      </c>
      <c r="AV295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96" customFormat="false" ht="15" hidden="false" customHeight="false" outlineLevel="0" collapsed="false">
      <c r="B296" s="39" t="s">
        <v>380</v>
      </c>
      <c r="C296" s="39" t="s">
        <v>381</v>
      </c>
      <c r="D296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96" s="51" t="s">
        <v>127</v>
      </c>
      <c r="F296" s="52"/>
      <c r="G296" s="52"/>
      <c r="H296" s="52"/>
      <c r="I296" s="52"/>
      <c r="J296" s="52"/>
      <c r="L296" s="50" t="str">
        <f aca="false">IF(IFERROR(SEARCH("-virtual",Online_Backup_Table1230[[#This Row],[Extension types]],1),0)&gt;0,"Yes","-")</f>
        <v>-</v>
      </c>
      <c r="M296" s="39"/>
      <c r="N296" s="50" t="str">
        <f aca="false">IF(IFERROR(SEARCH("-clus",Online_Backup_Table1230[[#This Row],[Extension types]],1),0)&gt;0,"Yes","-")</f>
        <v>-</v>
      </c>
      <c r="O296" s="39"/>
      <c r="P296" s="50" t="str">
        <f aca="false">IF(IFERROR(SEARCH("-appserver",Online_Backup_Table1230[[#This Row],[Extension types]],1),0)&gt;0,"Yes","-")</f>
        <v>-</v>
      </c>
      <c r="Q296" s="39"/>
      <c r="R296" s="50" t="str">
        <f aca="false">IF(IFERROR(SEARCH("-mssql",Online_Backup_Table1230[[#This Row],[Extension types]],1),0)&gt;0,"-mssql","-")</f>
        <v>-</v>
      </c>
      <c r="S296" s="50" t="str">
        <f aca="false">IF(IFERROR(SEARCH("-oracle",Online_Backup_Table1230[[#This Row],[Extension types]],1),0)&gt;0,"-oracle","-")</f>
        <v>-oracle</v>
      </c>
      <c r="T296" s="50" t="str">
        <f aca="false">IF(IFERROR(SEARCH("-sap",Online_Backup_Table1230[[#This Row],[Extension types]],1),0)&gt;0,"-sap","-")</f>
        <v>-</v>
      </c>
      <c r="U296" s="50" t="str">
        <f aca="false">IF(IFERROR(SEARCH("-msexchange",Online_Backup_Table1230[[#This Row],[Extension types]],1),0)&gt;0,"-msexchange","-")</f>
        <v>-</v>
      </c>
      <c r="V296" s="50" t="str">
        <f aca="false">IF(IFERROR(SEARCH("-msese",Online_Backup_Table1230[[#This Row],[Extension types]],1),0)&gt;0,"-msese","-")</f>
        <v>-</v>
      </c>
      <c r="W296" s="50" t="str">
        <f aca="false">IF(IFERROR(SEARCH("-e2010",Online_Backup_Table1230[[#This Row],[Extension types]],1),0)&gt;0,"-e2010","-")</f>
        <v>-</v>
      </c>
      <c r="X296" s="50" t="str">
        <f aca="false">IF(IFERROR(SEARCH("-msmbx",Online_Backup_Table1230[[#This Row],[Extension types]],1),0)&gt;0,"-msmbx","-")</f>
        <v>-</v>
      </c>
      <c r="Y296" s="50" t="str">
        <f aca="false">IF(IFERROR(SEARCH("-mbx",Online_Backup_Table1230[[#This Row],[Extension types]],1),0)&gt;0,"-mbx","-")</f>
        <v>-</v>
      </c>
      <c r="Z296" s="50" t="str">
        <f aca="false">IF(IFERROR(SEARCH("-informix",Online_Backup_Table1230[[#This Row],[Extension types]],1),0)&gt;0,"-informix","-")</f>
        <v>-</v>
      </c>
      <c r="AA296" s="50" t="str">
        <f aca="false">IF(IFERROR(SEARCH("-sybase",Online_Backup_Table1230[[#This Row],[Extension types]],1),0)&gt;0,"-sybase","-")</f>
        <v>-</v>
      </c>
      <c r="AB296" s="50" t="str">
        <f aca="false">IF(IFERROR(SEARCH("-lotus",Online_Backup_Table1230[[#This Row],[Extension types]],1),0)&gt;0,"-lotus","-")</f>
        <v>-</v>
      </c>
      <c r="AC296" s="50" t="str">
        <f aca="false">IF(IFERROR(SEARCH("-vss",Online_Backup_Table1230[[#This Row],[Extension types]],1),0)&gt;0,"-vss","-")</f>
        <v>-</v>
      </c>
      <c r="AD296" s="50" t="str">
        <f aca="false">IF(IFERROR(SEARCH("-db2",Online_Backup_Table1230[[#This Row],[Extension types]],1),0)&gt;0,"-db2","-")</f>
        <v>-</v>
      </c>
      <c r="AE296" s="50" t="str">
        <f aca="false">IF(IFERROR(SEARCH("-mssharepoint",Online_Backup_Table1230[[#This Row],[Extension types]],1),0)&gt;0,"-mssharepoint","-")</f>
        <v>-</v>
      </c>
      <c r="AF296" s="50" t="str">
        <f aca="false">IF(IFERROR(SEARCH("-mssps",Online_Backup_Table1230[[#This Row],[Extension types]],1),0)&gt;0,"-mssps","-")</f>
        <v>-</v>
      </c>
      <c r="AG296" s="50" t="str">
        <f aca="false">IF(IFERROR(SEARCH("-vmware",Online_Backup_Table1230[[#This Row],[Extension types]],1),0)&gt;0,"-vmware","-")</f>
        <v>-</v>
      </c>
      <c r="AH296" s="50" t="str">
        <f aca="false">IF(IFERROR(SEARCH("-vepa",Online_Backup_Table1230[[#This Row],[Extension types]],1),0)&gt;0,"-vepa","-")</f>
        <v>-</v>
      </c>
      <c r="AI296" s="50" t="str">
        <f aca="false">IF(IFERROR(SEARCH("-veagent",Online_Backup_Table1230[[#This Row],[Extension types]],1),0)&gt;0,"-veagent","-")</f>
        <v>-</v>
      </c>
      <c r="AJ296" s="50" t="str">
        <f aca="false">IF(IFERROR(SEARCH("-stream",Online_Backup_Table1230[[#This Row],[Extension types]],1),0)&gt;0,"-stream","-")</f>
        <v>-</v>
      </c>
      <c r="AK296" s="50" t="str">
        <f aca="false">IF(IFERROR(SEARCH("-ov",Online_Backup_Table1230[[#This Row],[Extension types]],1),0)&gt;0,"-ov","-")</f>
        <v>-</v>
      </c>
      <c r="AL296" s="50" t="str">
        <f aca="false">IF(IFERROR(SEARCH("-opc",Online_Backup_Table1230[[#This Row],[Extension types]],1),0)&gt;0,"-opc","-")</f>
        <v>-</v>
      </c>
      <c r="AM296" s="50" t="str">
        <f aca="false">IF(IFERROR(SEARCH("-mysql",Online_Backup_Table1230[[#This Row],[Extension types]],1),0)&gt;0,"-mysql","-")</f>
        <v>-</v>
      </c>
      <c r="AN296" s="50" t="str">
        <f aca="false">IF(IFERROR(SEARCH("-postgresql",Online_Backup_Table1230[[#This Row],[Extension types]],1),0)&gt;0,"-postgresql","-")</f>
        <v>-</v>
      </c>
      <c r="AO296" s="53" t="n">
        <f aca="false">IF(AND(Online_Backup_Table1230[[#This Row],[OS_type]]="WINDOWS / LINUX",COUNTIF(Online_Backup_Table1230[[#This Row],[Check -mssql and -mssql70]:[Check -opc]],"-")&lt;&gt;21),1,0)</f>
        <v>1</v>
      </c>
      <c r="AP296" s="53" t="n">
        <f aca="false">IF(AND(Online_Backup_Table1230[[#This Row],[OS_type]]="UNIX",COUNTIF(Online_Backup_Table1230[[#This Row],[Check -mssql and -mssql70]:[Check -opc]],"-")&lt;&gt;21),1,0)</f>
        <v>0</v>
      </c>
      <c r="AQ296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96" s="53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296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96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96" s="54" t="n">
        <v>43873.511412037</v>
      </c>
      <c r="AV296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97" customFormat="false" ht="15" hidden="false" customHeight="false" outlineLevel="0" collapsed="false">
      <c r="B297" s="39" t="s">
        <v>382</v>
      </c>
      <c r="C297" s="39" t="s">
        <v>383</v>
      </c>
      <c r="D297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97" s="51" t="s">
        <v>125</v>
      </c>
      <c r="F297" s="52"/>
      <c r="G297" s="52"/>
      <c r="H297" s="52"/>
      <c r="I297" s="52"/>
      <c r="J297" s="52"/>
      <c r="L297" s="50" t="str">
        <f aca="false">IF(IFERROR(SEARCH("-virtual",Online_Backup_Table1230[[#This Row],[Extension types]],1),0)&gt;0,"Yes","-")</f>
        <v>-</v>
      </c>
      <c r="M297" s="39"/>
      <c r="N297" s="50" t="str">
        <f aca="false">IF(IFERROR(SEARCH("-clus",Online_Backup_Table1230[[#This Row],[Extension types]],1),0)&gt;0,"Yes","-")</f>
        <v>-</v>
      </c>
      <c r="O297" s="39"/>
      <c r="P297" s="50" t="str">
        <f aca="false">IF(IFERROR(SEARCH("-appserver",Online_Backup_Table1230[[#This Row],[Extension types]],1),0)&gt;0,"Yes","-")</f>
        <v>-</v>
      </c>
      <c r="Q297" s="39"/>
      <c r="R297" s="50" t="str">
        <f aca="false">IF(IFERROR(SEARCH("-mssql",Online_Backup_Table1230[[#This Row],[Extension types]],1),0)&gt;0,"-mssql","-")</f>
        <v>-</v>
      </c>
      <c r="S297" s="50" t="str">
        <f aca="false">IF(IFERROR(SEARCH("-oracle",Online_Backup_Table1230[[#This Row],[Extension types]],1),0)&gt;0,"-oracle","-")</f>
        <v>-</v>
      </c>
      <c r="T297" s="50" t="str">
        <f aca="false">IF(IFERROR(SEARCH("-sap",Online_Backup_Table1230[[#This Row],[Extension types]],1),0)&gt;0,"-sap","-")</f>
        <v>-</v>
      </c>
      <c r="U297" s="50" t="str">
        <f aca="false">IF(IFERROR(SEARCH("-msexchange",Online_Backup_Table1230[[#This Row],[Extension types]],1),0)&gt;0,"-msexchange","-")</f>
        <v>-</v>
      </c>
      <c r="V297" s="50" t="str">
        <f aca="false">IF(IFERROR(SEARCH("-msese",Online_Backup_Table1230[[#This Row],[Extension types]],1),0)&gt;0,"-msese","-")</f>
        <v>-</v>
      </c>
      <c r="W297" s="50" t="str">
        <f aca="false">IF(IFERROR(SEARCH("-e2010",Online_Backup_Table1230[[#This Row],[Extension types]],1),0)&gt;0,"-e2010","-")</f>
        <v>-</v>
      </c>
      <c r="X297" s="50" t="str">
        <f aca="false">IF(IFERROR(SEARCH("-msmbx",Online_Backup_Table1230[[#This Row],[Extension types]],1),0)&gt;0,"-msmbx","-")</f>
        <v>-</v>
      </c>
      <c r="Y297" s="50" t="str">
        <f aca="false">IF(IFERROR(SEARCH("-mbx",Online_Backup_Table1230[[#This Row],[Extension types]],1),0)&gt;0,"-mbx","-")</f>
        <v>-</v>
      </c>
      <c r="Z297" s="50" t="str">
        <f aca="false">IF(IFERROR(SEARCH("-informix",Online_Backup_Table1230[[#This Row],[Extension types]],1),0)&gt;0,"-informix","-")</f>
        <v>-</v>
      </c>
      <c r="AA297" s="50" t="str">
        <f aca="false">IF(IFERROR(SEARCH("-sybase",Online_Backup_Table1230[[#This Row],[Extension types]],1),0)&gt;0,"-sybase","-")</f>
        <v>-</v>
      </c>
      <c r="AB297" s="50" t="str">
        <f aca="false">IF(IFERROR(SEARCH("-lotus",Online_Backup_Table1230[[#This Row],[Extension types]],1),0)&gt;0,"-lotus","-")</f>
        <v>-</v>
      </c>
      <c r="AC297" s="50" t="str">
        <f aca="false">IF(IFERROR(SEARCH("-vss",Online_Backup_Table1230[[#This Row],[Extension types]],1),0)&gt;0,"-vss","-")</f>
        <v>-</v>
      </c>
      <c r="AD297" s="50" t="str">
        <f aca="false">IF(IFERROR(SEARCH("-db2",Online_Backup_Table1230[[#This Row],[Extension types]],1),0)&gt;0,"-db2","-")</f>
        <v>-</v>
      </c>
      <c r="AE297" s="50" t="str">
        <f aca="false">IF(IFERROR(SEARCH("-mssharepoint",Online_Backup_Table1230[[#This Row],[Extension types]],1),0)&gt;0,"-mssharepoint","-")</f>
        <v>-</v>
      </c>
      <c r="AF297" s="50" t="str">
        <f aca="false">IF(IFERROR(SEARCH("-mssps",Online_Backup_Table1230[[#This Row],[Extension types]],1),0)&gt;0,"-mssps","-")</f>
        <v>-</v>
      </c>
      <c r="AG297" s="50" t="str">
        <f aca="false">IF(IFERROR(SEARCH("-vmware",Online_Backup_Table1230[[#This Row],[Extension types]],1),0)&gt;0,"-vmware","-")</f>
        <v>-</v>
      </c>
      <c r="AH297" s="50" t="str">
        <f aca="false">IF(IFERROR(SEARCH("-vepa",Online_Backup_Table1230[[#This Row],[Extension types]],1),0)&gt;0,"-vepa","-")</f>
        <v>-</v>
      </c>
      <c r="AI297" s="50" t="str">
        <f aca="false">IF(IFERROR(SEARCH("-veagent",Online_Backup_Table1230[[#This Row],[Extension types]],1),0)&gt;0,"-veagent","-")</f>
        <v>-</v>
      </c>
      <c r="AJ297" s="50" t="str">
        <f aca="false">IF(IFERROR(SEARCH("-stream",Online_Backup_Table1230[[#This Row],[Extension types]],1),0)&gt;0,"-stream","-")</f>
        <v>-</v>
      </c>
      <c r="AK297" s="50" t="str">
        <f aca="false">IF(IFERROR(SEARCH("-ov",Online_Backup_Table1230[[#This Row],[Extension types]],1),0)&gt;0,"-ov","-")</f>
        <v>-</v>
      </c>
      <c r="AL297" s="50" t="str">
        <f aca="false">IF(IFERROR(SEARCH("-opc",Online_Backup_Table1230[[#This Row],[Extension types]],1),0)&gt;0,"-opc","-")</f>
        <v>-</v>
      </c>
      <c r="AM297" s="50" t="str">
        <f aca="false">IF(IFERROR(SEARCH("-mysql",Online_Backup_Table1230[[#This Row],[Extension types]],1),0)&gt;0,"-mysql","-")</f>
        <v>-</v>
      </c>
      <c r="AN297" s="50" t="str">
        <f aca="false">IF(IFERROR(SEARCH("-postgresql",Online_Backup_Table1230[[#This Row],[Extension types]],1),0)&gt;0,"-postgresql","-")</f>
        <v>-</v>
      </c>
      <c r="AO297" s="53" t="n">
        <f aca="false">IF(AND(Online_Backup_Table1230[[#This Row],[OS_type]]="WINDOWS / LINUX",COUNTIF(Online_Backup_Table1230[[#This Row],[Check -mssql and -mssql70]:[Check -opc]],"-")&lt;&gt;21),1,0)</f>
        <v>0</v>
      </c>
      <c r="AP297" s="53" t="n">
        <f aca="false">IF(AND(Online_Backup_Table1230[[#This Row],[OS_type]]="UNIX",COUNTIF(Online_Backup_Table1230[[#This Row],[Check -mssql and -mssql70]:[Check -opc]],"-")&lt;&gt;21),1,0)</f>
        <v>0</v>
      </c>
      <c r="AQ297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297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297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97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97" s="54"/>
      <c r="AV297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98" customFormat="false" ht="15" hidden="false" customHeight="false" outlineLevel="0" collapsed="false">
      <c r="B298" s="39" t="s">
        <v>384</v>
      </c>
      <c r="C298" s="39" t="s">
        <v>184</v>
      </c>
      <c r="D298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98" s="51" t="s">
        <v>385</v>
      </c>
      <c r="F298" s="52"/>
      <c r="G298" s="52"/>
      <c r="H298" s="52"/>
      <c r="I298" s="52"/>
      <c r="J298" s="52"/>
      <c r="L298" s="50" t="str">
        <f aca="false">IF(IFERROR(SEARCH("-virtual",Online_Backup_Table1230[[#This Row],[Extension types]],1),0)&gt;0,"Yes","-")</f>
        <v>-</v>
      </c>
      <c r="M298" s="39"/>
      <c r="N298" s="50" t="str">
        <f aca="false">IF(IFERROR(SEARCH("-clus",Online_Backup_Table1230[[#This Row],[Extension types]],1),0)&gt;0,"Yes","-")</f>
        <v>Yes</v>
      </c>
      <c r="O298" s="39"/>
      <c r="P298" s="50" t="str">
        <f aca="false">IF(IFERROR(SEARCH("-appserver",Online_Backup_Table1230[[#This Row],[Extension types]],1),0)&gt;0,"Yes","-")</f>
        <v>-</v>
      </c>
      <c r="Q298" s="39"/>
      <c r="R298" s="50" t="str">
        <f aca="false">IF(IFERROR(SEARCH("-mssql",Online_Backup_Table1230[[#This Row],[Extension types]],1),0)&gt;0,"-mssql","-")</f>
        <v>-mssql</v>
      </c>
      <c r="S298" s="50" t="str">
        <f aca="false">IF(IFERROR(SEARCH("-oracle",Online_Backup_Table1230[[#This Row],[Extension types]],1),0)&gt;0,"-oracle","-")</f>
        <v>-</v>
      </c>
      <c r="T298" s="50" t="str">
        <f aca="false">IF(IFERROR(SEARCH("-sap",Online_Backup_Table1230[[#This Row],[Extension types]],1),0)&gt;0,"-sap","-")</f>
        <v>-</v>
      </c>
      <c r="U298" s="50" t="str">
        <f aca="false">IF(IFERROR(SEARCH("-msexchange",Online_Backup_Table1230[[#This Row],[Extension types]],1),0)&gt;0,"-msexchange","-")</f>
        <v>-</v>
      </c>
      <c r="V298" s="50" t="str">
        <f aca="false">IF(IFERROR(SEARCH("-msese",Online_Backup_Table1230[[#This Row],[Extension types]],1),0)&gt;0,"-msese","-")</f>
        <v>-</v>
      </c>
      <c r="W298" s="50" t="str">
        <f aca="false">IF(IFERROR(SEARCH("-e2010",Online_Backup_Table1230[[#This Row],[Extension types]],1),0)&gt;0,"-e2010","-")</f>
        <v>-</v>
      </c>
      <c r="X298" s="50" t="str">
        <f aca="false">IF(IFERROR(SEARCH("-msmbx",Online_Backup_Table1230[[#This Row],[Extension types]],1),0)&gt;0,"-msmbx","-")</f>
        <v>-</v>
      </c>
      <c r="Y298" s="50" t="str">
        <f aca="false">IF(IFERROR(SEARCH("-mbx",Online_Backup_Table1230[[#This Row],[Extension types]],1),0)&gt;0,"-mbx","-")</f>
        <v>-</v>
      </c>
      <c r="Z298" s="50" t="str">
        <f aca="false">IF(IFERROR(SEARCH("-informix",Online_Backup_Table1230[[#This Row],[Extension types]],1),0)&gt;0,"-informix","-")</f>
        <v>-</v>
      </c>
      <c r="AA298" s="50" t="str">
        <f aca="false">IF(IFERROR(SEARCH("-sybase",Online_Backup_Table1230[[#This Row],[Extension types]],1),0)&gt;0,"-sybase","-")</f>
        <v>-</v>
      </c>
      <c r="AB298" s="50" t="str">
        <f aca="false">IF(IFERROR(SEARCH("-lotus",Online_Backup_Table1230[[#This Row],[Extension types]],1),0)&gt;0,"-lotus","-")</f>
        <v>-</v>
      </c>
      <c r="AC298" s="50" t="str">
        <f aca="false">IF(IFERROR(SEARCH("-vss",Online_Backup_Table1230[[#This Row],[Extension types]],1),0)&gt;0,"-vss","-")</f>
        <v>-vss</v>
      </c>
      <c r="AD298" s="50" t="str">
        <f aca="false">IF(IFERROR(SEARCH("-db2",Online_Backup_Table1230[[#This Row],[Extension types]],1),0)&gt;0,"-db2","-")</f>
        <v>-</v>
      </c>
      <c r="AE298" s="50" t="str">
        <f aca="false">IF(IFERROR(SEARCH("-mssharepoint",Online_Backup_Table1230[[#This Row],[Extension types]],1),0)&gt;0,"-mssharepoint","-")</f>
        <v>-</v>
      </c>
      <c r="AF298" s="50" t="str">
        <f aca="false">IF(IFERROR(SEARCH("-mssps",Online_Backup_Table1230[[#This Row],[Extension types]],1),0)&gt;0,"-mssps","-")</f>
        <v>-</v>
      </c>
      <c r="AG298" s="50" t="str">
        <f aca="false">IF(IFERROR(SEARCH("-vmware",Online_Backup_Table1230[[#This Row],[Extension types]],1),0)&gt;0,"-vmware","-")</f>
        <v>-</v>
      </c>
      <c r="AH298" s="50" t="str">
        <f aca="false">IF(IFERROR(SEARCH("-vepa",Online_Backup_Table1230[[#This Row],[Extension types]],1),0)&gt;0,"-vepa","-")</f>
        <v>-</v>
      </c>
      <c r="AI298" s="50" t="str">
        <f aca="false">IF(IFERROR(SEARCH("-veagent",Online_Backup_Table1230[[#This Row],[Extension types]],1),0)&gt;0,"-veagent","-")</f>
        <v>-</v>
      </c>
      <c r="AJ298" s="50" t="str">
        <f aca="false">IF(IFERROR(SEARCH("-stream",Online_Backup_Table1230[[#This Row],[Extension types]],1),0)&gt;0,"-stream","-")</f>
        <v>-</v>
      </c>
      <c r="AK298" s="50" t="str">
        <f aca="false">IF(IFERROR(SEARCH("-ov",Online_Backup_Table1230[[#This Row],[Extension types]],1),0)&gt;0,"-ov","-")</f>
        <v>-</v>
      </c>
      <c r="AL298" s="50" t="str">
        <f aca="false">IF(IFERROR(SEARCH("-opc",Online_Backup_Table1230[[#This Row],[Extension types]],1),0)&gt;0,"-opc","-")</f>
        <v>-</v>
      </c>
      <c r="AM298" s="50" t="str">
        <f aca="false">IF(IFERROR(SEARCH("-mysql",Online_Backup_Table1230[[#This Row],[Extension types]],1),0)&gt;0,"-mysql","-")</f>
        <v>-</v>
      </c>
      <c r="AN298" s="50" t="str">
        <f aca="false">IF(IFERROR(SEARCH("-postgresql",Online_Backup_Table1230[[#This Row],[Extension types]],1),0)&gt;0,"-postgresql","-")</f>
        <v>-</v>
      </c>
      <c r="AO298" s="53" t="n">
        <f aca="false">IF(AND(Online_Backup_Table1230[[#This Row],[OS_type]]="WINDOWS / LINUX",COUNTIF(Online_Backup_Table1230[[#This Row],[Check -mssql and -mssql70]:[Check -opc]],"-")&lt;&gt;21),1,0)</f>
        <v>1</v>
      </c>
      <c r="AP298" s="53" t="n">
        <f aca="false">IF(AND(Online_Backup_Table1230[[#This Row],[OS_type]]="UNIX",COUNTIF(Online_Backup_Table1230[[#This Row],[Check -mssql and -mssql70]:[Check -opc]],"-")&lt;&gt;21),1,0)</f>
        <v>0</v>
      </c>
      <c r="AQ298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298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298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98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98" s="54"/>
      <c r="AV298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299" customFormat="false" ht="15" hidden="false" customHeight="false" outlineLevel="0" collapsed="false">
      <c r="B299" s="39" t="s">
        <v>386</v>
      </c>
      <c r="C299" s="39" t="s">
        <v>381</v>
      </c>
      <c r="D299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99" s="51" t="s">
        <v>127</v>
      </c>
      <c r="F299" s="52"/>
      <c r="G299" s="52"/>
      <c r="H299" s="52"/>
      <c r="I299" s="52"/>
      <c r="J299" s="52"/>
      <c r="L299" s="50" t="str">
        <f aca="false">IF(IFERROR(SEARCH("-virtual",Online_Backup_Table1230[[#This Row],[Extension types]],1),0)&gt;0,"Yes","-")</f>
        <v>-</v>
      </c>
      <c r="M299" s="39"/>
      <c r="N299" s="50" t="str">
        <f aca="false">IF(IFERROR(SEARCH("-clus",Online_Backup_Table1230[[#This Row],[Extension types]],1),0)&gt;0,"Yes","-")</f>
        <v>-</v>
      </c>
      <c r="O299" s="39"/>
      <c r="P299" s="50" t="str">
        <f aca="false">IF(IFERROR(SEARCH("-appserver",Online_Backup_Table1230[[#This Row],[Extension types]],1),0)&gt;0,"Yes","-")</f>
        <v>-</v>
      </c>
      <c r="Q299" s="39"/>
      <c r="R299" s="50" t="str">
        <f aca="false">IF(IFERROR(SEARCH("-mssql",Online_Backup_Table1230[[#This Row],[Extension types]],1),0)&gt;0,"-mssql","-")</f>
        <v>-</v>
      </c>
      <c r="S299" s="50" t="str">
        <f aca="false">IF(IFERROR(SEARCH("-oracle",Online_Backup_Table1230[[#This Row],[Extension types]],1),0)&gt;0,"-oracle","-")</f>
        <v>-oracle</v>
      </c>
      <c r="T299" s="50" t="str">
        <f aca="false">IF(IFERROR(SEARCH("-sap",Online_Backup_Table1230[[#This Row],[Extension types]],1),0)&gt;0,"-sap","-")</f>
        <v>-</v>
      </c>
      <c r="U299" s="50" t="str">
        <f aca="false">IF(IFERROR(SEARCH("-msexchange",Online_Backup_Table1230[[#This Row],[Extension types]],1),0)&gt;0,"-msexchange","-")</f>
        <v>-</v>
      </c>
      <c r="V299" s="50" t="str">
        <f aca="false">IF(IFERROR(SEARCH("-msese",Online_Backup_Table1230[[#This Row],[Extension types]],1),0)&gt;0,"-msese","-")</f>
        <v>-</v>
      </c>
      <c r="W299" s="50" t="str">
        <f aca="false">IF(IFERROR(SEARCH("-e2010",Online_Backup_Table1230[[#This Row],[Extension types]],1),0)&gt;0,"-e2010","-")</f>
        <v>-</v>
      </c>
      <c r="X299" s="50" t="str">
        <f aca="false">IF(IFERROR(SEARCH("-msmbx",Online_Backup_Table1230[[#This Row],[Extension types]],1),0)&gt;0,"-msmbx","-")</f>
        <v>-</v>
      </c>
      <c r="Y299" s="50" t="str">
        <f aca="false">IF(IFERROR(SEARCH("-mbx",Online_Backup_Table1230[[#This Row],[Extension types]],1),0)&gt;0,"-mbx","-")</f>
        <v>-</v>
      </c>
      <c r="Z299" s="50" t="str">
        <f aca="false">IF(IFERROR(SEARCH("-informix",Online_Backup_Table1230[[#This Row],[Extension types]],1),0)&gt;0,"-informix","-")</f>
        <v>-</v>
      </c>
      <c r="AA299" s="50" t="str">
        <f aca="false">IF(IFERROR(SEARCH("-sybase",Online_Backup_Table1230[[#This Row],[Extension types]],1),0)&gt;0,"-sybase","-")</f>
        <v>-</v>
      </c>
      <c r="AB299" s="50" t="str">
        <f aca="false">IF(IFERROR(SEARCH("-lotus",Online_Backup_Table1230[[#This Row],[Extension types]],1),0)&gt;0,"-lotus","-")</f>
        <v>-</v>
      </c>
      <c r="AC299" s="50" t="str">
        <f aca="false">IF(IFERROR(SEARCH("-vss",Online_Backup_Table1230[[#This Row],[Extension types]],1),0)&gt;0,"-vss","-")</f>
        <v>-</v>
      </c>
      <c r="AD299" s="50" t="str">
        <f aca="false">IF(IFERROR(SEARCH("-db2",Online_Backup_Table1230[[#This Row],[Extension types]],1),0)&gt;0,"-db2","-")</f>
        <v>-</v>
      </c>
      <c r="AE299" s="50" t="str">
        <f aca="false">IF(IFERROR(SEARCH("-mssharepoint",Online_Backup_Table1230[[#This Row],[Extension types]],1),0)&gt;0,"-mssharepoint","-")</f>
        <v>-</v>
      </c>
      <c r="AF299" s="50" t="str">
        <f aca="false">IF(IFERROR(SEARCH("-mssps",Online_Backup_Table1230[[#This Row],[Extension types]],1),0)&gt;0,"-mssps","-")</f>
        <v>-</v>
      </c>
      <c r="AG299" s="50" t="str">
        <f aca="false">IF(IFERROR(SEARCH("-vmware",Online_Backup_Table1230[[#This Row],[Extension types]],1),0)&gt;0,"-vmware","-")</f>
        <v>-</v>
      </c>
      <c r="AH299" s="50" t="str">
        <f aca="false">IF(IFERROR(SEARCH("-vepa",Online_Backup_Table1230[[#This Row],[Extension types]],1),0)&gt;0,"-vepa","-")</f>
        <v>-</v>
      </c>
      <c r="AI299" s="50" t="str">
        <f aca="false">IF(IFERROR(SEARCH("-veagent",Online_Backup_Table1230[[#This Row],[Extension types]],1),0)&gt;0,"-veagent","-")</f>
        <v>-</v>
      </c>
      <c r="AJ299" s="50" t="str">
        <f aca="false">IF(IFERROR(SEARCH("-stream",Online_Backup_Table1230[[#This Row],[Extension types]],1),0)&gt;0,"-stream","-")</f>
        <v>-</v>
      </c>
      <c r="AK299" s="50" t="str">
        <f aca="false">IF(IFERROR(SEARCH("-ov",Online_Backup_Table1230[[#This Row],[Extension types]],1),0)&gt;0,"-ov","-")</f>
        <v>-</v>
      </c>
      <c r="AL299" s="50" t="str">
        <f aca="false">IF(IFERROR(SEARCH("-opc",Online_Backup_Table1230[[#This Row],[Extension types]],1),0)&gt;0,"-opc","-")</f>
        <v>-</v>
      </c>
      <c r="AM299" s="50" t="str">
        <f aca="false">IF(IFERROR(SEARCH("-mysql",Online_Backup_Table1230[[#This Row],[Extension types]],1),0)&gt;0,"-mysql","-")</f>
        <v>-</v>
      </c>
      <c r="AN299" s="50" t="str">
        <f aca="false">IF(IFERROR(SEARCH("-postgresql",Online_Backup_Table1230[[#This Row],[Extension types]],1),0)&gt;0,"-postgresql","-")</f>
        <v>-</v>
      </c>
      <c r="AO299" s="53" t="n">
        <f aca="false">IF(AND(Online_Backup_Table1230[[#This Row],[OS_type]]="WINDOWS / LINUX",COUNTIF(Online_Backup_Table1230[[#This Row],[Check -mssql and -mssql70]:[Check -opc]],"-")&lt;&gt;21),1,0)</f>
        <v>1</v>
      </c>
      <c r="AP299" s="53" t="n">
        <f aca="false">IF(AND(Online_Backup_Table1230[[#This Row],[OS_type]]="UNIX",COUNTIF(Online_Backup_Table1230[[#This Row],[Check -mssql and -mssql70]:[Check -opc]],"-")&lt;&gt;21),1,0)</f>
        <v>0</v>
      </c>
      <c r="AQ299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99" s="53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299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99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299" s="54" t="n">
        <v>43873.3057986111</v>
      </c>
      <c r="AV299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300" customFormat="false" ht="15" hidden="false" customHeight="false" outlineLevel="0" collapsed="false">
      <c r="B300" s="39" t="s">
        <v>387</v>
      </c>
      <c r="C300" s="39" t="s">
        <v>116</v>
      </c>
      <c r="D300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00" s="51" t="s">
        <v>127</v>
      </c>
      <c r="F300" s="52"/>
      <c r="G300" s="52"/>
      <c r="H300" s="52"/>
      <c r="I300" s="52"/>
      <c r="J300" s="52"/>
      <c r="L300" s="50" t="str">
        <f aca="false">IF(IFERROR(SEARCH("-virtual",Online_Backup_Table1230[[#This Row],[Extension types]],1),0)&gt;0,"Yes","-")</f>
        <v>-</v>
      </c>
      <c r="M300" s="39"/>
      <c r="N300" s="50" t="str">
        <f aca="false">IF(IFERROR(SEARCH("-clus",Online_Backup_Table1230[[#This Row],[Extension types]],1),0)&gt;0,"Yes","-")</f>
        <v>-</v>
      </c>
      <c r="O300" s="39"/>
      <c r="P300" s="50" t="str">
        <f aca="false">IF(IFERROR(SEARCH("-appserver",Online_Backup_Table1230[[#This Row],[Extension types]],1),0)&gt;0,"Yes","-")</f>
        <v>-</v>
      </c>
      <c r="Q300" s="39"/>
      <c r="R300" s="50" t="str">
        <f aca="false">IF(IFERROR(SEARCH("-mssql",Online_Backup_Table1230[[#This Row],[Extension types]],1),0)&gt;0,"-mssql","-")</f>
        <v>-</v>
      </c>
      <c r="S300" s="50" t="str">
        <f aca="false">IF(IFERROR(SEARCH("-oracle",Online_Backup_Table1230[[#This Row],[Extension types]],1),0)&gt;0,"-oracle","-")</f>
        <v>-oracle</v>
      </c>
      <c r="T300" s="50" t="str">
        <f aca="false">IF(IFERROR(SEARCH("-sap",Online_Backup_Table1230[[#This Row],[Extension types]],1),0)&gt;0,"-sap","-")</f>
        <v>-</v>
      </c>
      <c r="U300" s="50" t="str">
        <f aca="false">IF(IFERROR(SEARCH("-msexchange",Online_Backup_Table1230[[#This Row],[Extension types]],1),0)&gt;0,"-msexchange","-")</f>
        <v>-</v>
      </c>
      <c r="V300" s="50" t="str">
        <f aca="false">IF(IFERROR(SEARCH("-msese",Online_Backup_Table1230[[#This Row],[Extension types]],1),0)&gt;0,"-msese","-")</f>
        <v>-</v>
      </c>
      <c r="W300" s="50" t="str">
        <f aca="false">IF(IFERROR(SEARCH("-e2010",Online_Backup_Table1230[[#This Row],[Extension types]],1),0)&gt;0,"-e2010","-")</f>
        <v>-</v>
      </c>
      <c r="X300" s="50" t="str">
        <f aca="false">IF(IFERROR(SEARCH("-msmbx",Online_Backup_Table1230[[#This Row],[Extension types]],1),0)&gt;0,"-msmbx","-")</f>
        <v>-</v>
      </c>
      <c r="Y300" s="50" t="str">
        <f aca="false">IF(IFERROR(SEARCH("-mbx",Online_Backup_Table1230[[#This Row],[Extension types]],1),0)&gt;0,"-mbx","-")</f>
        <v>-</v>
      </c>
      <c r="Z300" s="50" t="str">
        <f aca="false">IF(IFERROR(SEARCH("-informix",Online_Backup_Table1230[[#This Row],[Extension types]],1),0)&gt;0,"-informix","-")</f>
        <v>-</v>
      </c>
      <c r="AA300" s="50" t="str">
        <f aca="false">IF(IFERROR(SEARCH("-sybase",Online_Backup_Table1230[[#This Row],[Extension types]],1),0)&gt;0,"-sybase","-")</f>
        <v>-</v>
      </c>
      <c r="AB300" s="50" t="str">
        <f aca="false">IF(IFERROR(SEARCH("-lotus",Online_Backup_Table1230[[#This Row],[Extension types]],1),0)&gt;0,"-lotus","-")</f>
        <v>-</v>
      </c>
      <c r="AC300" s="50" t="str">
        <f aca="false">IF(IFERROR(SEARCH("-vss",Online_Backup_Table1230[[#This Row],[Extension types]],1),0)&gt;0,"-vss","-")</f>
        <v>-</v>
      </c>
      <c r="AD300" s="50" t="str">
        <f aca="false">IF(IFERROR(SEARCH("-db2",Online_Backup_Table1230[[#This Row],[Extension types]],1),0)&gt;0,"-db2","-")</f>
        <v>-</v>
      </c>
      <c r="AE300" s="50" t="str">
        <f aca="false">IF(IFERROR(SEARCH("-mssharepoint",Online_Backup_Table1230[[#This Row],[Extension types]],1),0)&gt;0,"-mssharepoint","-")</f>
        <v>-</v>
      </c>
      <c r="AF300" s="50" t="str">
        <f aca="false">IF(IFERROR(SEARCH("-mssps",Online_Backup_Table1230[[#This Row],[Extension types]],1),0)&gt;0,"-mssps","-")</f>
        <v>-</v>
      </c>
      <c r="AG300" s="50" t="str">
        <f aca="false">IF(IFERROR(SEARCH("-vmware",Online_Backup_Table1230[[#This Row],[Extension types]],1),0)&gt;0,"-vmware","-")</f>
        <v>-</v>
      </c>
      <c r="AH300" s="50" t="str">
        <f aca="false">IF(IFERROR(SEARCH("-vepa",Online_Backup_Table1230[[#This Row],[Extension types]],1),0)&gt;0,"-vepa","-")</f>
        <v>-</v>
      </c>
      <c r="AI300" s="50" t="str">
        <f aca="false">IF(IFERROR(SEARCH("-veagent",Online_Backup_Table1230[[#This Row],[Extension types]],1),0)&gt;0,"-veagent","-")</f>
        <v>-</v>
      </c>
      <c r="AJ300" s="50" t="str">
        <f aca="false">IF(IFERROR(SEARCH("-stream",Online_Backup_Table1230[[#This Row],[Extension types]],1),0)&gt;0,"-stream","-")</f>
        <v>-</v>
      </c>
      <c r="AK300" s="50" t="str">
        <f aca="false">IF(IFERROR(SEARCH("-ov",Online_Backup_Table1230[[#This Row],[Extension types]],1),0)&gt;0,"-ov","-")</f>
        <v>-</v>
      </c>
      <c r="AL300" s="50" t="str">
        <f aca="false">IF(IFERROR(SEARCH("-opc",Online_Backup_Table1230[[#This Row],[Extension types]],1),0)&gt;0,"-opc","-")</f>
        <v>-</v>
      </c>
      <c r="AM300" s="50" t="str">
        <f aca="false">IF(IFERROR(SEARCH("-mysql",Online_Backup_Table1230[[#This Row],[Extension types]],1),0)&gt;0,"-mysql","-")</f>
        <v>-</v>
      </c>
      <c r="AN300" s="50" t="str">
        <f aca="false">IF(IFERROR(SEARCH("-postgresql",Online_Backup_Table1230[[#This Row],[Extension types]],1),0)&gt;0,"-postgresql","-")</f>
        <v>-</v>
      </c>
      <c r="AO300" s="53" t="n">
        <f aca="false">IF(AND(Online_Backup_Table1230[[#This Row],[OS_type]]="WINDOWS / LINUX",COUNTIF(Online_Backup_Table1230[[#This Row],[Check -mssql and -mssql70]:[Check -opc]],"-")&lt;&gt;21),1,0)</f>
        <v>1</v>
      </c>
      <c r="AP300" s="53" t="n">
        <f aca="false">IF(AND(Online_Backup_Table1230[[#This Row],[OS_type]]="UNIX",COUNTIF(Online_Backup_Table1230[[#This Row],[Check -mssql and -mssql70]:[Check -opc]],"-")&lt;&gt;21),1,0)</f>
        <v>0</v>
      </c>
      <c r="AQ300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300" s="53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300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00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300" s="54" t="n">
        <v>43873.3033217593</v>
      </c>
      <c r="AV300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301" customFormat="false" ht="15" hidden="false" customHeight="false" outlineLevel="0" collapsed="false">
      <c r="B301" s="39" t="s">
        <v>388</v>
      </c>
      <c r="C301" s="39" t="s">
        <v>165</v>
      </c>
      <c r="D301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01" s="51" t="s">
        <v>389</v>
      </c>
      <c r="F301" s="52"/>
      <c r="G301" s="52"/>
      <c r="H301" s="52"/>
      <c r="I301" s="52"/>
      <c r="J301" s="52"/>
      <c r="L301" s="50" t="str">
        <f aca="false">IF(IFERROR(SEARCH("-virtual",Online_Backup_Table1230[[#This Row],[Extension types]],1),0)&gt;0,"Yes","-")</f>
        <v>-</v>
      </c>
      <c r="M301" s="39"/>
      <c r="N301" s="50" t="str">
        <f aca="false">IF(IFERROR(SEARCH("-clus",Online_Backup_Table1230[[#This Row],[Extension types]],1),0)&gt;0,"Yes","-")</f>
        <v>-</v>
      </c>
      <c r="O301" s="39"/>
      <c r="P301" s="50" t="str">
        <f aca="false">IF(IFERROR(SEARCH("-appserver",Online_Backup_Table1230[[#This Row],[Extension types]],1),0)&gt;0,"Yes","-")</f>
        <v>-</v>
      </c>
      <c r="Q301" s="39"/>
      <c r="R301" s="50" t="str">
        <f aca="false">IF(IFERROR(SEARCH("-mssql",Online_Backup_Table1230[[#This Row],[Extension types]],1),0)&gt;0,"-mssql","-")</f>
        <v>-mssql</v>
      </c>
      <c r="S301" s="50" t="str">
        <f aca="false">IF(IFERROR(SEARCH("-oracle",Online_Backup_Table1230[[#This Row],[Extension types]],1),0)&gt;0,"-oracle","-")</f>
        <v>-</v>
      </c>
      <c r="T301" s="50" t="str">
        <f aca="false">IF(IFERROR(SEARCH("-sap",Online_Backup_Table1230[[#This Row],[Extension types]],1),0)&gt;0,"-sap","-")</f>
        <v>-</v>
      </c>
      <c r="U301" s="50" t="str">
        <f aca="false">IF(IFERROR(SEARCH("-msexchange",Online_Backup_Table1230[[#This Row],[Extension types]],1),0)&gt;0,"-msexchange","-")</f>
        <v>-</v>
      </c>
      <c r="V301" s="50" t="str">
        <f aca="false">IF(IFERROR(SEARCH("-msese",Online_Backup_Table1230[[#This Row],[Extension types]],1),0)&gt;0,"-msese","-")</f>
        <v>-</v>
      </c>
      <c r="W301" s="50" t="str">
        <f aca="false">IF(IFERROR(SEARCH("-e2010",Online_Backup_Table1230[[#This Row],[Extension types]],1),0)&gt;0,"-e2010","-")</f>
        <v>-</v>
      </c>
      <c r="X301" s="50" t="str">
        <f aca="false">IF(IFERROR(SEARCH("-msmbx",Online_Backup_Table1230[[#This Row],[Extension types]],1),0)&gt;0,"-msmbx","-")</f>
        <v>-</v>
      </c>
      <c r="Y301" s="50" t="str">
        <f aca="false">IF(IFERROR(SEARCH("-mbx",Online_Backup_Table1230[[#This Row],[Extension types]],1),0)&gt;0,"-mbx","-")</f>
        <v>-</v>
      </c>
      <c r="Z301" s="50" t="str">
        <f aca="false">IF(IFERROR(SEARCH("-informix",Online_Backup_Table1230[[#This Row],[Extension types]],1),0)&gt;0,"-informix","-")</f>
        <v>-</v>
      </c>
      <c r="AA301" s="50" t="str">
        <f aca="false">IF(IFERROR(SEARCH("-sybase",Online_Backup_Table1230[[#This Row],[Extension types]],1),0)&gt;0,"-sybase","-")</f>
        <v>-</v>
      </c>
      <c r="AB301" s="50" t="str">
        <f aca="false">IF(IFERROR(SEARCH("-lotus",Online_Backup_Table1230[[#This Row],[Extension types]],1),0)&gt;0,"-lotus","-")</f>
        <v>-</v>
      </c>
      <c r="AC301" s="50" t="str">
        <f aca="false">IF(IFERROR(SEARCH("-vss",Online_Backup_Table1230[[#This Row],[Extension types]],1),0)&gt;0,"-vss","-")</f>
        <v>-vss</v>
      </c>
      <c r="AD301" s="50" t="str">
        <f aca="false">IF(IFERROR(SEARCH("-db2",Online_Backup_Table1230[[#This Row],[Extension types]],1),0)&gt;0,"-db2","-")</f>
        <v>-</v>
      </c>
      <c r="AE301" s="50" t="str">
        <f aca="false">IF(IFERROR(SEARCH("-mssharepoint",Online_Backup_Table1230[[#This Row],[Extension types]],1),0)&gt;0,"-mssharepoint","-")</f>
        <v>-</v>
      </c>
      <c r="AF301" s="50" t="str">
        <f aca="false">IF(IFERROR(SEARCH("-mssps",Online_Backup_Table1230[[#This Row],[Extension types]],1),0)&gt;0,"-mssps","-")</f>
        <v>-</v>
      </c>
      <c r="AG301" s="50" t="str">
        <f aca="false">IF(IFERROR(SEARCH("-vmware",Online_Backup_Table1230[[#This Row],[Extension types]],1),0)&gt;0,"-vmware","-")</f>
        <v>-</v>
      </c>
      <c r="AH301" s="50" t="str">
        <f aca="false">IF(IFERROR(SEARCH("-vepa",Online_Backup_Table1230[[#This Row],[Extension types]],1),0)&gt;0,"-vepa","-")</f>
        <v>-</v>
      </c>
      <c r="AI301" s="50" t="str">
        <f aca="false">IF(IFERROR(SEARCH("-veagent",Online_Backup_Table1230[[#This Row],[Extension types]],1),0)&gt;0,"-veagent","-")</f>
        <v>-</v>
      </c>
      <c r="AJ301" s="50" t="str">
        <f aca="false">IF(IFERROR(SEARCH("-stream",Online_Backup_Table1230[[#This Row],[Extension types]],1),0)&gt;0,"-stream","-")</f>
        <v>-</v>
      </c>
      <c r="AK301" s="50" t="str">
        <f aca="false">IF(IFERROR(SEARCH("-ov",Online_Backup_Table1230[[#This Row],[Extension types]],1),0)&gt;0,"-ov","-")</f>
        <v>-</v>
      </c>
      <c r="AL301" s="50" t="str">
        <f aca="false">IF(IFERROR(SEARCH("-opc",Online_Backup_Table1230[[#This Row],[Extension types]],1),0)&gt;0,"-opc","-")</f>
        <v>-</v>
      </c>
      <c r="AM301" s="50" t="str">
        <f aca="false">IF(IFERROR(SEARCH("-mysql",Online_Backup_Table1230[[#This Row],[Extension types]],1),0)&gt;0,"-mysql","-")</f>
        <v>-</v>
      </c>
      <c r="AN301" s="50" t="str">
        <f aca="false">IF(IFERROR(SEARCH("-postgresql",Online_Backup_Table1230[[#This Row],[Extension types]],1),0)&gt;0,"-postgresql","-")</f>
        <v>-</v>
      </c>
      <c r="AO301" s="53" t="n">
        <f aca="false">IF(AND(Online_Backup_Table1230[[#This Row],[OS_type]]="WINDOWS / LINUX",COUNTIF(Online_Backup_Table1230[[#This Row],[Check -mssql and -mssql70]:[Check -opc]],"-")&lt;&gt;21),1,0)</f>
        <v>1</v>
      </c>
      <c r="AP301" s="53" t="n">
        <f aca="false">IF(AND(Online_Backup_Table1230[[#This Row],[OS_type]]="UNIX",COUNTIF(Online_Backup_Table1230[[#This Row],[Check -mssql and -mssql70]:[Check -opc]],"-")&lt;&gt;21),1,0)</f>
        <v>0</v>
      </c>
      <c r="AQ301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301" s="53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301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01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301" s="54" t="n">
        <v>43870.3149768519</v>
      </c>
      <c r="AV301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302" customFormat="false" ht="15" hidden="false" customHeight="false" outlineLevel="0" collapsed="false">
      <c r="B302" s="39" t="s">
        <v>390</v>
      </c>
      <c r="C302" s="39" t="s">
        <v>381</v>
      </c>
      <c r="D302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02" s="51" t="s">
        <v>127</v>
      </c>
      <c r="F302" s="52"/>
      <c r="G302" s="52"/>
      <c r="H302" s="52"/>
      <c r="I302" s="52"/>
      <c r="J302" s="52"/>
      <c r="L302" s="50" t="str">
        <f aca="false">IF(IFERROR(SEARCH("-virtual",Online_Backup_Table1230[[#This Row],[Extension types]],1),0)&gt;0,"Yes","-")</f>
        <v>-</v>
      </c>
      <c r="M302" s="39"/>
      <c r="N302" s="50" t="str">
        <f aca="false">IF(IFERROR(SEARCH("-clus",Online_Backup_Table1230[[#This Row],[Extension types]],1),0)&gt;0,"Yes","-")</f>
        <v>-</v>
      </c>
      <c r="O302" s="39"/>
      <c r="P302" s="50" t="str">
        <f aca="false">IF(IFERROR(SEARCH("-appserver",Online_Backup_Table1230[[#This Row],[Extension types]],1),0)&gt;0,"Yes","-")</f>
        <v>-</v>
      </c>
      <c r="Q302" s="39"/>
      <c r="R302" s="50" t="str">
        <f aca="false">IF(IFERROR(SEARCH("-mssql",Online_Backup_Table1230[[#This Row],[Extension types]],1),0)&gt;0,"-mssql","-")</f>
        <v>-</v>
      </c>
      <c r="S302" s="50" t="str">
        <f aca="false">IF(IFERROR(SEARCH("-oracle",Online_Backup_Table1230[[#This Row],[Extension types]],1),0)&gt;0,"-oracle","-")</f>
        <v>-oracle</v>
      </c>
      <c r="T302" s="50" t="str">
        <f aca="false">IF(IFERROR(SEARCH("-sap",Online_Backup_Table1230[[#This Row],[Extension types]],1),0)&gt;0,"-sap","-")</f>
        <v>-</v>
      </c>
      <c r="U302" s="50" t="str">
        <f aca="false">IF(IFERROR(SEARCH("-msexchange",Online_Backup_Table1230[[#This Row],[Extension types]],1),0)&gt;0,"-msexchange","-")</f>
        <v>-</v>
      </c>
      <c r="V302" s="50" t="str">
        <f aca="false">IF(IFERROR(SEARCH("-msese",Online_Backup_Table1230[[#This Row],[Extension types]],1),0)&gt;0,"-msese","-")</f>
        <v>-</v>
      </c>
      <c r="W302" s="50" t="str">
        <f aca="false">IF(IFERROR(SEARCH("-e2010",Online_Backup_Table1230[[#This Row],[Extension types]],1),0)&gt;0,"-e2010","-")</f>
        <v>-</v>
      </c>
      <c r="X302" s="50" t="str">
        <f aca="false">IF(IFERROR(SEARCH("-msmbx",Online_Backup_Table1230[[#This Row],[Extension types]],1),0)&gt;0,"-msmbx","-")</f>
        <v>-</v>
      </c>
      <c r="Y302" s="50" t="str">
        <f aca="false">IF(IFERROR(SEARCH("-mbx",Online_Backup_Table1230[[#This Row],[Extension types]],1),0)&gt;0,"-mbx","-")</f>
        <v>-</v>
      </c>
      <c r="Z302" s="50" t="str">
        <f aca="false">IF(IFERROR(SEARCH("-informix",Online_Backup_Table1230[[#This Row],[Extension types]],1),0)&gt;0,"-informix","-")</f>
        <v>-</v>
      </c>
      <c r="AA302" s="50" t="str">
        <f aca="false">IF(IFERROR(SEARCH("-sybase",Online_Backup_Table1230[[#This Row],[Extension types]],1),0)&gt;0,"-sybase","-")</f>
        <v>-</v>
      </c>
      <c r="AB302" s="50" t="str">
        <f aca="false">IF(IFERROR(SEARCH("-lotus",Online_Backup_Table1230[[#This Row],[Extension types]],1),0)&gt;0,"-lotus","-")</f>
        <v>-</v>
      </c>
      <c r="AC302" s="50" t="str">
        <f aca="false">IF(IFERROR(SEARCH("-vss",Online_Backup_Table1230[[#This Row],[Extension types]],1),0)&gt;0,"-vss","-")</f>
        <v>-</v>
      </c>
      <c r="AD302" s="50" t="str">
        <f aca="false">IF(IFERROR(SEARCH("-db2",Online_Backup_Table1230[[#This Row],[Extension types]],1),0)&gt;0,"-db2","-")</f>
        <v>-</v>
      </c>
      <c r="AE302" s="50" t="str">
        <f aca="false">IF(IFERROR(SEARCH("-mssharepoint",Online_Backup_Table1230[[#This Row],[Extension types]],1),0)&gt;0,"-mssharepoint","-")</f>
        <v>-</v>
      </c>
      <c r="AF302" s="50" t="str">
        <f aca="false">IF(IFERROR(SEARCH("-mssps",Online_Backup_Table1230[[#This Row],[Extension types]],1),0)&gt;0,"-mssps","-")</f>
        <v>-</v>
      </c>
      <c r="AG302" s="50" t="str">
        <f aca="false">IF(IFERROR(SEARCH("-vmware",Online_Backup_Table1230[[#This Row],[Extension types]],1),0)&gt;0,"-vmware","-")</f>
        <v>-</v>
      </c>
      <c r="AH302" s="50" t="str">
        <f aca="false">IF(IFERROR(SEARCH("-vepa",Online_Backup_Table1230[[#This Row],[Extension types]],1),0)&gt;0,"-vepa","-")</f>
        <v>-</v>
      </c>
      <c r="AI302" s="50" t="str">
        <f aca="false">IF(IFERROR(SEARCH("-veagent",Online_Backup_Table1230[[#This Row],[Extension types]],1),0)&gt;0,"-veagent","-")</f>
        <v>-</v>
      </c>
      <c r="AJ302" s="50" t="str">
        <f aca="false">IF(IFERROR(SEARCH("-stream",Online_Backup_Table1230[[#This Row],[Extension types]],1),0)&gt;0,"-stream","-")</f>
        <v>-</v>
      </c>
      <c r="AK302" s="50" t="str">
        <f aca="false">IF(IFERROR(SEARCH("-ov",Online_Backup_Table1230[[#This Row],[Extension types]],1),0)&gt;0,"-ov","-")</f>
        <v>-</v>
      </c>
      <c r="AL302" s="50" t="str">
        <f aca="false">IF(IFERROR(SEARCH("-opc",Online_Backup_Table1230[[#This Row],[Extension types]],1),0)&gt;0,"-opc","-")</f>
        <v>-</v>
      </c>
      <c r="AM302" s="50" t="str">
        <f aca="false">IF(IFERROR(SEARCH("-mysql",Online_Backup_Table1230[[#This Row],[Extension types]],1),0)&gt;0,"-mysql","-")</f>
        <v>-</v>
      </c>
      <c r="AN302" s="50" t="str">
        <f aca="false">IF(IFERROR(SEARCH("-postgresql",Online_Backup_Table1230[[#This Row],[Extension types]],1),0)&gt;0,"-postgresql","-")</f>
        <v>-</v>
      </c>
      <c r="AO302" s="53" t="n">
        <f aca="false">IF(AND(Online_Backup_Table1230[[#This Row],[OS_type]]="WINDOWS / LINUX",COUNTIF(Online_Backup_Table1230[[#This Row],[Check -mssql and -mssql70]:[Check -opc]],"-")&lt;&gt;21),1,0)</f>
        <v>1</v>
      </c>
      <c r="AP302" s="53" t="n">
        <f aca="false">IF(AND(Online_Backup_Table1230[[#This Row],[OS_type]]="UNIX",COUNTIF(Online_Backup_Table1230[[#This Row],[Check -mssql and -mssql70]:[Check -opc]],"-")&lt;&gt;21),1,0)</f>
        <v>0</v>
      </c>
      <c r="AQ302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302" s="53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302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02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302" s="54" t="n">
        <v>43872.3723958333</v>
      </c>
      <c r="AV302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303" customFormat="false" ht="15" hidden="false" customHeight="false" outlineLevel="0" collapsed="false">
      <c r="B303" s="39" t="s">
        <v>391</v>
      </c>
      <c r="C303" s="39" t="s">
        <v>392</v>
      </c>
      <c r="D303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03" s="51" t="s">
        <v>163</v>
      </c>
      <c r="F303" s="52"/>
      <c r="G303" s="52"/>
      <c r="H303" s="52"/>
      <c r="I303" s="52"/>
      <c r="J303" s="52"/>
      <c r="L303" s="50" t="str">
        <f aca="false">IF(IFERROR(SEARCH("-virtual",Online_Backup_Table1230[[#This Row],[Extension types]],1),0)&gt;0,"Yes","-")</f>
        <v>-</v>
      </c>
      <c r="M303" s="39"/>
      <c r="N303" s="50" t="str">
        <f aca="false">IF(IFERROR(SEARCH("-clus",Online_Backup_Table1230[[#This Row],[Extension types]],1),0)&gt;0,"Yes","-")</f>
        <v>-</v>
      </c>
      <c r="O303" s="39"/>
      <c r="P303" s="50" t="str">
        <f aca="false">IF(IFERROR(SEARCH("-appserver",Online_Backup_Table1230[[#This Row],[Extension types]],1),0)&gt;0,"Yes","-")</f>
        <v>-</v>
      </c>
      <c r="Q303" s="39"/>
      <c r="R303" s="50" t="str">
        <f aca="false">IF(IFERROR(SEARCH("-mssql",Online_Backup_Table1230[[#This Row],[Extension types]],1),0)&gt;0,"-mssql","-")</f>
        <v>-mssql</v>
      </c>
      <c r="S303" s="50" t="str">
        <f aca="false">IF(IFERROR(SEARCH("-oracle",Online_Backup_Table1230[[#This Row],[Extension types]],1),0)&gt;0,"-oracle","-")</f>
        <v>-</v>
      </c>
      <c r="T303" s="50" t="str">
        <f aca="false">IF(IFERROR(SEARCH("-sap",Online_Backup_Table1230[[#This Row],[Extension types]],1),0)&gt;0,"-sap","-")</f>
        <v>-</v>
      </c>
      <c r="U303" s="50" t="str">
        <f aca="false">IF(IFERROR(SEARCH("-msexchange",Online_Backup_Table1230[[#This Row],[Extension types]],1),0)&gt;0,"-msexchange","-")</f>
        <v>-</v>
      </c>
      <c r="V303" s="50" t="str">
        <f aca="false">IF(IFERROR(SEARCH("-msese",Online_Backup_Table1230[[#This Row],[Extension types]],1),0)&gt;0,"-msese","-")</f>
        <v>-</v>
      </c>
      <c r="W303" s="50" t="str">
        <f aca="false">IF(IFERROR(SEARCH("-e2010",Online_Backup_Table1230[[#This Row],[Extension types]],1),0)&gt;0,"-e2010","-")</f>
        <v>-</v>
      </c>
      <c r="X303" s="50" t="str">
        <f aca="false">IF(IFERROR(SEARCH("-msmbx",Online_Backup_Table1230[[#This Row],[Extension types]],1),0)&gt;0,"-msmbx","-")</f>
        <v>-</v>
      </c>
      <c r="Y303" s="50" t="str">
        <f aca="false">IF(IFERROR(SEARCH("-mbx",Online_Backup_Table1230[[#This Row],[Extension types]],1),0)&gt;0,"-mbx","-")</f>
        <v>-</v>
      </c>
      <c r="Z303" s="50" t="str">
        <f aca="false">IF(IFERROR(SEARCH("-informix",Online_Backup_Table1230[[#This Row],[Extension types]],1),0)&gt;0,"-informix","-")</f>
        <v>-</v>
      </c>
      <c r="AA303" s="50" t="str">
        <f aca="false">IF(IFERROR(SEARCH("-sybase",Online_Backup_Table1230[[#This Row],[Extension types]],1),0)&gt;0,"-sybase","-")</f>
        <v>-</v>
      </c>
      <c r="AB303" s="50" t="str">
        <f aca="false">IF(IFERROR(SEARCH("-lotus",Online_Backup_Table1230[[#This Row],[Extension types]],1),0)&gt;0,"-lotus","-")</f>
        <v>-</v>
      </c>
      <c r="AC303" s="50" t="str">
        <f aca="false">IF(IFERROR(SEARCH("-vss",Online_Backup_Table1230[[#This Row],[Extension types]],1),0)&gt;0,"-vss","-")</f>
        <v>-vss</v>
      </c>
      <c r="AD303" s="50" t="str">
        <f aca="false">IF(IFERROR(SEARCH("-db2",Online_Backup_Table1230[[#This Row],[Extension types]],1),0)&gt;0,"-db2","-")</f>
        <v>-</v>
      </c>
      <c r="AE303" s="50" t="str">
        <f aca="false">IF(IFERROR(SEARCH("-mssharepoint",Online_Backup_Table1230[[#This Row],[Extension types]],1),0)&gt;0,"-mssharepoint","-")</f>
        <v>-</v>
      </c>
      <c r="AF303" s="50" t="str">
        <f aca="false">IF(IFERROR(SEARCH("-mssps",Online_Backup_Table1230[[#This Row],[Extension types]],1),0)&gt;0,"-mssps","-")</f>
        <v>-</v>
      </c>
      <c r="AG303" s="50" t="str">
        <f aca="false">IF(IFERROR(SEARCH("-vmware",Online_Backup_Table1230[[#This Row],[Extension types]],1),0)&gt;0,"-vmware","-")</f>
        <v>-</v>
      </c>
      <c r="AH303" s="50" t="str">
        <f aca="false">IF(IFERROR(SEARCH("-vepa",Online_Backup_Table1230[[#This Row],[Extension types]],1),0)&gt;0,"-vepa","-")</f>
        <v>-</v>
      </c>
      <c r="AI303" s="50" t="str">
        <f aca="false">IF(IFERROR(SEARCH("-veagent",Online_Backup_Table1230[[#This Row],[Extension types]],1),0)&gt;0,"-veagent","-")</f>
        <v>-</v>
      </c>
      <c r="AJ303" s="50" t="str">
        <f aca="false">IF(IFERROR(SEARCH("-stream",Online_Backup_Table1230[[#This Row],[Extension types]],1),0)&gt;0,"-stream","-")</f>
        <v>-</v>
      </c>
      <c r="AK303" s="50" t="str">
        <f aca="false">IF(IFERROR(SEARCH("-ov",Online_Backup_Table1230[[#This Row],[Extension types]],1),0)&gt;0,"-ov","-")</f>
        <v>-</v>
      </c>
      <c r="AL303" s="50" t="str">
        <f aca="false">IF(IFERROR(SEARCH("-opc",Online_Backup_Table1230[[#This Row],[Extension types]],1),0)&gt;0,"-opc","-")</f>
        <v>-</v>
      </c>
      <c r="AM303" s="50" t="str">
        <f aca="false">IF(IFERROR(SEARCH("-mysql",Online_Backup_Table1230[[#This Row],[Extension types]],1),0)&gt;0,"-mysql","-")</f>
        <v>-</v>
      </c>
      <c r="AN303" s="50" t="str">
        <f aca="false">IF(IFERROR(SEARCH("-postgresql",Online_Backup_Table1230[[#This Row],[Extension types]],1),0)&gt;0,"-postgresql","-")</f>
        <v>-</v>
      </c>
      <c r="AO303" s="53" t="n">
        <f aca="false">IF(AND(Online_Backup_Table1230[[#This Row],[OS_type]]="WINDOWS / LINUX",COUNTIF(Online_Backup_Table1230[[#This Row],[Check -mssql and -mssql70]:[Check -opc]],"-")&lt;&gt;21),1,0)</f>
        <v>1</v>
      </c>
      <c r="AP303" s="53" t="n">
        <f aca="false">IF(AND(Online_Backup_Table1230[[#This Row],[OS_type]]="UNIX",COUNTIF(Online_Backup_Table1230[[#This Row],[Check -mssql and -mssql70]:[Check -opc]],"-")&lt;&gt;21),1,0)</f>
        <v>0</v>
      </c>
      <c r="AQ303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303" s="53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303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03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303" s="54" t="n">
        <v>43873.1595023148</v>
      </c>
      <c r="AV303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304" customFormat="false" ht="15" hidden="false" customHeight="false" outlineLevel="0" collapsed="false">
      <c r="B304" s="39" t="s">
        <v>393</v>
      </c>
      <c r="C304" s="39" t="s">
        <v>116</v>
      </c>
      <c r="D304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04" s="51" t="s">
        <v>119</v>
      </c>
      <c r="F304" s="52"/>
      <c r="G304" s="52"/>
      <c r="H304" s="52"/>
      <c r="I304" s="52"/>
      <c r="J304" s="52"/>
      <c r="L304" s="50" t="str">
        <f aca="false">IF(IFERROR(SEARCH("-virtual",Online_Backup_Table1230[[#This Row],[Extension types]],1),0)&gt;0,"Yes","-")</f>
        <v>-</v>
      </c>
      <c r="M304" s="39"/>
      <c r="N304" s="50" t="str">
        <f aca="false">IF(IFERROR(SEARCH("-clus",Online_Backup_Table1230[[#This Row],[Extension types]],1),0)&gt;0,"Yes","-")</f>
        <v>-</v>
      </c>
      <c r="O304" s="39"/>
      <c r="P304" s="50" t="str">
        <f aca="false">IF(IFERROR(SEARCH("-appserver",Online_Backup_Table1230[[#This Row],[Extension types]],1),0)&gt;0,"Yes","-")</f>
        <v>-</v>
      </c>
      <c r="Q304" s="39"/>
      <c r="R304" s="50" t="str">
        <f aca="false">IF(IFERROR(SEARCH("-mssql",Online_Backup_Table1230[[#This Row],[Extension types]],1),0)&gt;0,"-mssql","-")</f>
        <v>-</v>
      </c>
      <c r="S304" s="50" t="str">
        <f aca="false">IF(IFERROR(SEARCH("-oracle",Online_Backup_Table1230[[#This Row],[Extension types]],1),0)&gt;0,"-oracle","-")</f>
        <v>-</v>
      </c>
      <c r="T304" s="50" t="str">
        <f aca="false">IF(IFERROR(SEARCH("-sap",Online_Backup_Table1230[[#This Row],[Extension types]],1),0)&gt;0,"-sap","-")</f>
        <v>-</v>
      </c>
      <c r="U304" s="50" t="str">
        <f aca="false">IF(IFERROR(SEARCH("-msexchange",Online_Backup_Table1230[[#This Row],[Extension types]],1),0)&gt;0,"-msexchange","-")</f>
        <v>-</v>
      </c>
      <c r="V304" s="50" t="str">
        <f aca="false">IF(IFERROR(SEARCH("-msese",Online_Backup_Table1230[[#This Row],[Extension types]],1),0)&gt;0,"-msese","-")</f>
        <v>-</v>
      </c>
      <c r="W304" s="50" t="str">
        <f aca="false">IF(IFERROR(SEARCH("-e2010",Online_Backup_Table1230[[#This Row],[Extension types]],1),0)&gt;0,"-e2010","-")</f>
        <v>-</v>
      </c>
      <c r="X304" s="50" t="str">
        <f aca="false">IF(IFERROR(SEARCH("-msmbx",Online_Backup_Table1230[[#This Row],[Extension types]],1),0)&gt;0,"-msmbx","-")</f>
        <v>-</v>
      </c>
      <c r="Y304" s="50" t="str">
        <f aca="false">IF(IFERROR(SEARCH("-mbx",Online_Backup_Table1230[[#This Row],[Extension types]],1),0)&gt;0,"-mbx","-")</f>
        <v>-</v>
      </c>
      <c r="Z304" s="50" t="str">
        <f aca="false">IF(IFERROR(SEARCH("-informix",Online_Backup_Table1230[[#This Row],[Extension types]],1),0)&gt;0,"-informix","-")</f>
        <v>-</v>
      </c>
      <c r="AA304" s="50" t="str">
        <f aca="false">IF(IFERROR(SEARCH("-sybase",Online_Backup_Table1230[[#This Row],[Extension types]],1),0)&gt;0,"-sybase","-")</f>
        <v>-</v>
      </c>
      <c r="AB304" s="50" t="str">
        <f aca="false">IF(IFERROR(SEARCH("-lotus",Online_Backup_Table1230[[#This Row],[Extension types]],1),0)&gt;0,"-lotus","-")</f>
        <v>-</v>
      </c>
      <c r="AC304" s="50" t="str">
        <f aca="false">IF(IFERROR(SEARCH("-vss",Online_Backup_Table1230[[#This Row],[Extension types]],1),0)&gt;0,"-vss","-")</f>
        <v>-</v>
      </c>
      <c r="AD304" s="50" t="str">
        <f aca="false">IF(IFERROR(SEARCH("-db2",Online_Backup_Table1230[[#This Row],[Extension types]],1),0)&gt;0,"-db2","-")</f>
        <v>-</v>
      </c>
      <c r="AE304" s="50" t="str">
        <f aca="false">IF(IFERROR(SEARCH("-mssharepoint",Online_Backup_Table1230[[#This Row],[Extension types]],1),0)&gt;0,"-mssharepoint","-")</f>
        <v>-</v>
      </c>
      <c r="AF304" s="50" t="str">
        <f aca="false">IF(IFERROR(SEARCH("-mssps",Online_Backup_Table1230[[#This Row],[Extension types]],1),0)&gt;0,"-mssps","-")</f>
        <v>-</v>
      </c>
      <c r="AG304" s="50" t="str">
        <f aca="false">IF(IFERROR(SEARCH("-vmware",Online_Backup_Table1230[[#This Row],[Extension types]],1),0)&gt;0,"-vmware","-")</f>
        <v>-</v>
      </c>
      <c r="AH304" s="50" t="str">
        <f aca="false">IF(IFERROR(SEARCH("-vepa",Online_Backup_Table1230[[#This Row],[Extension types]],1),0)&gt;0,"-vepa","-")</f>
        <v>-</v>
      </c>
      <c r="AI304" s="50" t="str">
        <f aca="false">IF(IFERROR(SEARCH("-veagent",Online_Backup_Table1230[[#This Row],[Extension types]],1),0)&gt;0,"-veagent","-")</f>
        <v>-</v>
      </c>
      <c r="AJ304" s="50" t="str">
        <f aca="false">IF(IFERROR(SEARCH("-stream",Online_Backup_Table1230[[#This Row],[Extension types]],1),0)&gt;0,"-stream","-")</f>
        <v>-</v>
      </c>
      <c r="AK304" s="50" t="str">
        <f aca="false">IF(IFERROR(SEARCH("-ov",Online_Backup_Table1230[[#This Row],[Extension types]],1),0)&gt;0,"-ov","-")</f>
        <v>-</v>
      </c>
      <c r="AL304" s="50" t="str">
        <f aca="false">IF(IFERROR(SEARCH("-opc",Online_Backup_Table1230[[#This Row],[Extension types]],1),0)&gt;0,"-opc","-")</f>
        <v>-</v>
      </c>
      <c r="AM304" s="50" t="str">
        <f aca="false">IF(IFERROR(SEARCH("-mysql",Online_Backup_Table1230[[#This Row],[Extension types]],1),0)&gt;0,"-mysql","-")</f>
        <v>-</v>
      </c>
      <c r="AN304" s="50" t="str">
        <f aca="false">IF(IFERROR(SEARCH("-postgresql",Online_Backup_Table1230[[#This Row],[Extension types]],1),0)&gt;0,"-postgresql","-")</f>
        <v>-</v>
      </c>
      <c r="AO304" s="53" t="n">
        <f aca="false">IF(AND(Online_Backup_Table1230[[#This Row],[OS_type]]="WINDOWS / LINUX",COUNTIF(Online_Backup_Table1230[[#This Row],[Check -mssql and -mssql70]:[Check -opc]],"-")&lt;&gt;21),1,0)</f>
        <v>0</v>
      </c>
      <c r="AP304" s="53" t="n">
        <f aca="false">IF(AND(Online_Backup_Table1230[[#This Row],[OS_type]]="UNIX",COUNTIF(Online_Backup_Table1230[[#This Row],[Check -mssql and -mssql70]:[Check -opc]],"-")&lt;&gt;21),1,0)</f>
        <v>0</v>
      </c>
      <c r="AQ304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304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304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04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304" s="54"/>
      <c r="AV304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305" customFormat="false" ht="15" hidden="false" customHeight="false" outlineLevel="0" collapsed="false">
      <c r="B305" s="39" t="s">
        <v>394</v>
      </c>
      <c r="C305" s="39" t="s">
        <v>395</v>
      </c>
      <c r="D305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05" s="51" t="s">
        <v>125</v>
      </c>
      <c r="F305" s="52"/>
      <c r="G305" s="52"/>
      <c r="H305" s="52"/>
      <c r="I305" s="52"/>
      <c r="J305" s="52"/>
      <c r="L305" s="50" t="str">
        <f aca="false">IF(IFERROR(SEARCH("-virtual",Online_Backup_Table1230[[#This Row],[Extension types]],1),0)&gt;0,"Yes","-")</f>
        <v>-</v>
      </c>
      <c r="M305" s="39"/>
      <c r="N305" s="50" t="str">
        <f aca="false">IF(IFERROR(SEARCH("-clus",Online_Backup_Table1230[[#This Row],[Extension types]],1),0)&gt;0,"Yes","-")</f>
        <v>-</v>
      </c>
      <c r="O305" s="39"/>
      <c r="P305" s="50" t="str">
        <f aca="false">IF(IFERROR(SEARCH("-appserver",Online_Backup_Table1230[[#This Row],[Extension types]],1),0)&gt;0,"Yes","-")</f>
        <v>-</v>
      </c>
      <c r="Q305" s="39"/>
      <c r="R305" s="50" t="str">
        <f aca="false">IF(IFERROR(SEARCH("-mssql",Online_Backup_Table1230[[#This Row],[Extension types]],1),0)&gt;0,"-mssql","-")</f>
        <v>-</v>
      </c>
      <c r="S305" s="50" t="str">
        <f aca="false">IF(IFERROR(SEARCH("-oracle",Online_Backup_Table1230[[#This Row],[Extension types]],1),0)&gt;0,"-oracle","-")</f>
        <v>-</v>
      </c>
      <c r="T305" s="50" t="str">
        <f aca="false">IF(IFERROR(SEARCH("-sap",Online_Backup_Table1230[[#This Row],[Extension types]],1),0)&gt;0,"-sap","-")</f>
        <v>-</v>
      </c>
      <c r="U305" s="50" t="str">
        <f aca="false">IF(IFERROR(SEARCH("-msexchange",Online_Backup_Table1230[[#This Row],[Extension types]],1),0)&gt;0,"-msexchange","-")</f>
        <v>-</v>
      </c>
      <c r="V305" s="50" t="str">
        <f aca="false">IF(IFERROR(SEARCH("-msese",Online_Backup_Table1230[[#This Row],[Extension types]],1),0)&gt;0,"-msese","-")</f>
        <v>-</v>
      </c>
      <c r="W305" s="50" t="str">
        <f aca="false">IF(IFERROR(SEARCH("-e2010",Online_Backup_Table1230[[#This Row],[Extension types]],1),0)&gt;0,"-e2010","-")</f>
        <v>-</v>
      </c>
      <c r="X305" s="50" t="str">
        <f aca="false">IF(IFERROR(SEARCH("-msmbx",Online_Backup_Table1230[[#This Row],[Extension types]],1),0)&gt;0,"-msmbx","-")</f>
        <v>-</v>
      </c>
      <c r="Y305" s="50" t="str">
        <f aca="false">IF(IFERROR(SEARCH("-mbx",Online_Backup_Table1230[[#This Row],[Extension types]],1),0)&gt;0,"-mbx","-")</f>
        <v>-</v>
      </c>
      <c r="Z305" s="50" t="str">
        <f aca="false">IF(IFERROR(SEARCH("-informix",Online_Backup_Table1230[[#This Row],[Extension types]],1),0)&gt;0,"-informix","-")</f>
        <v>-</v>
      </c>
      <c r="AA305" s="50" t="str">
        <f aca="false">IF(IFERROR(SEARCH("-sybase",Online_Backup_Table1230[[#This Row],[Extension types]],1),0)&gt;0,"-sybase","-")</f>
        <v>-</v>
      </c>
      <c r="AB305" s="50" t="str">
        <f aca="false">IF(IFERROR(SEARCH("-lotus",Online_Backup_Table1230[[#This Row],[Extension types]],1),0)&gt;0,"-lotus","-")</f>
        <v>-</v>
      </c>
      <c r="AC305" s="50" t="str">
        <f aca="false">IF(IFERROR(SEARCH("-vss",Online_Backup_Table1230[[#This Row],[Extension types]],1),0)&gt;0,"-vss","-")</f>
        <v>-</v>
      </c>
      <c r="AD305" s="50" t="str">
        <f aca="false">IF(IFERROR(SEARCH("-db2",Online_Backup_Table1230[[#This Row],[Extension types]],1),0)&gt;0,"-db2","-")</f>
        <v>-</v>
      </c>
      <c r="AE305" s="50" t="str">
        <f aca="false">IF(IFERROR(SEARCH("-mssharepoint",Online_Backup_Table1230[[#This Row],[Extension types]],1),0)&gt;0,"-mssharepoint","-")</f>
        <v>-</v>
      </c>
      <c r="AF305" s="50" t="str">
        <f aca="false">IF(IFERROR(SEARCH("-mssps",Online_Backup_Table1230[[#This Row],[Extension types]],1),0)&gt;0,"-mssps","-")</f>
        <v>-</v>
      </c>
      <c r="AG305" s="50" t="str">
        <f aca="false">IF(IFERROR(SEARCH("-vmware",Online_Backup_Table1230[[#This Row],[Extension types]],1),0)&gt;0,"-vmware","-")</f>
        <v>-</v>
      </c>
      <c r="AH305" s="50" t="str">
        <f aca="false">IF(IFERROR(SEARCH("-vepa",Online_Backup_Table1230[[#This Row],[Extension types]],1),0)&gt;0,"-vepa","-")</f>
        <v>-</v>
      </c>
      <c r="AI305" s="50" t="str">
        <f aca="false">IF(IFERROR(SEARCH("-veagent",Online_Backup_Table1230[[#This Row],[Extension types]],1),0)&gt;0,"-veagent","-")</f>
        <v>-</v>
      </c>
      <c r="AJ305" s="50" t="str">
        <f aca="false">IF(IFERROR(SEARCH("-stream",Online_Backup_Table1230[[#This Row],[Extension types]],1),0)&gt;0,"-stream","-")</f>
        <v>-</v>
      </c>
      <c r="AK305" s="50" t="str">
        <f aca="false">IF(IFERROR(SEARCH("-ov",Online_Backup_Table1230[[#This Row],[Extension types]],1),0)&gt;0,"-ov","-")</f>
        <v>-</v>
      </c>
      <c r="AL305" s="50" t="str">
        <f aca="false">IF(IFERROR(SEARCH("-opc",Online_Backup_Table1230[[#This Row],[Extension types]],1),0)&gt;0,"-opc","-")</f>
        <v>-</v>
      </c>
      <c r="AM305" s="50" t="str">
        <f aca="false">IF(IFERROR(SEARCH("-mysql",Online_Backup_Table1230[[#This Row],[Extension types]],1),0)&gt;0,"-mysql","-")</f>
        <v>-</v>
      </c>
      <c r="AN305" s="50" t="str">
        <f aca="false">IF(IFERROR(SEARCH("-postgresql",Online_Backup_Table1230[[#This Row],[Extension types]],1),0)&gt;0,"-postgresql","-")</f>
        <v>-</v>
      </c>
      <c r="AO305" s="53" t="n">
        <f aca="false">IF(AND(Online_Backup_Table1230[[#This Row],[OS_type]]="WINDOWS / LINUX",COUNTIF(Online_Backup_Table1230[[#This Row],[Check -mssql and -mssql70]:[Check -opc]],"-")&lt;&gt;21),1,0)</f>
        <v>0</v>
      </c>
      <c r="AP305" s="53" t="n">
        <f aca="false">IF(AND(Online_Backup_Table1230[[#This Row],[OS_type]]="UNIX",COUNTIF(Online_Backup_Table1230[[#This Row],[Check -mssql and -mssql70]:[Check -opc]],"-")&lt;&gt;21),1,0)</f>
        <v>0</v>
      </c>
      <c r="AQ305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305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305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05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305" s="54"/>
      <c r="AV305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306" customFormat="false" ht="15" hidden="false" customHeight="false" outlineLevel="0" collapsed="false">
      <c r="B306" s="39" t="s">
        <v>396</v>
      </c>
      <c r="C306" s="39" t="s">
        <v>392</v>
      </c>
      <c r="D306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06" s="51" t="s">
        <v>397</v>
      </c>
      <c r="F306" s="52"/>
      <c r="G306" s="52"/>
      <c r="H306" s="52"/>
      <c r="I306" s="52"/>
      <c r="J306" s="52"/>
      <c r="L306" s="50" t="str">
        <f aca="false">IF(IFERROR(SEARCH("-virtual",Online_Backup_Table1230[[#This Row],[Extension types]],1),0)&gt;0,"Yes","-")</f>
        <v>-</v>
      </c>
      <c r="M306" s="39"/>
      <c r="N306" s="50" t="str">
        <f aca="false">IF(IFERROR(SEARCH("-clus",Online_Backup_Table1230[[#This Row],[Extension types]],1),0)&gt;0,"Yes","-")</f>
        <v>-</v>
      </c>
      <c r="O306" s="39"/>
      <c r="P306" s="50" t="str">
        <f aca="false">IF(IFERROR(SEARCH("-appserver",Online_Backup_Table1230[[#This Row],[Extension types]],1),0)&gt;0,"Yes","-")</f>
        <v>-</v>
      </c>
      <c r="Q306" s="39"/>
      <c r="R306" s="50" t="str">
        <f aca="false">IF(IFERROR(SEARCH("-mssql",Online_Backup_Table1230[[#This Row],[Extension types]],1),0)&gt;0,"-mssql","-")</f>
        <v>-mssql</v>
      </c>
      <c r="S306" s="50" t="str">
        <f aca="false">IF(IFERROR(SEARCH("-oracle",Online_Backup_Table1230[[#This Row],[Extension types]],1),0)&gt;0,"-oracle","-")</f>
        <v>-</v>
      </c>
      <c r="T306" s="50" t="str">
        <f aca="false">IF(IFERROR(SEARCH("-sap",Online_Backup_Table1230[[#This Row],[Extension types]],1),0)&gt;0,"-sap","-")</f>
        <v>-</v>
      </c>
      <c r="U306" s="50" t="str">
        <f aca="false">IF(IFERROR(SEARCH("-msexchange",Online_Backup_Table1230[[#This Row],[Extension types]],1),0)&gt;0,"-msexchange","-")</f>
        <v>-</v>
      </c>
      <c r="V306" s="50" t="str">
        <f aca="false">IF(IFERROR(SEARCH("-msese",Online_Backup_Table1230[[#This Row],[Extension types]],1),0)&gt;0,"-msese","-")</f>
        <v>-</v>
      </c>
      <c r="W306" s="50" t="str">
        <f aca="false">IF(IFERROR(SEARCH("-e2010",Online_Backup_Table1230[[#This Row],[Extension types]],1),0)&gt;0,"-e2010","-")</f>
        <v>-</v>
      </c>
      <c r="X306" s="50" t="str">
        <f aca="false">IF(IFERROR(SEARCH("-msmbx",Online_Backup_Table1230[[#This Row],[Extension types]],1),0)&gt;0,"-msmbx","-")</f>
        <v>-</v>
      </c>
      <c r="Y306" s="50" t="str">
        <f aca="false">IF(IFERROR(SEARCH("-mbx",Online_Backup_Table1230[[#This Row],[Extension types]],1),0)&gt;0,"-mbx","-")</f>
        <v>-</v>
      </c>
      <c r="Z306" s="50" t="str">
        <f aca="false">IF(IFERROR(SEARCH("-informix",Online_Backup_Table1230[[#This Row],[Extension types]],1),0)&gt;0,"-informix","-")</f>
        <v>-</v>
      </c>
      <c r="AA306" s="50" t="str">
        <f aca="false">IF(IFERROR(SEARCH("-sybase",Online_Backup_Table1230[[#This Row],[Extension types]],1),0)&gt;0,"-sybase","-")</f>
        <v>-</v>
      </c>
      <c r="AB306" s="50" t="str">
        <f aca="false">IF(IFERROR(SEARCH("-lotus",Online_Backup_Table1230[[#This Row],[Extension types]],1),0)&gt;0,"-lotus","-")</f>
        <v>-</v>
      </c>
      <c r="AC306" s="50" t="str">
        <f aca="false">IF(IFERROR(SEARCH("-vss",Online_Backup_Table1230[[#This Row],[Extension types]],1),0)&gt;0,"-vss","-")</f>
        <v>-vss</v>
      </c>
      <c r="AD306" s="50" t="str">
        <f aca="false">IF(IFERROR(SEARCH("-db2",Online_Backup_Table1230[[#This Row],[Extension types]],1),0)&gt;0,"-db2","-")</f>
        <v>-</v>
      </c>
      <c r="AE306" s="50" t="str">
        <f aca="false">IF(IFERROR(SEARCH("-mssharepoint",Online_Backup_Table1230[[#This Row],[Extension types]],1),0)&gt;0,"-mssharepoint","-")</f>
        <v>-</v>
      </c>
      <c r="AF306" s="50" t="str">
        <f aca="false">IF(IFERROR(SEARCH("-mssps",Online_Backup_Table1230[[#This Row],[Extension types]],1),0)&gt;0,"-mssps","-")</f>
        <v>-</v>
      </c>
      <c r="AG306" s="50" t="str">
        <f aca="false">IF(IFERROR(SEARCH("-vmware",Online_Backup_Table1230[[#This Row],[Extension types]],1),0)&gt;0,"-vmware","-")</f>
        <v>-</v>
      </c>
      <c r="AH306" s="50" t="str">
        <f aca="false">IF(IFERROR(SEARCH("-vepa",Online_Backup_Table1230[[#This Row],[Extension types]],1),0)&gt;0,"-vepa","-")</f>
        <v>-</v>
      </c>
      <c r="AI306" s="50" t="str">
        <f aca="false">IF(IFERROR(SEARCH("-veagent",Online_Backup_Table1230[[#This Row],[Extension types]],1),0)&gt;0,"-veagent","-")</f>
        <v>-</v>
      </c>
      <c r="AJ306" s="50" t="str">
        <f aca="false">IF(IFERROR(SEARCH("-stream",Online_Backup_Table1230[[#This Row],[Extension types]],1),0)&gt;0,"-stream","-")</f>
        <v>-</v>
      </c>
      <c r="AK306" s="50" t="str">
        <f aca="false">IF(IFERROR(SEARCH("-ov",Online_Backup_Table1230[[#This Row],[Extension types]],1),0)&gt;0,"-ov","-")</f>
        <v>-</v>
      </c>
      <c r="AL306" s="50" t="str">
        <f aca="false">IF(IFERROR(SEARCH("-opc",Online_Backup_Table1230[[#This Row],[Extension types]],1),0)&gt;0,"-opc","-")</f>
        <v>-</v>
      </c>
      <c r="AM306" s="50" t="str">
        <f aca="false">IF(IFERROR(SEARCH("-mysql",Online_Backup_Table1230[[#This Row],[Extension types]],1),0)&gt;0,"-mysql","-")</f>
        <v>-</v>
      </c>
      <c r="AN306" s="50" t="str">
        <f aca="false">IF(IFERROR(SEARCH("-postgresql",Online_Backup_Table1230[[#This Row],[Extension types]],1),0)&gt;0,"-postgresql","-")</f>
        <v>-</v>
      </c>
      <c r="AO306" s="53" t="n">
        <f aca="false">IF(AND(Online_Backup_Table1230[[#This Row],[OS_type]]="WINDOWS / LINUX",COUNTIF(Online_Backup_Table1230[[#This Row],[Check -mssql and -mssql70]:[Check -opc]],"-")&lt;&gt;21),1,0)</f>
        <v>1</v>
      </c>
      <c r="AP306" s="53" t="n">
        <f aca="false">IF(AND(Online_Backup_Table1230[[#This Row],[OS_type]]="UNIX",COUNTIF(Online_Backup_Table1230[[#This Row],[Check -mssql and -mssql70]:[Check -opc]],"-")&lt;&gt;21),1,0)</f>
        <v>0</v>
      </c>
      <c r="AQ306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306" s="53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306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06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306" s="54" t="n">
        <v>43873.5050115741</v>
      </c>
      <c r="AV306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307" customFormat="false" ht="15" hidden="false" customHeight="false" outlineLevel="0" collapsed="false">
      <c r="B307" s="39" t="s">
        <v>398</v>
      </c>
      <c r="C307" s="39" t="s">
        <v>116</v>
      </c>
      <c r="D307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07" s="51" t="s">
        <v>127</v>
      </c>
      <c r="F307" s="52"/>
      <c r="G307" s="52"/>
      <c r="H307" s="52"/>
      <c r="I307" s="52"/>
      <c r="J307" s="52"/>
      <c r="L307" s="50" t="str">
        <f aca="false">IF(IFERROR(SEARCH("-virtual",Online_Backup_Table1230[[#This Row],[Extension types]],1),0)&gt;0,"Yes","-")</f>
        <v>-</v>
      </c>
      <c r="M307" s="39"/>
      <c r="N307" s="50" t="str">
        <f aca="false">IF(IFERROR(SEARCH("-clus",Online_Backup_Table1230[[#This Row],[Extension types]],1),0)&gt;0,"Yes","-")</f>
        <v>-</v>
      </c>
      <c r="O307" s="39"/>
      <c r="P307" s="50" t="str">
        <f aca="false">IF(IFERROR(SEARCH("-appserver",Online_Backup_Table1230[[#This Row],[Extension types]],1),0)&gt;0,"Yes","-")</f>
        <v>-</v>
      </c>
      <c r="Q307" s="39"/>
      <c r="R307" s="50" t="str">
        <f aca="false">IF(IFERROR(SEARCH("-mssql",Online_Backup_Table1230[[#This Row],[Extension types]],1),0)&gt;0,"-mssql","-")</f>
        <v>-</v>
      </c>
      <c r="S307" s="50" t="str">
        <f aca="false">IF(IFERROR(SEARCH("-oracle",Online_Backup_Table1230[[#This Row],[Extension types]],1),0)&gt;0,"-oracle","-")</f>
        <v>-oracle</v>
      </c>
      <c r="T307" s="50" t="str">
        <f aca="false">IF(IFERROR(SEARCH("-sap",Online_Backup_Table1230[[#This Row],[Extension types]],1),0)&gt;0,"-sap","-")</f>
        <v>-</v>
      </c>
      <c r="U307" s="50" t="str">
        <f aca="false">IF(IFERROR(SEARCH("-msexchange",Online_Backup_Table1230[[#This Row],[Extension types]],1),0)&gt;0,"-msexchange","-")</f>
        <v>-</v>
      </c>
      <c r="V307" s="50" t="str">
        <f aca="false">IF(IFERROR(SEARCH("-msese",Online_Backup_Table1230[[#This Row],[Extension types]],1),0)&gt;0,"-msese","-")</f>
        <v>-</v>
      </c>
      <c r="W307" s="50" t="str">
        <f aca="false">IF(IFERROR(SEARCH("-e2010",Online_Backup_Table1230[[#This Row],[Extension types]],1),0)&gt;0,"-e2010","-")</f>
        <v>-</v>
      </c>
      <c r="X307" s="50" t="str">
        <f aca="false">IF(IFERROR(SEARCH("-msmbx",Online_Backup_Table1230[[#This Row],[Extension types]],1),0)&gt;0,"-msmbx","-")</f>
        <v>-</v>
      </c>
      <c r="Y307" s="50" t="str">
        <f aca="false">IF(IFERROR(SEARCH("-mbx",Online_Backup_Table1230[[#This Row],[Extension types]],1),0)&gt;0,"-mbx","-")</f>
        <v>-</v>
      </c>
      <c r="Z307" s="50" t="str">
        <f aca="false">IF(IFERROR(SEARCH("-informix",Online_Backup_Table1230[[#This Row],[Extension types]],1),0)&gt;0,"-informix","-")</f>
        <v>-</v>
      </c>
      <c r="AA307" s="50" t="str">
        <f aca="false">IF(IFERROR(SEARCH("-sybase",Online_Backup_Table1230[[#This Row],[Extension types]],1),0)&gt;0,"-sybase","-")</f>
        <v>-</v>
      </c>
      <c r="AB307" s="50" t="str">
        <f aca="false">IF(IFERROR(SEARCH("-lotus",Online_Backup_Table1230[[#This Row],[Extension types]],1),0)&gt;0,"-lotus","-")</f>
        <v>-</v>
      </c>
      <c r="AC307" s="50" t="str">
        <f aca="false">IF(IFERROR(SEARCH("-vss",Online_Backup_Table1230[[#This Row],[Extension types]],1),0)&gt;0,"-vss","-")</f>
        <v>-</v>
      </c>
      <c r="AD307" s="50" t="str">
        <f aca="false">IF(IFERROR(SEARCH("-db2",Online_Backup_Table1230[[#This Row],[Extension types]],1),0)&gt;0,"-db2","-")</f>
        <v>-</v>
      </c>
      <c r="AE307" s="50" t="str">
        <f aca="false">IF(IFERROR(SEARCH("-mssharepoint",Online_Backup_Table1230[[#This Row],[Extension types]],1),0)&gt;0,"-mssharepoint","-")</f>
        <v>-</v>
      </c>
      <c r="AF307" s="50" t="str">
        <f aca="false">IF(IFERROR(SEARCH("-mssps",Online_Backup_Table1230[[#This Row],[Extension types]],1),0)&gt;0,"-mssps","-")</f>
        <v>-</v>
      </c>
      <c r="AG307" s="50" t="str">
        <f aca="false">IF(IFERROR(SEARCH("-vmware",Online_Backup_Table1230[[#This Row],[Extension types]],1),0)&gt;0,"-vmware","-")</f>
        <v>-</v>
      </c>
      <c r="AH307" s="50" t="str">
        <f aca="false">IF(IFERROR(SEARCH("-vepa",Online_Backup_Table1230[[#This Row],[Extension types]],1),0)&gt;0,"-vepa","-")</f>
        <v>-</v>
      </c>
      <c r="AI307" s="50" t="str">
        <f aca="false">IF(IFERROR(SEARCH("-veagent",Online_Backup_Table1230[[#This Row],[Extension types]],1),0)&gt;0,"-veagent","-")</f>
        <v>-</v>
      </c>
      <c r="AJ307" s="50" t="str">
        <f aca="false">IF(IFERROR(SEARCH("-stream",Online_Backup_Table1230[[#This Row],[Extension types]],1),0)&gt;0,"-stream","-")</f>
        <v>-</v>
      </c>
      <c r="AK307" s="50" t="str">
        <f aca="false">IF(IFERROR(SEARCH("-ov",Online_Backup_Table1230[[#This Row],[Extension types]],1),0)&gt;0,"-ov","-")</f>
        <v>-</v>
      </c>
      <c r="AL307" s="50" t="str">
        <f aca="false">IF(IFERROR(SEARCH("-opc",Online_Backup_Table1230[[#This Row],[Extension types]],1),0)&gt;0,"-opc","-")</f>
        <v>-</v>
      </c>
      <c r="AM307" s="50" t="str">
        <f aca="false">IF(IFERROR(SEARCH("-mysql",Online_Backup_Table1230[[#This Row],[Extension types]],1),0)&gt;0,"-mysql","-")</f>
        <v>-</v>
      </c>
      <c r="AN307" s="50" t="str">
        <f aca="false">IF(IFERROR(SEARCH("-postgresql",Online_Backup_Table1230[[#This Row],[Extension types]],1),0)&gt;0,"-postgresql","-")</f>
        <v>-</v>
      </c>
      <c r="AO307" s="53" t="n">
        <f aca="false">IF(AND(Online_Backup_Table1230[[#This Row],[OS_type]]="WINDOWS / LINUX",COUNTIF(Online_Backup_Table1230[[#This Row],[Check -mssql and -mssql70]:[Check -opc]],"-")&lt;&gt;21),1,0)</f>
        <v>1</v>
      </c>
      <c r="AP307" s="53" t="n">
        <f aca="false">IF(AND(Online_Backup_Table1230[[#This Row],[OS_type]]="UNIX",COUNTIF(Online_Backup_Table1230[[#This Row],[Check -mssql and -mssql70]:[Check -opc]],"-")&lt;&gt;21),1,0)</f>
        <v>0</v>
      </c>
      <c r="AQ307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307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307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07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307" s="54"/>
      <c r="AV307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308" customFormat="false" ht="15" hidden="false" customHeight="false" outlineLevel="0" collapsed="false">
      <c r="B308" s="39" t="s">
        <v>399</v>
      </c>
      <c r="C308" s="39" t="s">
        <v>381</v>
      </c>
      <c r="D308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08" s="51" t="s">
        <v>125</v>
      </c>
      <c r="F308" s="52"/>
      <c r="G308" s="52"/>
      <c r="H308" s="52"/>
      <c r="I308" s="52"/>
      <c r="J308" s="52"/>
      <c r="L308" s="50" t="str">
        <f aca="false">IF(IFERROR(SEARCH("-virtual",Online_Backup_Table1230[[#This Row],[Extension types]],1),0)&gt;0,"Yes","-")</f>
        <v>-</v>
      </c>
      <c r="M308" s="39"/>
      <c r="N308" s="50" t="str">
        <f aca="false">IF(IFERROR(SEARCH("-clus",Online_Backup_Table1230[[#This Row],[Extension types]],1),0)&gt;0,"Yes","-")</f>
        <v>-</v>
      </c>
      <c r="O308" s="39"/>
      <c r="P308" s="50" t="str">
        <f aca="false">IF(IFERROR(SEARCH("-appserver",Online_Backup_Table1230[[#This Row],[Extension types]],1),0)&gt;0,"Yes","-")</f>
        <v>-</v>
      </c>
      <c r="Q308" s="39"/>
      <c r="R308" s="50" t="str">
        <f aca="false">IF(IFERROR(SEARCH("-mssql",Online_Backup_Table1230[[#This Row],[Extension types]],1),0)&gt;0,"-mssql","-")</f>
        <v>-</v>
      </c>
      <c r="S308" s="50" t="str">
        <f aca="false">IF(IFERROR(SEARCH("-oracle",Online_Backup_Table1230[[#This Row],[Extension types]],1),0)&gt;0,"-oracle","-")</f>
        <v>-</v>
      </c>
      <c r="T308" s="50" t="str">
        <f aca="false">IF(IFERROR(SEARCH("-sap",Online_Backup_Table1230[[#This Row],[Extension types]],1),0)&gt;0,"-sap","-")</f>
        <v>-</v>
      </c>
      <c r="U308" s="50" t="str">
        <f aca="false">IF(IFERROR(SEARCH("-msexchange",Online_Backup_Table1230[[#This Row],[Extension types]],1),0)&gt;0,"-msexchange","-")</f>
        <v>-</v>
      </c>
      <c r="V308" s="50" t="str">
        <f aca="false">IF(IFERROR(SEARCH("-msese",Online_Backup_Table1230[[#This Row],[Extension types]],1),0)&gt;0,"-msese","-")</f>
        <v>-</v>
      </c>
      <c r="W308" s="50" t="str">
        <f aca="false">IF(IFERROR(SEARCH("-e2010",Online_Backup_Table1230[[#This Row],[Extension types]],1),0)&gt;0,"-e2010","-")</f>
        <v>-</v>
      </c>
      <c r="X308" s="50" t="str">
        <f aca="false">IF(IFERROR(SEARCH("-msmbx",Online_Backup_Table1230[[#This Row],[Extension types]],1),0)&gt;0,"-msmbx","-")</f>
        <v>-</v>
      </c>
      <c r="Y308" s="50" t="str">
        <f aca="false">IF(IFERROR(SEARCH("-mbx",Online_Backup_Table1230[[#This Row],[Extension types]],1),0)&gt;0,"-mbx","-")</f>
        <v>-</v>
      </c>
      <c r="Z308" s="50" t="str">
        <f aca="false">IF(IFERROR(SEARCH("-informix",Online_Backup_Table1230[[#This Row],[Extension types]],1),0)&gt;0,"-informix","-")</f>
        <v>-</v>
      </c>
      <c r="AA308" s="50" t="str">
        <f aca="false">IF(IFERROR(SEARCH("-sybase",Online_Backup_Table1230[[#This Row],[Extension types]],1),0)&gt;0,"-sybase","-")</f>
        <v>-</v>
      </c>
      <c r="AB308" s="50" t="str">
        <f aca="false">IF(IFERROR(SEARCH("-lotus",Online_Backup_Table1230[[#This Row],[Extension types]],1),0)&gt;0,"-lotus","-")</f>
        <v>-</v>
      </c>
      <c r="AC308" s="50" t="str">
        <f aca="false">IF(IFERROR(SEARCH("-vss",Online_Backup_Table1230[[#This Row],[Extension types]],1),0)&gt;0,"-vss","-")</f>
        <v>-</v>
      </c>
      <c r="AD308" s="50" t="str">
        <f aca="false">IF(IFERROR(SEARCH("-db2",Online_Backup_Table1230[[#This Row],[Extension types]],1),0)&gt;0,"-db2","-")</f>
        <v>-</v>
      </c>
      <c r="AE308" s="50" t="str">
        <f aca="false">IF(IFERROR(SEARCH("-mssharepoint",Online_Backup_Table1230[[#This Row],[Extension types]],1),0)&gt;0,"-mssharepoint","-")</f>
        <v>-</v>
      </c>
      <c r="AF308" s="50" t="str">
        <f aca="false">IF(IFERROR(SEARCH("-mssps",Online_Backup_Table1230[[#This Row],[Extension types]],1),0)&gt;0,"-mssps","-")</f>
        <v>-</v>
      </c>
      <c r="AG308" s="50" t="str">
        <f aca="false">IF(IFERROR(SEARCH("-vmware",Online_Backup_Table1230[[#This Row],[Extension types]],1),0)&gt;0,"-vmware","-")</f>
        <v>-</v>
      </c>
      <c r="AH308" s="50" t="str">
        <f aca="false">IF(IFERROR(SEARCH("-vepa",Online_Backup_Table1230[[#This Row],[Extension types]],1),0)&gt;0,"-vepa","-")</f>
        <v>-</v>
      </c>
      <c r="AI308" s="50" t="str">
        <f aca="false">IF(IFERROR(SEARCH("-veagent",Online_Backup_Table1230[[#This Row],[Extension types]],1),0)&gt;0,"-veagent","-")</f>
        <v>-</v>
      </c>
      <c r="AJ308" s="50" t="str">
        <f aca="false">IF(IFERROR(SEARCH("-stream",Online_Backup_Table1230[[#This Row],[Extension types]],1),0)&gt;0,"-stream","-")</f>
        <v>-</v>
      </c>
      <c r="AK308" s="50" t="str">
        <f aca="false">IF(IFERROR(SEARCH("-ov",Online_Backup_Table1230[[#This Row],[Extension types]],1),0)&gt;0,"-ov","-")</f>
        <v>-</v>
      </c>
      <c r="AL308" s="50" t="str">
        <f aca="false">IF(IFERROR(SEARCH("-opc",Online_Backup_Table1230[[#This Row],[Extension types]],1),0)&gt;0,"-opc","-")</f>
        <v>-</v>
      </c>
      <c r="AM308" s="50" t="str">
        <f aca="false">IF(IFERROR(SEARCH("-mysql",Online_Backup_Table1230[[#This Row],[Extension types]],1),0)&gt;0,"-mysql","-")</f>
        <v>-</v>
      </c>
      <c r="AN308" s="50" t="str">
        <f aca="false">IF(IFERROR(SEARCH("-postgresql",Online_Backup_Table1230[[#This Row],[Extension types]],1),0)&gt;0,"-postgresql","-")</f>
        <v>-</v>
      </c>
      <c r="AO308" s="53" t="n">
        <f aca="false">IF(AND(Online_Backup_Table1230[[#This Row],[OS_type]]="WINDOWS / LINUX",COUNTIF(Online_Backup_Table1230[[#This Row],[Check -mssql and -mssql70]:[Check -opc]],"-")&lt;&gt;21),1,0)</f>
        <v>0</v>
      </c>
      <c r="AP308" s="53" t="n">
        <f aca="false">IF(AND(Online_Backup_Table1230[[#This Row],[OS_type]]="UNIX",COUNTIF(Online_Backup_Table1230[[#This Row],[Check -mssql and -mssql70]:[Check -opc]],"-")&lt;&gt;21),1,0)</f>
        <v>0</v>
      </c>
      <c r="AQ308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308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308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08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308" s="54"/>
      <c r="AV308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309" customFormat="false" ht="15" hidden="false" customHeight="false" outlineLevel="0" collapsed="false">
      <c r="B309" s="39" t="s">
        <v>400</v>
      </c>
      <c r="C309" s="39" t="s">
        <v>258</v>
      </c>
      <c r="D309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09" s="51" t="s">
        <v>401</v>
      </c>
      <c r="F309" s="52"/>
      <c r="G309" s="52"/>
      <c r="H309" s="52"/>
      <c r="I309" s="52"/>
      <c r="J309" s="52"/>
      <c r="L309" s="50" t="str">
        <f aca="false">IF(IFERROR(SEARCH("-virtual",Online_Backup_Table1230[[#This Row],[Extension types]],1),0)&gt;0,"Yes","-")</f>
        <v>-</v>
      </c>
      <c r="M309" s="39"/>
      <c r="N309" s="50" t="str">
        <f aca="false">IF(IFERROR(SEARCH("-clus",Online_Backup_Table1230[[#This Row],[Extension types]],1),0)&gt;0,"Yes","-")</f>
        <v>-</v>
      </c>
      <c r="O309" s="39"/>
      <c r="P309" s="50" t="str">
        <f aca="false">IF(IFERROR(SEARCH("-appserver",Online_Backup_Table1230[[#This Row],[Extension types]],1),0)&gt;0,"Yes","-")</f>
        <v>-</v>
      </c>
      <c r="Q309" s="39"/>
      <c r="R309" s="50" t="str">
        <f aca="false">IF(IFERROR(SEARCH("-mssql",Online_Backup_Table1230[[#This Row],[Extension types]],1),0)&gt;0,"-mssql","-")</f>
        <v>-</v>
      </c>
      <c r="S309" s="50" t="str">
        <f aca="false">IF(IFERROR(SEARCH("-oracle",Online_Backup_Table1230[[#This Row],[Extension types]],1),0)&gt;0,"-oracle","-")</f>
        <v>-</v>
      </c>
      <c r="T309" s="50" t="str">
        <f aca="false">IF(IFERROR(SEARCH("-sap",Online_Backup_Table1230[[#This Row],[Extension types]],1),0)&gt;0,"-sap","-")</f>
        <v>-</v>
      </c>
      <c r="U309" s="50" t="str">
        <f aca="false">IF(IFERROR(SEARCH("-msexchange",Online_Backup_Table1230[[#This Row],[Extension types]],1),0)&gt;0,"-msexchange","-")</f>
        <v>-</v>
      </c>
      <c r="V309" s="50" t="str">
        <f aca="false">IF(IFERROR(SEARCH("-msese",Online_Backup_Table1230[[#This Row],[Extension types]],1),0)&gt;0,"-msese","-")</f>
        <v>-</v>
      </c>
      <c r="W309" s="50" t="str">
        <f aca="false">IF(IFERROR(SEARCH("-e2010",Online_Backup_Table1230[[#This Row],[Extension types]],1),0)&gt;0,"-e2010","-")</f>
        <v>-</v>
      </c>
      <c r="X309" s="50" t="str">
        <f aca="false">IF(IFERROR(SEARCH("-msmbx",Online_Backup_Table1230[[#This Row],[Extension types]],1),0)&gt;0,"-msmbx","-")</f>
        <v>-</v>
      </c>
      <c r="Y309" s="50" t="str">
        <f aca="false">IF(IFERROR(SEARCH("-mbx",Online_Backup_Table1230[[#This Row],[Extension types]],1),0)&gt;0,"-mbx","-")</f>
        <v>-</v>
      </c>
      <c r="Z309" s="50" t="str">
        <f aca="false">IF(IFERROR(SEARCH("-informix",Online_Backup_Table1230[[#This Row],[Extension types]],1),0)&gt;0,"-informix","-")</f>
        <v>-</v>
      </c>
      <c r="AA309" s="50" t="str">
        <f aca="false">IF(IFERROR(SEARCH("-sybase",Online_Backup_Table1230[[#This Row],[Extension types]],1),0)&gt;0,"-sybase","-")</f>
        <v>-</v>
      </c>
      <c r="AB309" s="50" t="str">
        <f aca="false">IF(IFERROR(SEARCH("-lotus",Online_Backup_Table1230[[#This Row],[Extension types]],1),0)&gt;0,"-lotus","-")</f>
        <v>-</v>
      </c>
      <c r="AC309" s="50" t="str">
        <f aca="false">IF(IFERROR(SEARCH("-vss",Online_Backup_Table1230[[#This Row],[Extension types]],1),0)&gt;0,"-vss","-")</f>
        <v>-</v>
      </c>
      <c r="AD309" s="50" t="str">
        <f aca="false">IF(IFERROR(SEARCH("-db2",Online_Backup_Table1230[[#This Row],[Extension types]],1),0)&gt;0,"-db2","-")</f>
        <v>-</v>
      </c>
      <c r="AE309" s="50" t="str">
        <f aca="false">IF(IFERROR(SEARCH("-mssharepoint",Online_Backup_Table1230[[#This Row],[Extension types]],1),0)&gt;0,"-mssharepoint","-")</f>
        <v>-</v>
      </c>
      <c r="AF309" s="50" t="str">
        <f aca="false">IF(IFERROR(SEARCH("-mssps",Online_Backup_Table1230[[#This Row],[Extension types]],1),0)&gt;0,"-mssps","-")</f>
        <v>-</v>
      </c>
      <c r="AG309" s="50" t="str">
        <f aca="false">IF(IFERROR(SEARCH("-vmware",Online_Backup_Table1230[[#This Row],[Extension types]],1),0)&gt;0,"-vmware","-")</f>
        <v>-</v>
      </c>
      <c r="AH309" s="50" t="str">
        <f aca="false">IF(IFERROR(SEARCH("-vepa",Online_Backup_Table1230[[#This Row],[Extension types]],1),0)&gt;0,"-vepa","-")</f>
        <v>-</v>
      </c>
      <c r="AI309" s="50" t="str">
        <f aca="false">IF(IFERROR(SEARCH("-veagent",Online_Backup_Table1230[[#This Row],[Extension types]],1),0)&gt;0,"-veagent","-")</f>
        <v>-</v>
      </c>
      <c r="AJ309" s="50" t="str">
        <f aca="false">IF(IFERROR(SEARCH("-stream",Online_Backup_Table1230[[#This Row],[Extension types]],1),0)&gt;0,"-stream","-")</f>
        <v>-</v>
      </c>
      <c r="AK309" s="50" t="str">
        <f aca="false">IF(IFERROR(SEARCH("-ov",Online_Backup_Table1230[[#This Row],[Extension types]],1),0)&gt;0,"-ov","-")</f>
        <v>-</v>
      </c>
      <c r="AL309" s="50" t="str">
        <f aca="false">IF(IFERROR(SEARCH("-opc",Online_Backup_Table1230[[#This Row],[Extension types]],1),0)&gt;0,"-opc","-")</f>
        <v>-</v>
      </c>
      <c r="AM309" s="50" t="str">
        <f aca="false">IF(IFERROR(SEARCH("-mysql",Online_Backup_Table1230[[#This Row],[Extension types]],1),0)&gt;0,"-mysql","-")</f>
        <v>-</v>
      </c>
      <c r="AN309" s="50" t="str">
        <f aca="false">IF(IFERROR(SEARCH("-postgresql",Online_Backup_Table1230[[#This Row],[Extension types]],1),0)&gt;0,"-postgresql","-")</f>
        <v>-</v>
      </c>
      <c r="AO309" s="53" t="n">
        <f aca="false">IF(AND(Online_Backup_Table1230[[#This Row],[OS_type]]="WINDOWS / LINUX",COUNTIF(Online_Backup_Table1230[[#This Row],[Check -mssql and -mssql70]:[Check -opc]],"-")&lt;&gt;21),1,0)</f>
        <v>0</v>
      </c>
      <c r="AP309" s="53" t="n">
        <f aca="false">IF(AND(Online_Backup_Table1230[[#This Row],[OS_type]]="UNIX",COUNTIF(Online_Backup_Table1230[[#This Row],[Check -mssql and -mssql70]:[Check -opc]],"-")&lt;&gt;21),1,0)</f>
        <v>0</v>
      </c>
      <c r="AQ309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309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309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09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309" s="54"/>
      <c r="AV309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310" customFormat="false" ht="15" hidden="false" customHeight="false" outlineLevel="0" collapsed="false">
      <c r="B310" s="39" t="s">
        <v>402</v>
      </c>
      <c r="C310" s="39" t="s">
        <v>258</v>
      </c>
      <c r="D310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10" s="51" t="s">
        <v>403</v>
      </c>
      <c r="F310" s="52"/>
      <c r="G310" s="52"/>
      <c r="H310" s="52"/>
      <c r="I310" s="52"/>
      <c r="J310" s="52"/>
      <c r="L310" s="50" t="str">
        <f aca="false">IF(IFERROR(SEARCH("-virtual",Online_Backup_Table1230[[#This Row],[Extension types]],1),0)&gt;0,"Yes","-")</f>
        <v>-</v>
      </c>
      <c r="M310" s="39"/>
      <c r="N310" s="50" t="str">
        <f aca="false">IF(IFERROR(SEARCH("-clus",Online_Backup_Table1230[[#This Row],[Extension types]],1),0)&gt;0,"Yes","-")</f>
        <v>-</v>
      </c>
      <c r="O310" s="39"/>
      <c r="P310" s="50" t="str">
        <f aca="false">IF(IFERROR(SEARCH("-appserver",Online_Backup_Table1230[[#This Row],[Extension types]],1),0)&gt;0,"Yes","-")</f>
        <v>-</v>
      </c>
      <c r="Q310" s="39"/>
      <c r="R310" s="50" t="str">
        <f aca="false">IF(IFERROR(SEARCH("-mssql",Online_Backup_Table1230[[#This Row],[Extension types]],1),0)&gt;0,"-mssql","-")</f>
        <v>-</v>
      </c>
      <c r="S310" s="50" t="str">
        <f aca="false">IF(IFERROR(SEARCH("-oracle",Online_Backup_Table1230[[#This Row],[Extension types]],1),0)&gt;0,"-oracle","-")</f>
        <v>-</v>
      </c>
      <c r="T310" s="50" t="str">
        <f aca="false">IF(IFERROR(SEARCH("-sap",Online_Backup_Table1230[[#This Row],[Extension types]],1),0)&gt;0,"-sap","-")</f>
        <v>-</v>
      </c>
      <c r="U310" s="50" t="str">
        <f aca="false">IF(IFERROR(SEARCH("-msexchange",Online_Backup_Table1230[[#This Row],[Extension types]],1),0)&gt;0,"-msexchange","-")</f>
        <v>-</v>
      </c>
      <c r="V310" s="50" t="str">
        <f aca="false">IF(IFERROR(SEARCH("-msese",Online_Backup_Table1230[[#This Row],[Extension types]],1),0)&gt;0,"-msese","-")</f>
        <v>-</v>
      </c>
      <c r="W310" s="50" t="str">
        <f aca="false">IF(IFERROR(SEARCH("-e2010",Online_Backup_Table1230[[#This Row],[Extension types]],1),0)&gt;0,"-e2010","-")</f>
        <v>-</v>
      </c>
      <c r="X310" s="50" t="str">
        <f aca="false">IF(IFERROR(SEARCH("-msmbx",Online_Backup_Table1230[[#This Row],[Extension types]],1),0)&gt;0,"-msmbx","-")</f>
        <v>-</v>
      </c>
      <c r="Y310" s="50" t="str">
        <f aca="false">IF(IFERROR(SEARCH("-mbx",Online_Backup_Table1230[[#This Row],[Extension types]],1),0)&gt;0,"-mbx","-")</f>
        <v>-</v>
      </c>
      <c r="Z310" s="50" t="str">
        <f aca="false">IF(IFERROR(SEARCH("-informix",Online_Backup_Table1230[[#This Row],[Extension types]],1),0)&gt;0,"-informix","-")</f>
        <v>-</v>
      </c>
      <c r="AA310" s="50" t="str">
        <f aca="false">IF(IFERROR(SEARCH("-sybase",Online_Backup_Table1230[[#This Row],[Extension types]],1),0)&gt;0,"-sybase","-")</f>
        <v>-</v>
      </c>
      <c r="AB310" s="50" t="str">
        <f aca="false">IF(IFERROR(SEARCH("-lotus",Online_Backup_Table1230[[#This Row],[Extension types]],1),0)&gt;0,"-lotus","-")</f>
        <v>-</v>
      </c>
      <c r="AC310" s="50" t="str">
        <f aca="false">IF(IFERROR(SEARCH("-vss",Online_Backup_Table1230[[#This Row],[Extension types]],1),0)&gt;0,"-vss","-")</f>
        <v>-</v>
      </c>
      <c r="AD310" s="50" t="str">
        <f aca="false">IF(IFERROR(SEARCH("-db2",Online_Backup_Table1230[[#This Row],[Extension types]],1),0)&gt;0,"-db2","-")</f>
        <v>-</v>
      </c>
      <c r="AE310" s="50" t="str">
        <f aca="false">IF(IFERROR(SEARCH("-mssharepoint",Online_Backup_Table1230[[#This Row],[Extension types]],1),0)&gt;0,"-mssharepoint","-")</f>
        <v>-</v>
      </c>
      <c r="AF310" s="50" t="str">
        <f aca="false">IF(IFERROR(SEARCH("-mssps",Online_Backup_Table1230[[#This Row],[Extension types]],1),0)&gt;0,"-mssps","-")</f>
        <v>-</v>
      </c>
      <c r="AG310" s="50" t="str">
        <f aca="false">IF(IFERROR(SEARCH("-vmware",Online_Backup_Table1230[[#This Row],[Extension types]],1),0)&gt;0,"-vmware","-")</f>
        <v>-</v>
      </c>
      <c r="AH310" s="50" t="str">
        <f aca="false">IF(IFERROR(SEARCH("-vepa",Online_Backup_Table1230[[#This Row],[Extension types]],1),0)&gt;0,"-vepa","-")</f>
        <v>-</v>
      </c>
      <c r="AI310" s="50" t="str">
        <f aca="false">IF(IFERROR(SEARCH("-veagent",Online_Backup_Table1230[[#This Row],[Extension types]],1),0)&gt;0,"-veagent","-")</f>
        <v>-</v>
      </c>
      <c r="AJ310" s="50" t="str">
        <f aca="false">IF(IFERROR(SEARCH("-stream",Online_Backup_Table1230[[#This Row],[Extension types]],1),0)&gt;0,"-stream","-")</f>
        <v>-</v>
      </c>
      <c r="AK310" s="50" t="str">
        <f aca="false">IF(IFERROR(SEARCH("-ov",Online_Backup_Table1230[[#This Row],[Extension types]],1),0)&gt;0,"-ov","-")</f>
        <v>-</v>
      </c>
      <c r="AL310" s="50" t="str">
        <f aca="false">IF(IFERROR(SEARCH("-opc",Online_Backup_Table1230[[#This Row],[Extension types]],1),0)&gt;0,"-opc","-")</f>
        <v>-</v>
      </c>
      <c r="AM310" s="50" t="str">
        <f aca="false">IF(IFERROR(SEARCH("-mysql",Online_Backup_Table1230[[#This Row],[Extension types]],1),0)&gt;0,"-mysql","-")</f>
        <v>-</v>
      </c>
      <c r="AN310" s="50" t="str">
        <f aca="false">IF(IFERROR(SEARCH("-postgresql",Online_Backup_Table1230[[#This Row],[Extension types]],1),0)&gt;0,"-postgresql","-")</f>
        <v>-</v>
      </c>
      <c r="AO310" s="53" t="n">
        <f aca="false">IF(AND(Online_Backup_Table1230[[#This Row],[OS_type]]="WINDOWS / LINUX",COUNTIF(Online_Backup_Table1230[[#This Row],[Check -mssql and -mssql70]:[Check -opc]],"-")&lt;&gt;21),1,0)</f>
        <v>0</v>
      </c>
      <c r="AP310" s="53" t="n">
        <f aca="false">IF(AND(Online_Backup_Table1230[[#This Row],[OS_type]]="UNIX",COUNTIF(Online_Backup_Table1230[[#This Row],[Check -mssql and -mssql70]:[Check -opc]],"-")&lt;&gt;21),1,0)</f>
        <v>0</v>
      </c>
      <c r="AQ310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310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310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10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310" s="54"/>
      <c r="AV310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311" customFormat="false" ht="15" hidden="false" customHeight="false" outlineLevel="0" collapsed="false">
      <c r="B311" s="39" t="s">
        <v>404</v>
      </c>
      <c r="C311" s="39" t="s">
        <v>184</v>
      </c>
      <c r="D311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11" s="51" t="s">
        <v>405</v>
      </c>
      <c r="F311" s="52"/>
      <c r="G311" s="52"/>
      <c r="H311" s="52"/>
      <c r="I311" s="52"/>
      <c r="J311" s="52"/>
      <c r="L311" s="50" t="str">
        <f aca="false">IF(IFERROR(SEARCH("-virtual",Online_Backup_Table1230[[#This Row],[Extension types]],1),0)&gt;0,"Yes","-")</f>
        <v>-</v>
      </c>
      <c r="M311" s="39"/>
      <c r="N311" s="50" t="str">
        <f aca="false">IF(IFERROR(SEARCH("-clus",Online_Backup_Table1230[[#This Row],[Extension types]],1),0)&gt;0,"Yes","-")</f>
        <v>-</v>
      </c>
      <c r="O311" s="39"/>
      <c r="P311" s="50" t="str">
        <f aca="false">IF(IFERROR(SEARCH("-appserver",Online_Backup_Table1230[[#This Row],[Extension types]],1),0)&gt;0,"Yes","-")</f>
        <v>-</v>
      </c>
      <c r="Q311" s="39"/>
      <c r="R311" s="50" t="str">
        <f aca="false">IF(IFERROR(SEARCH("-mssql",Online_Backup_Table1230[[#This Row],[Extension types]],1),0)&gt;0,"-mssql","-")</f>
        <v>-</v>
      </c>
      <c r="S311" s="50" t="str">
        <f aca="false">IF(IFERROR(SEARCH("-oracle",Online_Backup_Table1230[[#This Row],[Extension types]],1),0)&gt;0,"-oracle","-")</f>
        <v>-</v>
      </c>
      <c r="T311" s="50" t="str">
        <f aca="false">IF(IFERROR(SEARCH("-sap",Online_Backup_Table1230[[#This Row],[Extension types]],1),0)&gt;0,"-sap","-")</f>
        <v>-</v>
      </c>
      <c r="U311" s="50" t="str">
        <f aca="false">IF(IFERROR(SEARCH("-msexchange",Online_Backup_Table1230[[#This Row],[Extension types]],1),0)&gt;0,"-msexchange","-")</f>
        <v>-</v>
      </c>
      <c r="V311" s="50" t="str">
        <f aca="false">IF(IFERROR(SEARCH("-msese",Online_Backup_Table1230[[#This Row],[Extension types]],1),0)&gt;0,"-msese","-")</f>
        <v>-</v>
      </c>
      <c r="W311" s="50" t="str">
        <f aca="false">IF(IFERROR(SEARCH("-e2010",Online_Backup_Table1230[[#This Row],[Extension types]],1),0)&gt;0,"-e2010","-")</f>
        <v>-</v>
      </c>
      <c r="X311" s="50" t="str">
        <f aca="false">IF(IFERROR(SEARCH("-msmbx",Online_Backup_Table1230[[#This Row],[Extension types]],1),0)&gt;0,"-msmbx","-")</f>
        <v>-</v>
      </c>
      <c r="Y311" s="50" t="str">
        <f aca="false">IF(IFERROR(SEARCH("-mbx",Online_Backup_Table1230[[#This Row],[Extension types]],1),0)&gt;0,"-mbx","-")</f>
        <v>-</v>
      </c>
      <c r="Z311" s="50" t="str">
        <f aca="false">IF(IFERROR(SEARCH("-informix",Online_Backup_Table1230[[#This Row],[Extension types]],1),0)&gt;0,"-informix","-")</f>
        <v>-</v>
      </c>
      <c r="AA311" s="50" t="str">
        <f aca="false">IF(IFERROR(SEARCH("-sybase",Online_Backup_Table1230[[#This Row],[Extension types]],1),0)&gt;0,"-sybase","-")</f>
        <v>-</v>
      </c>
      <c r="AB311" s="50" t="str">
        <f aca="false">IF(IFERROR(SEARCH("-lotus",Online_Backup_Table1230[[#This Row],[Extension types]],1),0)&gt;0,"-lotus","-")</f>
        <v>-</v>
      </c>
      <c r="AC311" s="50" t="str">
        <f aca="false">IF(IFERROR(SEARCH("-vss",Online_Backup_Table1230[[#This Row],[Extension types]],1),0)&gt;0,"-vss","-")</f>
        <v>-</v>
      </c>
      <c r="AD311" s="50" t="str">
        <f aca="false">IF(IFERROR(SEARCH("-db2",Online_Backup_Table1230[[#This Row],[Extension types]],1),0)&gt;0,"-db2","-")</f>
        <v>-</v>
      </c>
      <c r="AE311" s="50" t="str">
        <f aca="false">IF(IFERROR(SEARCH("-mssharepoint",Online_Backup_Table1230[[#This Row],[Extension types]],1),0)&gt;0,"-mssharepoint","-")</f>
        <v>-</v>
      </c>
      <c r="AF311" s="50" t="str">
        <f aca="false">IF(IFERROR(SEARCH("-mssps",Online_Backup_Table1230[[#This Row],[Extension types]],1),0)&gt;0,"-mssps","-")</f>
        <v>-</v>
      </c>
      <c r="AG311" s="50" t="str">
        <f aca="false">IF(IFERROR(SEARCH("-vmware",Online_Backup_Table1230[[#This Row],[Extension types]],1),0)&gt;0,"-vmware","-")</f>
        <v>-</v>
      </c>
      <c r="AH311" s="50" t="str">
        <f aca="false">IF(IFERROR(SEARCH("-vepa",Online_Backup_Table1230[[#This Row],[Extension types]],1),0)&gt;0,"-vepa","-")</f>
        <v>-</v>
      </c>
      <c r="AI311" s="50" t="str">
        <f aca="false">IF(IFERROR(SEARCH("-veagent",Online_Backup_Table1230[[#This Row],[Extension types]],1),0)&gt;0,"-veagent","-")</f>
        <v>-</v>
      </c>
      <c r="AJ311" s="50" t="str">
        <f aca="false">IF(IFERROR(SEARCH("-stream",Online_Backup_Table1230[[#This Row],[Extension types]],1),0)&gt;0,"-stream","-")</f>
        <v>-</v>
      </c>
      <c r="AK311" s="50" t="str">
        <f aca="false">IF(IFERROR(SEARCH("-ov",Online_Backup_Table1230[[#This Row],[Extension types]],1),0)&gt;0,"-ov","-")</f>
        <v>-</v>
      </c>
      <c r="AL311" s="50" t="str">
        <f aca="false">IF(IFERROR(SEARCH("-opc",Online_Backup_Table1230[[#This Row],[Extension types]],1),0)&gt;0,"-opc","-")</f>
        <v>-</v>
      </c>
      <c r="AM311" s="50" t="str">
        <f aca="false">IF(IFERROR(SEARCH("-mysql",Online_Backup_Table1230[[#This Row],[Extension types]],1),0)&gt;0,"-mysql","-")</f>
        <v>-</v>
      </c>
      <c r="AN311" s="50" t="str">
        <f aca="false">IF(IFERROR(SEARCH("-postgresql",Online_Backup_Table1230[[#This Row],[Extension types]],1),0)&gt;0,"-postgresql","-")</f>
        <v>-</v>
      </c>
      <c r="AO311" s="53" t="n">
        <f aca="false">IF(AND(Online_Backup_Table1230[[#This Row],[OS_type]]="WINDOWS / LINUX",COUNTIF(Online_Backup_Table1230[[#This Row],[Check -mssql and -mssql70]:[Check -opc]],"-")&lt;&gt;21),1,0)</f>
        <v>0</v>
      </c>
      <c r="AP311" s="53" t="n">
        <f aca="false">IF(AND(Online_Backup_Table1230[[#This Row],[OS_type]]="UNIX",COUNTIF(Online_Backup_Table1230[[#This Row],[Check -mssql and -mssql70]:[Check -opc]],"-")&lt;&gt;21),1,0)</f>
        <v>0</v>
      </c>
      <c r="AQ311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311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311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11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311" s="54"/>
      <c r="AV311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312" customFormat="false" ht="15" hidden="false" customHeight="false" outlineLevel="0" collapsed="false">
      <c r="B312" s="39" t="s">
        <v>406</v>
      </c>
      <c r="C312" s="39" t="s">
        <v>149</v>
      </c>
      <c r="D312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Unix</v>
      </c>
      <c r="E312" s="51" t="s">
        <v>125</v>
      </c>
      <c r="F312" s="52"/>
      <c r="G312" s="52"/>
      <c r="H312" s="52"/>
      <c r="I312" s="52"/>
      <c r="J312" s="52"/>
      <c r="L312" s="50" t="str">
        <f aca="false">IF(IFERROR(SEARCH("-virtual",Online_Backup_Table1230[[#This Row],[Extension types]],1),0)&gt;0,"Yes","-")</f>
        <v>-</v>
      </c>
      <c r="M312" s="39"/>
      <c r="N312" s="50" t="str">
        <f aca="false">IF(IFERROR(SEARCH("-clus",Online_Backup_Table1230[[#This Row],[Extension types]],1),0)&gt;0,"Yes","-")</f>
        <v>-</v>
      </c>
      <c r="O312" s="39"/>
      <c r="P312" s="50" t="str">
        <f aca="false">IF(IFERROR(SEARCH("-appserver",Online_Backup_Table1230[[#This Row],[Extension types]],1),0)&gt;0,"Yes","-")</f>
        <v>-</v>
      </c>
      <c r="Q312" s="39"/>
      <c r="R312" s="50" t="str">
        <f aca="false">IF(IFERROR(SEARCH("-mssql",Online_Backup_Table1230[[#This Row],[Extension types]],1),0)&gt;0,"-mssql","-")</f>
        <v>-</v>
      </c>
      <c r="S312" s="50" t="str">
        <f aca="false">IF(IFERROR(SEARCH("-oracle",Online_Backup_Table1230[[#This Row],[Extension types]],1),0)&gt;0,"-oracle","-")</f>
        <v>-</v>
      </c>
      <c r="T312" s="50" t="str">
        <f aca="false">IF(IFERROR(SEARCH("-sap",Online_Backup_Table1230[[#This Row],[Extension types]],1),0)&gt;0,"-sap","-")</f>
        <v>-</v>
      </c>
      <c r="U312" s="50" t="str">
        <f aca="false">IF(IFERROR(SEARCH("-msexchange",Online_Backup_Table1230[[#This Row],[Extension types]],1),0)&gt;0,"-msexchange","-")</f>
        <v>-</v>
      </c>
      <c r="V312" s="50" t="str">
        <f aca="false">IF(IFERROR(SEARCH("-msese",Online_Backup_Table1230[[#This Row],[Extension types]],1),0)&gt;0,"-msese","-")</f>
        <v>-</v>
      </c>
      <c r="W312" s="50" t="str">
        <f aca="false">IF(IFERROR(SEARCH("-e2010",Online_Backup_Table1230[[#This Row],[Extension types]],1),0)&gt;0,"-e2010","-")</f>
        <v>-</v>
      </c>
      <c r="X312" s="50" t="str">
        <f aca="false">IF(IFERROR(SEARCH("-msmbx",Online_Backup_Table1230[[#This Row],[Extension types]],1),0)&gt;0,"-msmbx","-")</f>
        <v>-</v>
      </c>
      <c r="Y312" s="50" t="str">
        <f aca="false">IF(IFERROR(SEARCH("-mbx",Online_Backup_Table1230[[#This Row],[Extension types]],1),0)&gt;0,"-mbx","-")</f>
        <v>-</v>
      </c>
      <c r="Z312" s="50" t="str">
        <f aca="false">IF(IFERROR(SEARCH("-informix",Online_Backup_Table1230[[#This Row],[Extension types]],1),0)&gt;0,"-informix","-")</f>
        <v>-</v>
      </c>
      <c r="AA312" s="50" t="str">
        <f aca="false">IF(IFERROR(SEARCH("-sybase",Online_Backup_Table1230[[#This Row],[Extension types]],1),0)&gt;0,"-sybase","-")</f>
        <v>-</v>
      </c>
      <c r="AB312" s="50" t="str">
        <f aca="false">IF(IFERROR(SEARCH("-lotus",Online_Backup_Table1230[[#This Row],[Extension types]],1),0)&gt;0,"-lotus","-")</f>
        <v>-</v>
      </c>
      <c r="AC312" s="50" t="str">
        <f aca="false">IF(IFERROR(SEARCH("-vss",Online_Backup_Table1230[[#This Row],[Extension types]],1),0)&gt;0,"-vss","-")</f>
        <v>-</v>
      </c>
      <c r="AD312" s="50" t="str">
        <f aca="false">IF(IFERROR(SEARCH("-db2",Online_Backup_Table1230[[#This Row],[Extension types]],1),0)&gt;0,"-db2","-")</f>
        <v>-</v>
      </c>
      <c r="AE312" s="50" t="str">
        <f aca="false">IF(IFERROR(SEARCH("-mssharepoint",Online_Backup_Table1230[[#This Row],[Extension types]],1),0)&gt;0,"-mssharepoint","-")</f>
        <v>-</v>
      </c>
      <c r="AF312" s="50" t="str">
        <f aca="false">IF(IFERROR(SEARCH("-mssps",Online_Backup_Table1230[[#This Row],[Extension types]],1),0)&gt;0,"-mssps","-")</f>
        <v>-</v>
      </c>
      <c r="AG312" s="50" t="str">
        <f aca="false">IF(IFERROR(SEARCH("-vmware",Online_Backup_Table1230[[#This Row],[Extension types]],1),0)&gt;0,"-vmware","-")</f>
        <v>-</v>
      </c>
      <c r="AH312" s="50" t="str">
        <f aca="false">IF(IFERROR(SEARCH("-vepa",Online_Backup_Table1230[[#This Row],[Extension types]],1),0)&gt;0,"-vepa","-")</f>
        <v>-</v>
      </c>
      <c r="AI312" s="50" t="str">
        <f aca="false">IF(IFERROR(SEARCH("-veagent",Online_Backup_Table1230[[#This Row],[Extension types]],1),0)&gt;0,"-veagent","-")</f>
        <v>-</v>
      </c>
      <c r="AJ312" s="50" t="str">
        <f aca="false">IF(IFERROR(SEARCH("-stream",Online_Backup_Table1230[[#This Row],[Extension types]],1),0)&gt;0,"-stream","-")</f>
        <v>-</v>
      </c>
      <c r="AK312" s="50" t="str">
        <f aca="false">IF(IFERROR(SEARCH("-ov",Online_Backup_Table1230[[#This Row],[Extension types]],1),0)&gt;0,"-ov","-")</f>
        <v>-</v>
      </c>
      <c r="AL312" s="50" t="str">
        <f aca="false">IF(IFERROR(SEARCH("-opc",Online_Backup_Table1230[[#This Row],[Extension types]],1),0)&gt;0,"-opc","-")</f>
        <v>-</v>
      </c>
      <c r="AM312" s="50" t="str">
        <f aca="false">IF(IFERROR(SEARCH("-mysql",Online_Backup_Table1230[[#This Row],[Extension types]],1),0)&gt;0,"-mysql","-")</f>
        <v>-</v>
      </c>
      <c r="AN312" s="50" t="str">
        <f aca="false">IF(IFERROR(SEARCH("-postgresql",Online_Backup_Table1230[[#This Row],[Extension types]],1),0)&gt;0,"-postgresql","-")</f>
        <v>-</v>
      </c>
      <c r="AO312" s="53" t="n">
        <f aca="false">IF(AND(Online_Backup_Table1230[[#This Row],[OS_type]]="WINDOWS / LINUX",COUNTIF(Online_Backup_Table1230[[#This Row],[Check -mssql and -mssql70]:[Check -opc]],"-")&lt;&gt;21),1,0)</f>
        <v>0</v>
      </c>
      <c r="AP312" s="53" t="n">
        <f aca="false">IF(AND(Online_Backup_Table1230[[#This Row],[OS_type]]="UNIX",COUNTIF(Online_Backup_Table1230[[#This Row],[Check -mssql and -mssql70]:[Check -opc]],"-")&lt;&gt;21),1,0)</f>
        <v>0</v>
      </c>
      <c r="AQ312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312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312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12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312" s="54"/>
      <c r="AV312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313" customFormat="false" ht="15" hidden="false" customHeight="false" outlineLevel="0" collapsed="false">
      <c r="B313" s="39" t="s">
        <v>407</v>
      </c>
      <c r="C313" s="39" t="s">
        <v>149</v>
      </c>
      <c r="D313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Unix</v>
      </c>
      <c r="E313" s="51" t="s">
        <v>125</v>
      </c>
      <c r="F313" s="52"/>
      <c r="G313" s="52"/>
      <c r="H313" s="52"/>
      <c r="I313" s="52"/>
      <c r="J313" s="52"/>
      <c r="L313" s="50" t="str">
        <f aca="false">IF(IFERROR(SEARCH("-virtual",Online_Backup_Table1230[[#This Row],[Extension types]],1),0)&gt;0,"Yes","-")</f>
        <v>-</v>
      </c>
      <c r="M313" s="39"/>
      <c r="N313" s="50" t="str">
        <f aca="false">IF(IFERROR(SEARCH("-clus",Online_Backup_Table1230[[#This Row],[Extension types]],1),0)&gt;0,"Yes","-")</f>
        <v>-</v>
      </c>
      <c r="O313" s="39"/>
      <c r="P313" s="50" t="str">
        <f aca="false">IF(IFERROR(SEARCH("-appserver",Online_Backup_Table1230[[#This Row],[Extension types]],1),0)&gt;0,"Yes","-")</f>
        <v>-</v>
      </c>
      <c r="Q313" s="39"/>
      <c r="R313" s="50" t="str">
        <f aca="false">IF(IFERROR(SEARCH("-mssql",Online_Backup_Table1230[[#This Row],[Extension types]],1),0)&gt;0,"-mssql","-")</f>
        <v>-</v>
      </c>
      <c r="S313" s="50" t="str">
        <f aca="false">IF(IFERROR(SEARCH("-oracle",Online_Backup_Table1230[[#This Row],[Extension types]],1),0)&gt;0,"-oracle","-")</f>
        <v>-</v>
      </c>
      <c r="T313" s="50" t="str">
        <f aca="false">IF(IFERROR(SEARCH("-sap",Online_Backup_Table1230[[#This Row],[Extension types]],1),0)&gt;0,"-sap","-")</f>
        <v>-</v>
      </c>
      <c r="U313" s="50" t="str">
        <f aca="false">IF(IFERROR(SEARCH("-msexchange",Online_Backup_Table1230[[#This Row],[Extension types]],1),0)&gt;0,"-msexchange","-")</f>
        <v>-</v>
      </c>
      <c r="V313" s="50" t="str">
        <f aca="false">IF(IFERROR(SEARCH("-msese",Online_Backup_Table1230[[#This Row],[Extension types]],1),0)&gt;0,"-msese","-")</f>
        <v>-</v>
      </c>
      <c r="W313" s="50" t="str">
        <f aca="false">IF(IFERROR(SEARCH("-e2010",Online_Backup_Table1230[[#This Row],[Extension types]],1),0)&gt;0,"-e2010","-")</f>
        <v>-</v>
      </c>
      <c r="X313" s="50" t="str">
        <f aca="false">IF(IFERROR(SEARCH("-msmbx",Online_Backup_Table1230[[#This Row],[Extension types]],1),0)&gt;0,"-msmbx","-")</f>
        <v>-</v>
      </c>
      <c r="Y313" s="50" t="str">
        <f aca="false">IF(IFERROR(SEARCH("-mbx",Online_Backup_Table1230[[#This Row],[Extension types]],1),0)&gt;0,"-mbx","-")</f>
        <v>-</v>
      </c>
      <c r="Z313" s="50" t="str">
        <f aca="false">IF(IFERROR(SEARCH("-informix",Online_Backup_Table1230[[#This Row],[Extension types]],1),0)&gt;0,"-informix","-")</f>
        <v>-</v>
      </c>
      <c r="AA313" s="50" t="str">
        <f aca="false">IF(IFERROR(SEARCH("-sybase",Online_Backup_Table1230[[#This Row],[Extension types]],1),0)&gt;0,"-sybase","-")</f>
        <v>-</v>
      </c>
      <c r="AB313" s="50" t="str">
        <f aca="false">IF(IFERROR(SEARCH("-lotus",Online_Backup_Table1230[[#This Row],[Extension types]],1),0)&gt;0,"-lotus","-")</f>
        <v>-</v>
      </c>
      <c r="AC313" s="50" t="str">
        <f aca="false">IF(IFERROR(SEARCH("-vss",Online_Backup_Table1230[[#This Row],[Extension types]],1),0)&gt;0,"-vss","-")</f>
        <v>-</v>
      </c>
      <c r="AD313" s="50" t="str">
        <f aca="false">IF(IFERROR(SEARCH("-db2",Online_Backup_Table1230[[#This Row],[Extension types]],1),0)&gt;0,"-db2","-")</f>
        <v>-</v>
      </c>
      <c r="AE313" s="50" t="str">
        <f aca="false">IF(IFERROR(SEARCH("-mssharepoint",Online_Backup_Table1230[[#This Row],[Extension types]],1),0)&gt;0,"-mssharepoint","-")</f>
        <v>-</v>
      </c>
      <c r="AF313" s="50" t="str">
        <f aca="false">IF(IFERROR(SEARCH("-mssps",Online_Backup_Table1230[[#This Row],[Extension types]],1),0)&gt;0,"-mssps","-")</f>
        <v>-</v>
      </c>
      <c r="AG313" s="50" t="str">
        <f aca="false">IF(IFERROR(SEARCH("-vmware",Online_Backup_Table1230[[#This Row],[Extension types]],1),0)&gt;0,"-vmware","-")</f>
        <v>-</v>
      </c>
      <c r="AH313" s="50" t="str">
        <f aca="false">IF(IFERROR(SEARCH("-vepa",Online_Backup_Table1230[[#This Row],[Extension types]],1),0)&gt;0,"-vepa","-")</f>
        <v>-</v>
      </c>
      <c r="AI313" s="50" t="str">
        <f aca="false">IF(IFERROR(SEARCH("-veagent",Online_Backup_Table1230[[#This Row],[Extension types]],1),0)&gt;0,"-veagent","-")</f>
        <v>-</v>
      </c>
      <c r="AJ313" s="50" t="str">
        <f aca="false">IF(IFERROR(SEARCH("-stream",Online_Backup_Table1230[[#This Row],[Extension types]],1),0)&gt;0,"-stream","-")</f>
        <v>-</v>
      </c>
      <c r="AK313" s="50" t="str">
        <f aca="false">IF(IFERROR(SEARCH("-ov",Online_Backup_Table1230[[#This Row],[Extension types]],1),0)&gt;0,"-ov","-")</f>
        <v>-</v>
      </c>
      <c r="AL313" s="50" t="str">
        <f aca="false">IF(IFERROR(SEARCH("-opc",Online_Backup_Table1230[[#This Row],[Extension types]],1),0)&gt;0,"-opc","-")</f>
        <v>-</v>
      </c>
      <c r="AM313" s="50" t="str">
        <f aca="false">IF(IFERROR(SEARCH("-mysql",Online_Backup_Table1230[[#This Row],[Extension types]],1),0)&gt;0,"-mysql","-")</f>
        <v>-</v>
      </c>
      <c r="AN313" s="50" t="str">
        <f aca="false">IF(IFERROR(SEARCH("-postgresql",Online_Backup_Table1230[[#This Row],[Extension types]],1),0)&gt;0,"-postgresql","-")</f>
        <v>-</v>
      </c>
      <c r="AO313" s="53" t="n">
        <f aca="false">IF(AND(Online_Backup_Table1230[[#This Row],[OS_type]]="WINDOWS / LINUX",COUNTIF(Online_Backup_Table1230[[#This Row],[Check -mssql and -mssql70]:[Check -opc]],"-")&lt;&gt;21),1,0)</f>
        <v>0</v>
      </c>
      <c r="AP313" s="53" t="n">
        <f aca="false">IF(AND(Online_Backup_Table1230[[#This Row],[OS_type]]="UNIX",COUNTIF(Online_Backup_Table1230[[#This Row],[Check -mssql and -mssql70]:[Check -opc]],"-")&lt;&gt;21),1,0)</f>
        <v>0</v>
      </c>
      <c r="AQ313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313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313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13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313" s="54"/>
      <c r="AV313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314" customFormat="false" ht="15" hidden="false" customHeight="false" outlineLevel="0" collapsed="false">
      <c r="B314" s="39" t="s">
        <v>408</v>
      </c>
      <c r="C314" s="39" t="s">
        <v>149</v>
      </c>
      <c r="D314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Unix</v>
      </c>
      <c r="E314" s="51" t="s">
        <v>125</v>
      </c>
      <c r="F314" s="52"/>
      <c r="G314" s="52"/>
      <c r="H314" s="52"/>
      <c r="I314" s="52"/>
      <c r="J314" s="52"/>
      <c r="L314" s="50" t="str">
        <f aca="false">IF(IFERROR(SEARCH("-virtual",Online_Backup_Table1230[[#This Row],[Extension types]],1),0)&gt;0,"Yes","-")</f>
        <v>-</v>
      </c>
      <c r="M314" s="39"/>
      <c r="N314" s="50" t="str">
        <f aca="false">IF(IFERROR(SEARCH("-clus",Online_Backup_Table1230[[#This Row],[Extension types]],1),0)&gt;0,"Yes","-")</f>
        <v>-</v>
      </c>
      <c r="O314" s="39"/>
      <c r="P314" s="50" t="str">
        <f aca="false">IF(IFERROR(SEARCH("-appserver",Online_Backup_Table1230[[#This Row],[Extension types]],1),0)&gt;0,"Yes","-")</f>
        <v>-</v>
      </c>
      <c r="Q314" s="39"/>
      <c r="R314" s="50" t="str">
        <f aca="false">IF(IFERROR(SEARCH("-mssql",Online_Backup_Table1230[[#This Row],[Extension types]],1),0)&gt;0,"-mssql","-")</f>
        <v>-</v>
      </c>
      <c r="S314" s="50" t="str">
        <f aca="false">IF(IFERROR(SEARCH("-oracle",Online_Backup_Table1230[[#This Row],[Extension types]],1),0)&gt;0,"-oracle","-")</f>
        <v>-</v>
      </c>
      <c r="T314" s="50" t="str">
        <f aca="false">IF(IFERROR(SEARCH("-sap",Online_Backup_Table1230[[#This Row],[Extension types]],1),0)&gt;0,"-sap","-")</f>
        <v>-</v>
      </c>
      <c r="U314" s="50" t="str">
        <f aca="false">IF(IFERROR(SEARCH("-msexchange",Online_Backup_Table1230[[#This Row],[Extension types]],1),0)&gt;0,"-msexchange","-")</f>
        <v>-</v>
      </c>
      <c r="V314" s="50" t="str">
        <f aca="false">IF(IFERROR(SEARCH("-msese",Online_Backup_Table1230[[#This Row],[Extension types]],1),0)&gt;0,"-msese","-")</f>
        <v>-</v>
      </c>
      <c r="W314" s="50" t="str">
        <f aca="false">IF(IFERROR(SEARCH("-e2010",Online_Backup_Table1230[[#This Row],[Extension types]],1),0)&gt;0,"-e2010","-")</f>
        <v>-</v>
      </c>
      <c r="X314" s="50" t="str">
        <f aca="false">IF(IFERROR(SEARCH("-msmbx",Online_Backup_Table1230[[#This Row],[Extension types]],1),0)&gt;0,"-msmbx","-")</f>
        <v>-</v>
      </c>
      <c r="Y314" s="50" t="str">
        <f aca="false">IF(IFERROR(SEARCH("-mbx",Online_Backup_Table1230[[#This Row],[Extension types]],1),0)&gt;0,"-mbx","-")</f>
        <v>-</v>
      </c>
      <c r="Z314" s="50" t="str">
        <f aca="false">IF(IFERROR(SEARCH("-informix",Online_Backup_Table1230[[#This Row],[Extension types]],1),0)&gt;0,"-informix","-")</f>
        <v>-</v>
      </c>
      <c r="AA314" s="50" t="str">
        <f aca="false">IF(IFERROR(SEARCH("-sybase",Online_Backup_Table1230[[#This Row],[Extension types]],1),0)&gt;0,"-sybase","-")</f>
        <v>-</v>
      </c>
      <c r="AB314" s="50" t="str">
        <f aca="false">IF(IFERROR(SEARCH("-lotus",Online_Backup_Table1230[[#This Row],[Extension types]],1),0)&gt;0,"-lotus","-")</f>
        <v>-</v>
      </c>
      <c r="AC314" s="50" t="str">
        <f aca="false">IF(IFERROR(SEARCH("-vss",Online_Backup_Table1230[[#This Row],[Extension types]],1),0)&gt;0,"-vss","-")</f>
        <v>-</v>
      </c>
      <c r="AD314" s="50" t="str">
        <f aca="false">IF(IFERROR(SEARCH("-db2",Online_Backup_Table1230[[#This Row],[Extension types]],1),0)&gt;0,"-db2","-")</f>
        <v>-</v>
      </c>
      <c r="AE314" s="50" t="str">
        <f aca="false">IF(IFERROR(SEARCH("-mssharepoint",Online_Backup_Table1230[[#This Row],[Extension types]],1),0)&gt;0,"-mssharepoint","-")</f>
        <v>-</v>
      </c>
      <c r="AF314" s="50" t="str">
        <f aca="false">IF(IFERROR(SEARCH("-mssps",Online_Backup_Table1230[[#This Row],[Extension types]],1),0)&gt;0,"-mssps","-")</f>
        <v>-</v>
      </c>
      <c r="AG314" s="50" t="str">
        <f aca="false">IF(IFERROR(SEARCH("-vmware",Online_Backup_Table1230[[#This Row],[Extension types]],1),0)&gt;0,"-vmware","-")</f>
        <v>-</v>
      </c>
      <c r="AH314" s="50" t="str">
        <f aca="false">IF(IFERROR(SEARCH("-vepa",Online_Backup_Table1230[[#This Row],[Extension types]],1),0)&gt;0,"-vepa","-")</f>
        <v>-</v>
      </c>
      <c r="AI314" s="50" t="str">
        <f aca="false">IF(IFERROR(SEARCH("-veagent",Online_Backup_Table1230[[#This Row],[Extension types]],1),0)&gt;0,"-veagent","-")</f>
        <v>-</v>
      </c>
      <c r="AJ314" s="50" t="str">
        <f aca="false">IF(IFERROR(SEARCH("-stream",Online_Backup_Table1230[[#This Row],[Extension types]],1),0)&gt;0,"-stream","-")</f>
        <v>-</v>
      </c>
      <c r="AK314" s="50" t="str">
        <f aca="false">IF(IFERROR(SEARCH("-ov",Online_Backup_Table1230[[#This Row],[Extension types]],1),0)&gt;0,"-ov","-")</f>
        <v>-</v>
      </c>
      <c r="AL314" s="50" t="str">
        <f aca="false">IF(IFERROR(SEARCH("-opc",Online_Backup_Table1230[[#This Row],[Extension types]],1),0)&gt;0,"-opc","-")</f>
        <v>-</v>
      </c>
      <c r="AM314" s="50" t="str">
        <f aca="false">IF(IFERROR(SEARCH("-mysql",Online_Backup_Table1230[[#This Row],[Extension types]],1),0)&gt;0,"-mysql","-")</f>
        <v>-</v>
      </c>
      <c r="AN314" s="50" t="str">
        <f aca="false">IF(IFERROR(SEARCH("-postgresql",Online_Backup_Table1230[[#This Row],[Extension types]],1),0)&gt;0,"-postgresql","-")</f>
        <v>-</v>
      </c>
      <c r="AO314" s="53" t="n">
        <f aca="false">IF(AND(Online_Backup_Table1230[[#This Row],[OS_type]]="WINDOWS / LINUX",COUNTIF(Online_Backup_Table1230[[#This Row],[Check -mssql and -mssql70]:[Check -opc]],"-")&lt;&gt;21),1,0)</f>
        <v>0</v>
      </c>
      <c r="AP314" s="53" t="n">
        <f aca="false">IF(AND(Online_Backup_Table1230[[#This Row],[OS_type]]="UNIX",COUNTIF(Online_Backup_Table1230[[#This Row],[Check -mssql and -mssql70]:[Check -opc]],"-")&lt;&gt;21),1,0)</f>
        <v>0</v>
      </c>
      <c r="AQ314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314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314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14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314" s="54"/>
      <c r="AV314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315" customFormat="false" ht="15" hidden="false" customHeight="false" outlineLevel="0" collapsed="false">
      <c r="B315" s="39" t="s">
        <v>409</v>
      </c>
      <c r="C315" s="39" t="s">
        <v>149</v>
      </c>
      <c r="D315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Unix</v>
      </c>
      <c r="E315" s="51" t="s">
        <v>125</v>
      </c>
      <c r="F315" s="52"/>
      <c r="G315" s="52"/>
      <c r="H315" s="52"/>
      <c r="I315" s="52"/>
      <c r="J315" s="52"/>
      <c r="L315" s="50" t="str">
        <f aca="false">IF(IFERROR(SEARCH("-virtual",Online_Backup_Table1230[[#This Row],[Extension types]],1),0)&gt;0,"Yes","-")</f>
        <v>-</v>
      </c>
      <c r="M315" s="39"/>
      <c r="N315" s="50" t="str">
        <f aca="false">IF(IFERROR(SEARCH("-clus",Online_Backup_Table1230[[#This Row],[Extension types]],1),0)&gt;0,"Yes","-")</f>
        <v>-</v>
      </c>
      <c r="O315" s="39"/>
      <c r="P315" s="50" t="str">
        <f aca="false">IF(IFERROR(SEARCH("-appserver",Online_Backup_Table1230[[#This Row],[Extension types]],1),0)&gt;0,"Yes","-")</f>
        <v>-</v>
      </c>
      <c r="Q315" s="39"/>
      <c r="R315" s="50" t="str">
        <f aca="false">IF(IFERROR(SEARCH("-mssql",Online_Backup_Table1230[[#This Row],[Extension types]],1),0)&gt;0,"-mssql","-")</f>
        <v>-</v>
      </c>
      <c r="S315" s="50" t="str">
        <f aca="false">IF(IFERROR(SEARCH("-oracle",Online_Backup_Table1230[[#This Row],[Extension types]],1),0)&gt;0,"-oracle","-")</f>
        <v>-</v>
      </c>
      <c r="T315" s="50" t="str">
        <f aca="false">IF(IFERROR(SEARCH("-sap",Online_Backup_Table1230[[#This Row],[Extension types]],1),0)&gt;0,"-sap","-")</f>
        <v>-</v>
      </c>
      <c r="U315" s="50" t="str">
        <f aca="false">IF(IFERROR(SEARCH("-msexchange",Online_Backup_Table1230[[#This Row],[Extension types]],1),0)&gt;0,"-msexchange","-")</f>
        <v>-</v>
      </c>
      <c r="V315" s="50" t="str">
        <f aca="false">IF(IFERROR(SEARCH("-msese",Online_Backup_Table1230[[#This Row],[Extension types]],1),0)&gt;0,"-msese","-")</f>
        <v>-</v>
      </c>
      <c r="W315" s="50" t="str">
        <f aca="false">IF(IFERROR(SEARCH("-e2010",Online_Backup_Table1230[[#This Row],[Extension types]],1),0)&gt;0,"-e2010","-")</f>
        <v>-</v>
      </c>
      <c r="X315" s="50" t="str">
        <f aca="false">IF(IFERROR(SEARCH("-msmbx",Online_Backup_Table1230[[#This Row],[Extension types]],1),0)&gt;0,"-msmbx","-")</f>
        <v>-</v>
      </c>
      <c r="Y315" s="50" t="str">
        <f aca="false">IF(IFERROR(SEARCH("-mbx",Online_Backup_Table1230[[#This Row],[Extension types]],1),0)&gt;0,"-mbx","-")</f>
        <v>-</v>
      </c>
      <c r="Z315" s="50" t="str">
        <f aca="false">IF(IFERROR(SEARCH("-informix",Online_Backup_Table1230[[#This Row],[Extension types]],1),0)&gt;0,"-informix","-")</f>
        <v>-</v>
      </c>
      <c r="AA315" s="50" t="str">
        <f aca="false">IF(IFERROR(SEARCH("-sybase",Online_Backup_Table1230[[#This Row],[Extension types]],1),0)&gt;0,"-sybase","-")</f>
        <v>-</v>
      </c>
      <c r="AB315" s="50" t="str">
        <f aca="false">IF(IFERROR(SEARCH("-lotus",Online_Backup_Table1230[[#This Row],[Extension types]],1),0)&gt;0,"-lotus","-")</f>
        <v>-</v>
      </c>
      <c r="AC315" s="50" t="str">
        <f aca="false">IF(IFERROR(SEARCH("-vss",Online_Backup_Table1230[[#This Row],[Extension types]],1),0)&gt;0,"-vss","-")</f>
        <v>-</v>
      </c>
      <c r="AD315" s="50" t="str">
        <f aca="false">IF(IFERROR(SEARCH("-db2",Online_Backup_Table1230[[#This Row],[Extension types]],1),0)&gt;0,"-db2","-")</f>
        <v>-</v>
      </c>
      <c r="AE315" s="50" t="str">
        <f aca="false">IF(IFERROR(SEARCH("-mssharepoint",Online_Backup_Table1230[[#This Row],[Extension types]],1),0)&gt;0,"-mssharepoint","-")</f>
        <v>-</v>
      </c>
      <c r="AF315" s="50" t="str">
        <f aca="false">IF(IFERROR(SEARCH("-mssps",Online_Backup_Table1230[[#This Row],[Extension types]],1),0)&gt;0,"-mssps","-")</f>
        <v>-</v>
      </c>
      <c r="AG315" s="50" t="str">
        <f aca="false">IF(IFERROR(SEARCH("-vmware",Online_Backup_Table1230[[#This Row],[Extension types]],1),0)&gt;0,"-vmware","-")</f>
        <v>-</v>
      </c>
      <c r="AH315" s="50" t="str">
        <f aca="false">IF(IFERROR(SEARCH("-vepa",Online_Backup_Table1230[[#This Row],[Extension types]],1),0)&gt;0,"-vepa","-")</f>
        <v>-</v>
      </c>
      <c r="AI315" s="50" t="str">
        <f aca="false">IF(IFERROR(SEARCH("-veagent",Online_Backup_Table1230[[#This Row],[Extension types]],1),0)&gt;0,"-veagent","-")</f>
        <v>-</v>
      </c>
      <c r="AJ315" s="50" t="str">
        <f aca="false">IF(IFERROR(SEARCH("-stream",Online_Backup_Table1230[[#This Row],[Extension types]],1),0)&gt;0,"-stream","-")</f>
        <v>-</v>
      </c>
      <c r="AK315" s="50" t="str">
        <f aca="false">IF(IFERROR(SEARCH("-ov",Online_Backup_Table1230[[#This Row],[Extension types]],1),0)&gt;0,"-ov","-")</f>
        <v>-</v>
      </c>
      <c r="AL315" s="50" t="str">
        <f aca="false">IF(IFERROR(SEARCH("-opc",Online_Backup_Table1230[[#This Row],[Extension types]],1),0)&gt;0,"-opc","-")</f>
        <v>-</v>
      </c>
      <c r="AM315" s="50" t="str">
        <f aca="false">IF(IFERROR(SEARCH("-mysql",Online_Backup_Table1230[[#This Row],[Extension types]],1),0)&gt;0,"-mysql","-")</f>
        <v>-</v>
      </c>
      <c r="AN315" s="50" t="str">
        <f aca="false">IF(IFERROR(SEARCH("-postgresql",Online_Backup_Table1230[[#This Row],[Extension types]],1),0)&gt;0,"-postgresql","-")</f>
        <v>-</v>
      </c>
      <c r="AO315" s="53" t="n">
        <f aca="false">IF(AND(Online_Backup_Table1230[[#This Row],[OS_type]]="WINDOWS / LINUX",COUNTIF(Online_Backup_Table1230[[#This Row],[Check -mssql and -mssql70]:[Check -opc]],"-")&lt;&gt;21),1,0)</f>
        <v>0</v>
      </c>
      <c r="AP315" s="53" t="n">
        <f aca="false">IF(AND(Online_Backup_Table1230[[#This Row],[OS_type]]="UNIX",COUNTIF(Online_Backup_Table1230[[#This Row],[Check -mssql and -mssql70]:[Check -opc]],"-")&lt;&gt;21),1,0)</f>
        <v>0</v>
      </c>
      <c r="AQ315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315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315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15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315" s="54"/>
      <c r="AV315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316" customFormat="false" ht="15" hidden="false" customHeight="false" outlineLevel="0" collapsed="false">
      <c r="B316" s="39" t="s">
        <v>410</v>
      </c>
      <c r="C316" s="39" t="s">
        <v>149</v>
      </c>
      <c r="D316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Unix</v>
      </c>
      <c r="E316" s="51" t="s">
        <v>125</v>
      </c>
      <c r="F316" s="52"/>
      <c r="G316" s="52"/>
      <c r="H316" s="52"/>
      <c r="I316" s="52"/>
      <c r="J316" s="52"/>
      <c r="L316" s="50" t="str">
        <f aca="false">IF(IFERROR(SEARCH("-virtual",Online_Backup_Table1230[[#This Row],[Extension types]],1),0)&gt;0,"Yes","-")</f>
        <v>-</v>
      </c>
      <c r="M316" s="39"/>
      <c r="N316" s="50" t="str">
        <f aca="false">IF(IFERROR(SEARCH("-clus",Online_Backup_Table1230[[#This Row],[Extension types]],1),0)&gt;0,"Yes","-")</f>
        <v>-</v>
      </c>
      <c r="O316" s="39"/>
      <c r="P316" s="50" t="str">
        <f aca="false">IF(IFERROR(SEARCH("-appserver",Online_Backup_Table1230[[#This Row],[Extension types]],1),0)&gt;0,"Yes","-")</f>
        <v>-</v>
      </c>
      <c r="Q316" s="39"/>
      <c r="R316" s="50" t="str">
        <f aca="false">IF(IFERROR(SEARCH("-mssql",Online_Backup_Table1230[[#This Row],[Extension types]],1),0)&gt;0,"-mssql","-")</f>
        <v>-</v>
      </c>
      <c r="S316" s="50" t="str">
        <f aca="false">IF(IFERROR(SEARCH("-oracle",Online_Backup_Table1230[[#This Row],[Extension types]],1),0)&gt;0,"-oracle","-")</f>
        <v>-</v>
      </c>
      <c r="T316" s="50" t="str">
        <f aca="false">IF(IFERROR(SEARCH("-sap",Online_Backup_Table1230[[#This Row],[Extension types]],1),0)&gt;0,"-sap","-")</f>
        <v>-</v>
      </c>
      <c r="U316" s="50" t="str">
        <f aca="false">IF(IFERROR(SEARCH("-msexchange",Online_Backup_Table1230[[#This Row],[Extension types]],1),0)&gt;0,"-msexchange","-")</f>
        <v>-</v>
      </c>
      <c r="V316" s="50" t="str">
        <f aca="false">IF(IFERROR(SEARCH("-msese",Online_Backup_Table1230[[#This Row],[Extension types]],1),0)&gt;0,"-msese","-")</f>
        <v>-</v>
      </c>
      <c r="W316" s="50" t="str">
        <f aca="false">IF(IFERROR(SEARCH("-e2010",Online_Backup_Table1230[[#This Row],[Extension types]],1),0)&gt;0,"-e2010","-")</f>
        <v>-</v>
      </c>
      <c r="X316" s="50" t="str">
        <f aca="false">IF(IFERROR(SEARCH("-msmbx",Online_Backup_Table1230[[#This Row],[Extension types]],1),0)&gt;0,"-msmbx","-")</f>
        <v>-</v>
      </c>
      <c r="Y316" s="50" t="str">
        <f aca="false">IF(IFERROR(SEARCH("-mbx",Online_Backup_Table1230[[#This Row],[Extension types]],1),0)&gt;0,"-mbx","-")</f>
        <v>-</v>
      </c>
      <c r="Z316" s="50" t="str">
        <f aca="false">IF(IFERROR(SEARCH("-informix",Online_Backup_Table1230[[#This Row],[Extension types]],1),0)&gt;0,"-informix","-")</f>
        <v>-</v>
      </c>
      <c r="AA316" s="50" t="str">
        <f aca="false">IF(IFERROR(SEARCH("-sybase",Online_Backup_Table1230[[#This Row],[Extension types]],1),0)&gt;0,"-sybase","-")</f>
        <v>-</v>
      </c>
      <c r="AB316" s="50" t="str">
        <f aca="false">IF(IFERROR(SEARCH("-lotus",Online_Backup_Table1230[[#This Row],[Extension types]],1),0)&gt;0,"-lotus","-")</f>
        <v>-</v>
      </c>
      <c r="AC316" s="50" t="str">
        <f aca="false">IF(IFERROR(SEARCH("-vss",Online_Backup_Table1230[[#This Row],[Extension types]],1),0)&gt;0,"-vss","-")</f>
        <v>-</v>
      </c>
      <c r="AD316" s="50" t="str">
        <f aca="false">IF(IFERROR(SEARCH("-db2",Online_Backup_Table1230[[#This Row],[Extension types]],1),0)&gt;0,"-db2","-")</f>
        <v>-</v>
      </c>
      <c r="AE316" s="50" t="str">
        <f aca="false">IF(IFERROR(SEARCH("-mssharepoint",Online_Backup_Table1230[[#This Row],[Extension types]],1),0)&gt;0,"-mssharepoint","-")</f>
        <v>-</v>
      </c>
      <c r="AF316" s="50" t="str">
        <f aca="false">IF(IFERROR(SEARCH("-mssps",Online_Backup_Table1230[[#This Row],[Extension types]],1),0)&gt;0,"-mssps","-")</f>
        <v>-</v>
      </c>
      <c r="AG316" s="50" t="str">
        <f aca="false">IF(IFERROR(SEARCH("-vmware",Online_Backup_Table1230[[#This Row],[Extension types]],1),0)&gt;0,"-vmware","-")</f>
        <v>-</v>
      </c>
      <c r="AH316" s="50" t="str">
        <f aca="false">IF(IFERROR(SEARCH("-vepa",Online_Backup_Table1230[[#This Row],[Extension types]],1),0)&gt;0,"-vepa","-")</f>
        <v>-</v>
      </c>
      <c r="AI316" s="50" t="str">
        <f aca="false">IF(IFERROR(SEARCH("-veagent",Online_Backup_Table1230[[#This Row],[Extension types]],1),0)&gt;0,"-veagent","-")</f>
        <v>-</v>
      </c>
      <c r="AJ316" s="50" t="str">
        <f aca="false">IF(IFERROR(SEARCH("-stream",Online_Backup_Table1230[[#This Row],[Extension types]],1),0)&gt;0,"-stream","-")</f>
        <v>-</v>
      </c>
      <c r="AK316" s="50" t="str">
        <f aca="false">IF(IFERROR(SEARCH("-ov",Online_Backup_Table1230[[#This Row],[Extension types]],1),0)&gt;0,"-ov","-")</f>
        <v>-</v>
      </c>
      <c r="AL316" s="50" t="str">
        <f aca="false">IF(IFERROR(SEARCH("-opc",Online_Backup_Table1230[[#This Row],[Extension types]],1),0)&gt;0,"-opc","-")</f>
        <v>-</v>
      </c>
      <c r="AM316" s="50" t="str">
        <f aca="false">IF(IFERROR(SEARCH("-mysql",Online_Backup_Table1230[[#This Row],[Extension types]],1),0)&gt;0,"-mysql","-")</f>
        <v>-</v>
      </c>
      <c r="AN316" s="50" t="str">
        <f aca="false">IF(IFERROR(SEARCH("-postgresql",Online_Backup_Table1230[[#This Row],[Extension types]],1),0)&gt;0,"-postgresql","-")</f>
        <v>-</v>
      </c>
      <c r="AO316" s="53" t="n">
        <f aca="false">IF(AND(Online_Backup_Table1230[[#This Row],[OS_type]]="WINDOWS / LINUX",COUNTIF(Online_Backup_Table1230[[#This Row],[Check -mssql and -mssql70]:[Check -opc]],"-")&lt;&gt;21),1,0)</f>
        <v>0</v>
      </c>
      <c r="AP316" s="53" t="n">
        <f aca="false">IF(AND(Online_Backup_Table1230[[#This Row],[OS_type]]="UNIX",COUNTIF(Online_Backup_Table1230[[#This Row],[Check -mssql and -mssql70]:[Check -opc]],"-")&lt;&gt;21),1,0)</f>
        <v>0</v>
      </c>
      <c r="AQ316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316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316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16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316" s="54"/>
      <c r="AV316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317" customFormat="false" ht="15" hidden="false" customHeight="false" outlineLevel="0" collapsed="false">
      <c r="B317" s="39" t="s">
        <v>411</v>
      </c>
      <c r="C317" s="39" t="s">
        <v>149</v>
      </c>
      <c r="D317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Unix</v>
      </c>
      <c r="E317" s="51" t="s">
        <v>125</v>
      </c>
      <c r="F317" s="52"/>
      <c r="G317" s="52"/>
      <c r="H317" s="52"/>
      <c r="I317" s="52"/>
      <c r="J317" s="52"/>
      <c r="L317" s="50" t="str">
        <f aca="false">IF(IFERROR(SEARCH("-virtual",Online_Backup_Table1230[[#This Row],[Extension types]],1),0)&gt;0,"Yes","-")</f>
        <v>-</v>
      </c>
      <c r="M317" s="39"/>
      <c r="N317" s="50" t="str">
        <f aca="false">IF(IFERROR(SEARCH("-clus",Online_Backup_Table1230[[#This Row],[Extension types]],1),0)&gt;0,"Yes","-")</f>
        <v>-</v>
      </c>
      <c r="O317" s="39"/>
      <c r="P317" s="50" t="str">
        <f aca="false">IF(IFERROR(SEARCH("-appserver",Online_Backup_Table1230[[#This Row],[Extension types]],1),0)&gt;0,"Yes","-")</f>
        <v>-</v>
      </c>
      <c r="Q317" s="39"/>
      <c r="R317" s="50" t="str">
        <f aca="false">IF(IFERROR(SEARCH("-mssql",Online_Backup_Table1230[[#This Row],[Extension types]],1),0)&gt;0,"-mssql","-")</f>
        <v>-</v>
      </c>
      <c r="S317" s="50" t="str">
        <f aca="false">IF(IFERROR(SEARCH("-oracle",Online_Backup_Table1230[[#This Row],[Extension types]],1),0)&gt;0,"-oracle","-")</f>
        <v>-</v>
      </c>
      <c r="T317" s="50" t="str">
        <f aca="false">IF(IFERROR(SEARCH("-sap",Online_Backup_Table1230[[#This Row],[Extension types]],1),0)&gt;0,"-sap","-")</f>
        <v>-</v>
      </c>
      <c r="U317" s="50" t="str">
        <f aca="false">IF(IFERROR(SEARCH("-msexchange",Online_Backup_Table1230[[#This Row],[Extension types]],1),0)&gt;0,"-msexchange","-")</f>
        <v>-</v>
      </c>
      <c r="V317" s="50" t="str">
        <f aca="false">IF(IFERROR(SEARCH("-msese",Online_Backup_Table1230[[#This Row],[Extension types]],1),0)&gt;0,"-msese","-")</f>
        <v>-</v>
      </c>
      <c r="W317" s="50" t="str">
        <f aca="false">IF(IFERROR(SEARCH("-e2010",Online_Backup_Table1230[[#This Row],[Extension types]],1),0)&gt;0,"-e2010","-")</f>
        <v>-</v>
      </c>
      <c r="X317" s="50" t="str">
        <f aca="false">IF(IFERROR(SEARCH("-msmbx",Online_Backup_Table1230[[#This Row],[Extension types]],1),0)&gt;0,"-msmbx","-")</f>
        <v>-</v>
      </c>
      <c r="Y317" s="50" t="str">
        <f aca="false">IF(IFERROR(SEARCH("-mbx",Online_Backup_Table1230[[#This Row],[Extension types]],1),0)&gt;0,"-mbx","-")</f>
        <v>-</v>
      </c>
      <c r="Z317" s="50" t="str">
        <f aca="false">IF(IFERROR(SEARCH("-informix",Online_Backup_Table1230[[#This Row],[Extension types]],1),0)&gt;0,"-informix","-")</f>
        <v>-</v>
      </c>
      <c r="AA317" s="50" t="str">
        <f aca="false">IF(IFERROR(SEARCH("-sybase",Online_Backup_Table1230[[#This Row],[Extension types]],1),0)&gt;0,"-sybase","-")</f>
        <v>-</v>
      </c>
      <c r="AB317" s="50" t="str">
        <f aca="false">IF(IFERROR(SEARCH("-lotus",Online_Backup_Table1230[[#This Row],[Extension types]],1),0)&gt;0,"-lotus","-")</f>
        <v>-</v>
      </c>
      <c r="AC317" s="50" t="str">
        <f aca="false">IF(IFERROR(SEARCH("-vss",Online_Backup_Table1230[[#This Row],[Extension types]],1),0)&gt;0,"-vss","-")</f>
        <v>-</v>
      </c>
      <c r="AD317" s="50" t="str">
        <f aca="false">IF(IFERROR(SEARCH("-db2",Online_Backup_Table1230[[#This Row],[Extension types]],1),0)&gt;0,"-db2","-")</f>
        <v>-</v>
      </c>
      <c r="AE317" s="50" t="str">
        <f aca="false">IF(IFERROR(SEARCH("-mssharepoint",Online_Backup_Table1230[[#This Row],[Extension types]],1),0)&gt;0,"-mssharepoint","-")</f>
        <v>-</v>
      </c>
      <c r="AF317" s="50" t="str">
        <f aca="false">IF(IFERROR(SEARCH("-mssps",Online_Backup_Table1230[[#This Row],[Extension types]],1),0)&gt;0,"-mssps","-")</f>
        <v>-</v>
      </c>
      <c r="AG317" s="50" t="str">
        <f aca="false">IF(IFERROR(SEARCH("-vmware",Online_Backup_Table1230[[#This Row],[Extension types]],1),0)&gt;0,"-vmware","-")</f>
        <v>-</v>
      </c>
      <c r="AH317" s="50" t="str">
        <f aca="false">IF(IFERROR(SEARCH("-vepa",Online_Backup_Table1230[[#This Row],[Extension types]],1),0)&gt;0,"-vepa","-")</f>
        <v>-</v>
      </c>
      <c r="AI317" s="50" t="str">
        <f aca="false">IF(IFERROR(SEARCH("-veagent",Online_Backup_Table1230[[#This Row],[Extension types]],1),0)&gt;0,"-veagent","-")</f>
        <v>-</v>
      </c>
      <c r="AJ317" s="50" t="str">
        <f aca="false">IF(IFERROR(SEARCH("-stream",Online_Backup_Table1230[[#This Row],[Extension types]],1),0)&gt;0,"-stream","-")</f>
        <v>-</v>
      </c>
      <c r="AK317" s="50" t="str">
        <f aca="false">IF(IFERROR(SEARCH("-ov",Online_Backup_Table1230[[#This Row],[Extension types]],1),0)&gt;0,"-ov","-")</f>
        <v>-</v>
      </c>
      <c r="AL317" s="50" t="str">
        <f aca="false">IF(IFERROR(SEARCH("-opc",Online_Backup_Table1230[[#This Row],[Extension types]],1),0)&gt;0,"-opc","-")</f>
        <v>-</v>
      </c>
      <c r="AM317" s="50" t="str">
        <f aca="false">IF(IFERROR(SEARCH("-mysql",Online_Backup_Table1230[[#This Row],[Extension types]],1),0)&gt;0,"-mysql","-")</f>
        <v>-</v>
      </c>
      <c r="AN317" s="50" t="str">
        <f aca="false">IF(IFERROR(SEARCH("-postgresql",Online_Backup_Table1230[[#This Row],[Extension types]],1),0)&gt;0,"-postgresql","-")</f>
        <v>-</v>
      </c>
      <c r="AO317" s="53" t="n">
        <f aca="false">IF(AND(Online_Backup_Table1230[[#This Row],[OS_type]]="WINDOWS / LINUX",COUNTIF(Online_Backup_Table1230[[#This Row],[Check -mssql and -mssql70]:[Check -opc]],"-")&lt;&gt;21),1,0)</f>
        <v>0</v>
      </c>
      <c r="AP317" s="53" t="n">
        <f aca="false">IF(AND(Online_Backup_Table1230[[#This Row],[OS_type]]="UNIX",COUNTIF(Online_Backup_Table1230[[#This Row],[Check -mssql and -mssql70]:[Check -opc]],"-")&lt;&gt;21),1,0)</f>
        <v>0</v>
      </c>
      <c r="AQ317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317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317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17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317" s="54"/>
      <c r="AV317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318" customFormat="false" ht="15" hidden="false" customHeight="false" outlineLevel="0" collapsed="false">
      <c r="B318" s="39" t="s">
        <v>412</v>
      </c>
      <c r="C318" s="39" t="s">
        <v>184</v>
      </c>
      <c r="D318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18" s="51" t="s">
        <v>413</v>
      </c>
      <c r="F318" s="52"/>
      <c r="G318" s="52"/>
      <c r="H318" s="52"/>
      <c r="I318" s="52"/>
      <c r="J318" s="52"/>
      <c r="L318" s="50" t="str">
        <f aca="false">IF(IFERROR(SEARCH("-virtual",Online_Backup_Table1230[[#This Row],[Extension types]],1),0)&gt;0,"Yes","-")</f>
        <v>-</v>
      </c>
      <c r="M318" s="39"/>
      <c r="N318" s="50" t="str">
        <f aca="false">IF(IFERROR(SEARCH("-clus",Online_Backup_Table1230[[#This Row],[Extension types]],1),0)&gt;0,"Yes","-")</f>
        <v>-</v>
      </c>
      <c r="O318" s="39"/>
      <c r="P318" s="50" t="str">
        <f aca="false">IF(IFERROR(SEARCH("-appserver",Online_Backup_Table1230[[#This Row],[Extension types]],1),0)&gt;0,"Yes","-")</f>
        <v>-</v>
      </c>
      <c r="Q318" s="39"/>
      <c r="R318" s="50" t="str">
        <f aca="false">IF(IFERROR(SEARCH("-mssql",Online_Backup_Table1230[[#This Row],[Extension types]],1),0)&gt;0,"-mssql","-")</f>
        <v>-mssql</v>
      </c>
      <c r="S318" s="50" t="str">
        <f aca="false">IF(IFERROR(SEARCH("-oracle",Online_Backup_Table1230[[#This Row],[Extension types]],1),0)&gt;0,"-oracle","-")</f>
        <v>-</v>
      </c>
      <c r="T318" s="50" t="str">
        <f aca="false">IF(IFERROR(SEARCH("-sap",Online_Backup_Table1230[[#This Row],[Extension types]],1),0)&gt;0,"-sap","-")</f>
        <v>-</v>
      </c>
      <c r="U318" s="50" t="str">
        <f aca="false">IF(IFERROR(SEARCH("-msexchange",Online_Backup_Table1230[[#This Row],[Extension types]],1),0)&gt;0,"-msexchange","-")</f>
        <v>-</v>
      </c>
      <c r="V318" s="50" t="str">
        <f aca="false">IF(IFERROR(SEARCH("-msese",Online_Backup_Table1230[[#This Row],[Extension types]],1),0)&gt;0,"-msese","-")</f>
        <v>-</v>
      </c>
      <c r="W318" s="50" t="str">
        <f aca="false">IF(IFERROR(SEARCH("-e2010",Online_Backup_Table1230[[#This Row],[Extension types]],1),0)&gt;0,"-e2010","-")</f>
        <v>-</v>
      </c>
      <c r="X318" s="50" t="str">
        <f aca="false">IF(IFERROR(SEARCH("-msmbx",Online_Backup_Table1230[[#This Row],[Extension types]],1),0)&gt;0,"-msmbx","-")</f>
        <v>-</v>
      </c>
      <c r="Y318" s="50" t="str">
        <f aca="false">IF(IFERROR(SEARCH("-mbx",Online_Backup_Table1230[[#This Row],[Extension types]],1),0)&gt;0,"-mbx","-")</f>
        <v>-</v>
      </c>
      <c r="Z318" s="50" t="str">
        <f aca="false">IF(IFERROR(SEARCH("-informix",Online_Backup_Table1230[[#This Row],[Extension types]],1),0)&gt;0,"-informix","-")</f>
        <v>-</v>
      </c>
      <c r="AA318" s="50" t="str">
        <f aca="false">IF(IFERROR(SEARCH("-sybase",Online_Backup_Table1230[[#This Row],[Extension types]],1),0)&gt;0,"-sybase","-")</f>
        <v>-</v>
      </c>
      <c r="AB318" s="50" t="str">
        <f aca="false">IF(IFERROR(SEARCH("-lotus",Online_Backup_Table1230[[#This Row],[Extension types]],1),0)&gt;0,"-lotus","-")</f>
        <v>-</v>
      </c>
      <c r="AC318" s="50" t="str">
        <f aca="false">IF(IFERROR(SEARCH("-vss",Online_Backup_Table1230[[#This Row],[Extension types]],1),0)&gt;0,"-vss","-")</f>
        <v>-vss</v>
      </c>
      <c r="AD318" s="50" t="str">
        <f aca="false">IF(IFERROR(SEARCH("-db2",Online_Backup_Table1230[[#This Row],[Extension types]],1),0)&gt;0,"-db2","-")</f>
        <v>-</v>
      </c>
      <c r="AE318" s="50" t="str">
        <f aca="false">IF(IFERROR(SEARCH("-mssharepoint",Online_Backup_Table1230[[#This Row],[Extension types]],1),0)&gt;0,"-mssharepoint","-")</f>
        <v>-</v>
      </c>
      <c r="AF318" s="50" t="str">
        <f aca="false">IF(IFERROR(SEARCH("-mssps",Online_Backup_Table1230[[#This Row],[Extension types]],1),0)&gt;0,"-mssps","-")</f>
        <v>-</v>
      </c>
      <c r="AG318" s="50" t="str">
        <f aca="false">IF(IFERROR(SEARCH("-vmware",Online_Backup_Table1230[[#This Row],[Extension types]],1),0)&gt;0,"-vmware","-")</f>
        <v>-</v>
      </c>
      <c r="AH318" s="50" t="str">
        <f aca="false">IF(IFERROR(SEARCH("-vepa",Online_Backup_Table1230[[#This Row],[Extension types]],1),0)&gt;0,"-vepa","-")</f>
        <v>-</v>
      </c>
      <c r="AI318" s="50" t="str">
        <f aca="false">IF(IFERROR(SEARCH("-veagent",Online_Backup_Table1230[[#This Row],[Extension types]],1),0)&gt;0,"-veagent","-")</f>
        <v>-</v>
      </c>
      <c r="AJ318" s="50" t="str">
        <f aca="false">IF(IFERROR(SEARCH("-stream",Online_Backup_Table1230[[#This Row],[Extension types]],1),0)&gt;0,"-stream","-")</f>
        <v>-</v>
      </c>
      <c r="AK318" s="50" t="str">
        <f aca="false">IF(IFERROR(SEARCH("-ov",Online_Backup_Table1230[[#This Row],[Extension types]],1),0)&gt;0,"-ov","-")</f>
        <v>-</v>
      </c>
      <c r="AL318" s="50" t="str">
        <f aca="false">IF(IFERROR(SEARCH("-opc",Online_Backup_Table1230[[#This Row],[Extension types]],1),0)&gt;0,"-opc","-")</f>
        <v>-</v>
      </c>
      <c r="AM318" s="50" t="str">
        <f aca="false">IF(IFERROR(SEARCH("-mysql",Online_Backup_Table1230[[#This Row],[Extension types]],1),0)&gt;0,"-mysql","-")</f>
        <v>-</v>
      </c>
      <c r="AN318" s="50" t="str">
        <f aca="false">IF(IFERROR(SEARCH("-postgresql",Online_Backup_Table1230[[#This Row],[Extension types]],1),0)&gt;0,"-postgresql","-")</f>
        <v>-</v>
      </c>
      <c r="AO318" s="53" t="n">
        <f aca="false">IF(AND(Online_Backup_Table1230[[#This Row],[OS_type]]="WINDOWS / LINUX",COUNTIF(Online_Backup_Table1230[[#This Row],[Check -mssql and -mssql70]:[Check -opc]],"-")&lt;&gt;21),1,0)</f>
        <v>1</v>
      </c>
      <c r="AP318" s="53" t="n">
        <f aca="false">IF(AND(Online_Backup_Table1230[[#This Row],[OS_type]]="UNIX",COUNTIF(Online_Backup_Table1230[[#This Row],[Check -mssql and -mssql70]:[Check -opc]],"-")&lt;&gt;21),1,0)</f>
        <v>0</v>
      </c>
      <c r="AQ318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318" s="53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318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18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318" s="54" t="n">
        <v>43872.3547569444</v>
      </c>
      <c r="AV318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319" customFormat="false" ht="15" hidden="false" customHeight="false" outlineLevel="0" collapsed="false">
      <c r="B319" s="39" t="s">
        <v>414</v>
      </c>
      <c r="C319" s="39" t="s">
        <v>165</v>
      </c>
      <c r="D319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19" s="51" t="s">
        <v>415</v>
      </c>
      <c r="F319" s="52"/>
      <c r="G319" s="52"/>
      <c r="H319" s="52"/>
      <c r="I319" s="52"/>
      <c r="J319" s="52"/>
      <c r="L319" s="50" t="str">
        <f aca="false">IF(IFERROR(SEARCH("-virtual",Online_Backup_Table1230[[#This Row],[Extension types]],1),0)&gt;0,"Yes","-")</f>
        <v>-</v>
      </c>
      <c r="M319" s="39"/>
      <c r="N319" s="50" t="str">
        <f aca="false">IF(IFERROR(SEARCH("-clus",Online_Backup_Table1230[[#This Row],[Extension types]],1),0)&gt;0,"Yes","-")</f>
        <v>-</v>
      </c>
      <c r="O319" s="39"/>
      <c r="P319" s="50" t="str">
        <f aca="false">IF(IFERROR(SEARCH("-appserver",Online_Backup_Table1230[[#This Row],[Extension types]],1),0)&gt;0,"Yes","-")</f>
        <v>-</v>
      </c>
      <c r="Q319" s="39"/>
      <c r="R319" s="50" t="str">
        <f aca="false">IF(IFERROR(SEARCH("-mssql",Online_Backup_Table1230[[#This Row],[Extension types]],1),0)&gt;0,"-mssql","-")</f>
        <v>-mssql</v>
      </c>
      <c r="S319" s="50" t="str">
        <f aca="false">IF(IFERROR(SEARCH("-oracle",Online_Backup_Table1230[[#This Row],[Extension types]],1),0)&gt;0,"-oracle","-")</f>
        <v>-</v>
      </c>
      <c r="T319" s="50" t="str">
        <f aca="false">IF(IFERROR(SEARCH("-sap",Online_Backup_Table1230[[#This Row],[Extension types]],1),0)&gt;0,"-sap","-")</f>
        <v>-</v>
      </c>
      <c r="U319" s="50" t="str">
        <f aca="false">IF(IFERROR(SEARCH("-msexchange",Online_Backup_Table1230[[#This Row],[Extension types]],1),0)&gt;0,"-msexchange","-")</f>
        <v>-</v>
      </c>
      <c r="V319" s="50" t="str">
        <f aca="false">IF(IFERROR(SEARCH("-msese",Online_Backup_Table1230[[#This Row],[Extension types]],1),0)&gt;0,"-msese","-")</f>
        <v>-</v>
      </c>
      <c r="W319" s="50" t="str">
        <f aca="false">IF(IFERROR(SEARCH("-e2010",Online_Backup_Table1230[[#This Row],[Extension types]],1),0)&gt;0,"-e2010","-")</f>
        <v>-</v>
      </c>
      <c r="X319" s="50" t="str">
        <f aca="false">IF(IFERROR(SEARCH("-msmbx",Online_Backup_Table1230[[#This Row],[Extension types]],1),0)&gt;0,"-msmbx","-")</f>
        <v>-</v>
      </c>
      <c r="Y319" s="50" t="str">
        <f aca="false">IF(IFERROR(SEARCH("-mbx",Online_Backup_Table1230[[#This Row],[Extension types]],1),0)&gt;0,"-mbx","-")</f>
        <v>-</v>
      </c>
      <c r="Z319" s="50" t="str">
        <f aca="false">IF(IFERROR(SEARCH("-informix",Online_Backup_Table1230[[#This Row],[Extension types]],1),0)&gt;0,"-informix","-")</f>
        <v>-</v>
      </c>
      <c r="AA319" s="50" t="str">
        <f aca="false">IF(IFERROR(SEARCH("-sybase",Online_Backup_Table1230[[#This Row],[Extension types]],1),0)&gt;0,"-sybase","-")</f>
        <v>-</v>
      </c>
      <c r="AB319" s="50" t="str">
        <f aca="false">IF(IFERROR(SEARCH("-lotus",Online_Backup_Table1230[[#This Row],[Extension types]],1),0)&gt;0,"-lotus","-")</f>
        <v>-</v>
      </c>
      <c r="AC319" s="50" t="str">
        <f aca="false">IF(IFERROR(SEARCH("-vss",Online_Backup_Table1230[[#This Row],[Extension types]],1),0)&gt;0,"-vss","-")</f>
        <v>-vss</v>
      </c>
      <c r="AD319" s="50" t="str">
        <f aca="false">IF(IFERROR(SEARCH("-db2",Online_Backup_Table1230[[#This Row],[Extension types]],1),0)&gt;0,"-db2","-")</f>
        <v>-</v>
      </c>
      <c r="AE319" s="50" t="str">
        <f aca="false">IF(IFERROR(SEARCH("-mssharepoint",Online_Backup_Table1230[[#This Row],[Extension types]],1),0)&gt;0,"-mssharepoint","-")</f>
        <v>-</v>
      </c>
      <c r="AF319" s="50" t="str">
        <f aca="false">IF(IFERROR(SEARCH("-mssps",Online_Backup_Table1230[[#This Row],[Extension types]],1),0)&gt;0,"-mssps","-")</f>
        <v>-</v>
      </c>
      <c r="AG319" s="50" t="str">
        <f aca="false">IF(IFERROR(SEARCH("-vmware",Online_Backup_Table1230[[#This Row],[Extension types]],1),0)&gt;0,"-vmware","-")</f>
        <v>-</v>
      </c>
      <c r="AH319" s="50" t="str">
        <f aca="false">IF(IFERROR(SEARCH("-vepa",Online_Backup_Table1230[[#This Row],[Extension types]],1),0)&gt;0,"-vepa","-")</f>
        <v>-</v>
      </c>
      <c r="AI319" s="50" t="str">
        <f aca="false">IF(IFERROR(SEARCH("-veagent",Online_Backup_Table1230[[#This Row],[Extension types]],1),0)&gt;0,"-veagent","-")</f>
        <v>-</v>
      </c>
      <c r="AJ319" s="50" t="str">
        <f aca="false">IF(IFERROR(SEARCH("-stream",Online_Backup_Table1230[[#This Row],[Extension types]],1),0)&gt;0,"-stream","-")</f>
        <v>-</v>
      </c>
      <c r="AK319" s="50" t="str">
        <f aca="false">IF(IFERROR(SEARCH("-ov",Online_Backup_Table1230[[#This Row],[Extension types]],1),0)&gt;0,"-ov","-")</f>
        <v>-</v>
      </c>
      <c r="AL319" s="50" t="str">
        <f aca="false">IF(IFERROR(SEARCH("-opc",Online_Backup_Table1230[[#This Row],[Extension types]],1),0)&gt;0,"-opc","-")</f>
        <v>-</v>
      </c>
      <c r="AM319" s="50" t="str">
        <f aca="false">IF(IFERROR(SEARCH("-mysql",Online_Backup_Table1230[[#This Row],[Extension types]],1),0)&gt;0,"-mysql","-")</f>
        <v>-</v>
      </c>
      <c r="AN319" s="50" t="str">
        <f aca="false">IF(IFERROR(SEARCH("-postgresql",Online_Backup_Table1230[[#This Row],[Extension types]],1),0)&gt;0,"-postgresql","-")</f>
        <v>-</v>
      </c>
      <c r="AO319" s="53" t="n">
        <f aca="false">IF(AND(Online_Backup_Table1230[[#This Row],[OS_type]]="WINDOWS / LINUX",COUNTIF(Online_Backup_Table1230[[#This Row],[Check -mssql and -mssql70]:[Check -opc]],"-")&lt;&gt;21),1,0)</f>
        <v>1</v>
      </c>
      <c r="AP319" s="53" t="n">
        <f aca="false">IF(AND(Online_Backup_Table1230[[#This Row],[OS_type]]="UNIX",COUNTIF(Online_Backup_Table1230[[#This Row],[Check -mssql and -mssql70]:[Check -opc]],"-")&lt;&gt;21),1,0)</f>
        <v>0</v>
      </c>
      <c r="AQ319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319" s="53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319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19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319" s="54" t="n">
        <v>43873.5050578704</v>
      </c>
      <c r="AV319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320" customFormat="false" ht="15" hidden="false" customHeight="false" outlineLevel="0" collapsed="false">
      <c r="B320" s="39" t="s">
        <v>416</v>
      </c>
      <c r="C320" s="39" t="s">
        <v>165</v>
      </c>
      <c r="D320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20" s="51" t="s">
        <v>417</v>
      </c>
      <c r="F320" s="52"/>
      <c r="G320" s="52"/>
      <c r="H320" s="52"/>
      <c r="I320" s="52"/>
      <c r="J320" s="52"/>
      <c r="L320" s="50" t="str">
        <f aca="false">IF(IFERROR(SEARCH("-virtual",Online_Backup_Table1230[[#This Row],[Extension types]],1),0)&gt;0,"Yes","-")</f>
        <v>-</v>
      </c>
      <c r="M320" s="39"/>
      <c r="N320" s="50" t="str">
        <f aca="false">IF(IFERROR(SEARCH("-clus",Online_Backup_Table1230[[#This Row],[Extension types]],1),0)&gt;0,"Yes","-")</f>
        <v>-</v>
      </c>
      <c r="O320" s="39"/>
      <c r="P320" s="50" t="str">
        <f aca="false">IF(IFERROR(SEARCH("-appserver",Online_Backup_Table1230[[#This Row],[Extension types]],1),0)&gt;0,"Yes","-")</f>
        <v>-</v>
      </c>
      <c r="Q320" s="39"/>
      <c r="R320" s="50" t="str">
        <f aca="false">IF(IFERROR(SEARCH("-mssql",Online_Backup_Table1230[[#This Row],[Extension types]],1),0)&gt;0,"-mssql","-")</f>
        <v>-mssql</v>
      </c>
      <c r="S320" s="50" t="str">
        <f aca="false">IF(IFERROR(SEARCH("-oracle",Online_Backup_Table1230[[#This Row],[Extension types]],1),0)&gt;0,"-oracle","-")</f>
        <v>-</v>
      </c>
      <c r="T320" s="50" t="str">
        <f aca="false">IF(IFERROR(SEARCH("-sap",Online_Backup_Table1230[[#This Row],[Extension types]],1),0)&gt;0,"-sap","-")</f>
        <v>-</v>
      </c>
      <c r="U320" s="50" t="str">
        <f aca="false">IF(IFERROR(SEARCH("-msexchange",Online_Backup_Table1230[[#This Row],[Extension types]],1),0)&gt;0,"-msexchange","-")</f>
        <v>-</v>
      </c>
      <c r="V320" s="50" t="str">
        <f aca="false">IF(IFERROR(SEARCH("-msese",Online_Backup_Table1230[[#This Row],[Extension types]],1),0)&gt;0,"-msese","-")</f>
        <v>-</v>
      </c>
      <c r="W320" s="50" t="str">
        <f aca="false">IF(IFERROR(SEARCH("-e2010",Online_Backup_Table1230[[#This Row],[Extension types]],1),0)&gt;0,"-e2010","-")</f>
        <v>-</v>
      </c>
      <c r="X320" s="50" t="str">
        <f aca="false">IF(IFERROR(SEARCH("-msmbx",Online_Backup_Table1230[[#This Row],[Extension types]],1),0)&gt;0,"-msmbx","-")</f>
        <v>-</v>
      </c>
      <c r="Y320" s="50" t="str">
        <f aca="false">IF(IFERROR(SEARCH("-mbx",Online_Backup_Table1230[[#This Row],[Extension types]],1),0)&gt;0,"-mbx","-")</f>
        <v>-</v>
      </c>
      <c r="Z320" s="50" t="str">
        <f aca="false">IF(IFERROR(SEARCH("-informix",Online_Backup_Table1230[[#This Row],[Extension types]],1),0)&gt;0,"-informix","-")</f>
        <v>-</v>
      </c>
      <c r="AA320" s="50" t="str">
        <f aca="false">IF(IFERROR(SEARCH("-sybase",Online_Backup_Table1230[[#This Row],[Extension types]],1),0)&gt;0,"-sybase","-")</f>
        <v>-</v>
      </c>
      <c r="AB320" s="50" t="str">
        <f aca="false">IF(IFERROR(SEARCH("-lotus",Online_Backup_Table1230[[#This Row],[Extension types]],1),0)&gt;0,"-lotus","-")</f>
        <v>-</v>
      </c>
      <c r="AC320" s="50" t="str">
        <f aca="false">IF(IFERROR(SEARCH("-vss",Online_Backup_Table1230[[#This Row],[Extension types]],1),0)&gt;0,"-vss","-")</f>
        <v>-vss</v>
      </c>
      <c r="AD320" s="50" t="str">
        <f aca="false">IF(IFERROR(SEARCH("-db2",Online_Backup_Table1230[[#This Row],[Extension types]],1),0)&gt;0,"-db2","-")</f>
        <v>-</v>
      </c>
      <c r="AE320" s="50" t="str">
        <f aca="false">IF(IFERROR(SEARCH("-mssharepoint",Online_Backup_Table1230[[#This Row],[Extension types]],1),0)&gt;0,"-mssharepoint","-")</f>
        <v>-</v>
      </c>
      <c r="AF320" s="50" t="str">
        <f aca="false">IF(IFERROR(SEARCH("-mssps",Online_Backup_Table1230[[#This Row],[Extension types]],1),0)&gt;0,"-mssps","-")</f>
        <v>-</v>
      </c>
      <c r="AG320" s="50" t="str">
        <f aca="false">IF(IFERROR(SEARCH("-vmware",Online_Backup_Table1230[[#This Row],[Extension types]],1),0)&gt;0,"-vmware","-")</f>
        <v>-</v>
      </c>
      <c r="AH320" s="50" t="str">
        <f aca="false">IF(IFERROR(SEARCH("-vepa",Online_Backup_Table1230[[#This Row],[Extension types]],1),0)&gt;0,"-vepa","-")</f>
        <v>-</v>
      </c>
      <c r="AI320" s="50" t="str">
        <f aca="false">IF(IFERROR(SEARCH("-veagent",Online_Backup_Table1230[[#This Row],[Extension types]],1),0)&gt;0,"-veagent","-")</f>
        <v>-</v>
      </c>
      <c r="AJ320" s="50" t="str">
        <f aca="false">IF(IFERROR(SEARCH("-stream",Online_Backup_Table1230[[#This Row],[Extension types]],1),0)&gt;0,"-stream","-")</f>
        <v>-</v>
      </c>
      <c r="AK320" s="50" t="str">
        <f aca="false">IF(IFERROR(SEARCH("-ov",Online_Backup_Table1230[[#This Row],[Extension types]],1),0)&gt;0,"-ov","-")</f>
        <v>-</v>
      </c>
      <c r="AL320" s="50" t="str">
        <f aca="false">IF(IFERROR(SEARCH("-opc",Online_Backup_Table1230[[#This Row],[Extension types]],1),0)&gt;0,"-opc","-")</f>
        <v>-</v>
      </c>
      <c r="AM320" s="50" t="str">
        <f aca="false">IF(IFERROR(SEARCH("-mysql",Online_Backup_Table1230[[#This Row],[Extension types]],1),0)&gt;0,"-mysql","-")</f>
        <v>-</v>
      </c>
      <c r="AN320" s="50" t="str">
        <f aca="false">IF(IFERROR(SEARCH("-postgresql",Online_Backup_Table1230[[#This Row],[Extension types]],1),0)&gt;0,"-postgresql","-")</f>
        <v>-</v>
      </c>
      <c r="AO320" s="53" t="n">
        <f aca="false">IF(AND(Online_Backup_Table1230[[#This Row],[OS_type]]="WINDOWS / LINUX",COUNTIF(Online_Backup_Table1230[[#This Row],[Check -mssql and -mssql70]:[Check -opc]],"-")&lt;&gt;21),1,0)</f>
        <v>1</v>
      </c>
      <c r="AP320" s="53" t="n">
        <f aca="false">IF(AND(Online_Backup_Table1230[[#This Row],[OS_type]]="UNIX",COUNTIF(Online_Backup_Table1230[[#This Row],[Check -mssql and -mssql70]:[Check -opc]],"-")&lt;&gt;21),1,0)</f>
        <v>0</v>
      </c>
      <c r="AQ320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320" s="53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320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20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320" s="54" t="n">
        <v>43873.5053125</v>
      </c>
      <c r="AV320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321" customFormat="false" ht="15" hidden="false" customHeight="false" outlineLevel="0" collapsed="false">
      <c r="B321" s="39" t="s">
        <v>418</v>
      </c>
      <c r="C321" s="39" t="s">
        <v>419</v>
      </c>
      <c r="D321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21" s="51" t="s">
        <v>127</v>
      </c>
      <c r="F321" s="52"/>
      <c r="G321" s="52"/>
      <c r="H321" s="52"/>
      <c r="I321" s="52"/>
      <c r="J321" s="52"/>
      <c r="L321" s="50" t="str">
        <f aca="false">IF(IFERROR(SEARCH("-virtual",Online_Backup_Table1230[[#This Row],[Extension types]],1),0)&gt;0,"Yes","-")</f>
        <v>-</v>
      </c>
      <c r="M321" s="39"/>
      <c r="N321" s="50" t="str">
        <f aca="false">IF(IFERROR(SEARCH("-clus",Online_Backup_Table1230[[#This Row],[Extension types]],1),0)&gt;0,"Yes","-")</f>
        <v>-</v>
      </c>
      <c r="O321" s="39"/>
      <c r="P321" s="50" t="str">
        <f aca="false">IF(IFERROR(SEARCH("-appserver",Online_Backup_Table1230[[#This Row],[Extension types]],1),0)&gt;0,"Yes","-")</f>
        <v>-</v>
      </c>
      <c r="Q321" s="39"/>
      <c r="R321" s="50" t="str">
        <f aca="false">IF(IFERROR(SEARCH("-mssql",Online_Backup_Table1230[[#This Row],[Extension types]],1),0)&gt;0,"-mssql","-")</f>
        <v>-</v>
      </c>
      <c r="S321" s="50" t="str">
        <f aca="false">IF(IFERROR(SEARCH("-oracle",Online_Backup_Table1230[[#This Row],[Extension types]],1),0)&gt;0,"-oracle","-")</f>
        <v>-oracle</v>
      </c>
      <c r="T321" s="50" t="str">
        <f aca="false">IF(IFERROR(SEARCH("-sap",Online_Backup_Table1230[[#This Row],[Extension types]],1),0)&gt;0,"-sap","-")</f>
        <v>-</v>
      </c>
      <c r="U321" s="50" t="str">
        <f aca="false">IF(IFERROR(SEARCH("-msexchange",Online_Backup_Table1230[[#This Row],[Extension types]],1),0)&gt;0,"-msexchange","-")</f>
        <v>-</v>
      </c>
      <c r="V321" s="50" t="str">
        <f aca="false">IF(IFERROR(SEARCH("-msese",Online_Backup_Table1230[[#This Row],[Extension types]],1),0)&gt;0,"-msese","-")</f>
        <v>-</v>
      </c>
      <c r="W321" s="50" t="str">
        <f aca="false">IF(IFERROR(SEARCH("-e2010",Online_Backup_Table1230[[#This Row],[Extension types]],1),0)&gt;0,"-e2010","-")</f>
        <v>-</v>
      </c>
      <c r="X321" s="50" t="str">
        <f aca="false">IF(IFERROR(SEARCH("-msmbx",Online_Backup_Table1230[[#This Row],[Extension types]],1),0)&gt;0,"-msmbx","-")</f>
        <v>-</v>
      </c>
      <c r="Y321" s="50" t="str">
        <f aca="false">IF(IFERROR(SEARCH("-mbx",Online_Backup_Table1230[[#This Row],[Extension types]],1),0)&gt;0,"-mbx","-")</f>
        <v>-</v>
      </c>
      <c r="Z321" s="50" t="str">
        <f aca="false">IF(IFERROR(SEARCH("-informix",Online_Backup_Table1230[[#This Row],[Extension types]],1),0)&gt;0,"-informix","-")</f>
        <v>-</v>
      </c>
      <c r="AA321" s="50" t="str">
        <f aca="false">IF(IFERROR(SEARCH("-sybase",Online_Backup_Table1230[[#This Row],[Extension types]],1),0)&gt;0,"-sybase","-")</f>
        <v>-</v>
      </c>
      <c r="AB321" s="50" t="str">
        <f aca="false">IF(IFERROR(SEARCH("-lotus",Online_Backup_Table1230[[#This Row],[Extension types]],1),0)&gt;0,"-lotus","-")</f>
        <v>-</v>
      </c>
      <c r="AC321" s="50" t="str">
        <f aca="false">IF(IFERROR(SEARCH("-vss",Online_Backup_Table1230[[#This Row],[Extension types]],1),0)&gt;0,"-vss","-")</f>
        <v>-</v>
      </c>
      <c r="AD321" s="50" t="str">
        <f aca="false">IF(IFERROR(SEARCH("-db2",Online_Backup_Table1230[[#This Row],[Extension types]],1),0)&gt;0,"-db2","-")</f>
        <v>-</v>
      </c>
      <c r="AE321" s="50" t="str">
        <f aca="false">IF(IFERROR(SEARCH("-mssharepoint",Online_Backup_Table1230[[#This Row],[Extension types]],1),0)&gt;0,"-mssharepoint","-")</f>
        <v>-</v>
      </c>
      <c r="AF321" s="50" t="str">
        <f aca="false">IF(IFERROR(SEARCH("-mssps",Online_Backup_Table1230[[#This Row],[Extension types]],1),0)&gt;0,"-mssps","-")</f>
        <v>-</v>
      </c>
      <c r="AG321" s="50" t="str">
        <f aca="false">IF(IFERROR(SEARCH("-vmware",Online_Backup_Table1230[[#This Row],[Extension types]],1),0)&gt;0,"-vmware","-")</f>
        <v>-</v>
      </c>
      <c r="AH321" s="50" t="str">
        <f aca="false">IF(IFERROR(SEARCH("-vepa",Online_Backup_Table1230[[#This Row],[Extension types]],1),0)&gt;0,"-vepa","-")</f>
        <v>-</v>
      </c>
      <c r="AI321" s="50" t="str">
        <f aca="false">IF(IFERROR(SEARCH("-veagent",Online_Backup_Table1230[[#This Row],[Extension types]],1),0)&gt;0,"-veagent","-")</f>
        <v>-</v>
      </c>
      <c r="AJ321" s="50" t="str">
        <f aca="false">IF(IFERROR(SEARCH("-stream",Online_Backup_Table1230[[#This Row],[Extension types]],1),0)&gt;0,"-stream","-")</f>
        <v>-</v>
      </c>
      <c r="AK321" s="50" t="str">
        <f aca="false">IF(IFERROR(SEARCH("-ov",Online_Backup_Table1230[[#This Row],[Extension types]],1),0)&gt;0,"-ov","-")</f>
        <v>-</v>
      </c>
      <c r="AL321" s="50" t="str">
        <f aca="false">IF(IFERROR(SEARCH("-opc",Online_Backup_Table1230[[#This Row],[Extension types]],1),0)&gt;0,"-opc","-")</f>
        <v>-</v>
      </c>
      <c r="AM321" s="50" t="str">
        <f aca="false">IF(IFERROR(SEARCH("-mysql",Online_Backup_Table1230[[#This Row],[Extension types]],1),0)&gt;0,"-mysql","-")</f>
        <v>-</v>
      </c>
      <c r="AN321" s="50" t="str">
        <f aca="false">IF(IFERROR(SEARCH("-postgresql",Online_Backup_Table1230[[#This Row],[Extension types]],1),0)&gt;0,"-postgresql","-")</f>
        <v>-</v>
      </c>
      <c r="AO321" s="53" t="n">
        <f aca="false">IF(AND(Online_Backup_Table1230[[#This Row],[OS_type]]="WINDOWS / LINUX",COUNTIF(Online_Backup_Table1230[[#This Row],[Check -mssql and -mssql70]:[Check -opc]],"-")&lt;&gt;21),1,0)</f>
        <v>1</v>
      </c>
      <c r="AP321" s="53" t="n">
        <f aca="false">IF(AND(Online_Backup_Table1230[[#This Row],[OS_type]]="UNIX",COUNTIF(Online_Backup_Table1230[[#This Row],[Check -mssql and -mssql70]:[Check -opc]],"-")&lt;&gt;21),1,0)</f>
        <v>0</v>
      </c>
      <c r="AQ321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321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321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21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321" s="54"/>
      <c r="AV321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322" customFormat="false" ht="15" hidden="false" customHeight="false" outlineLevel="0" collapsed="false">
      <c r="B322" s="39" t="s">
        <v>420</v>
      </c>
      <c r="C322" s="39" t="s">
        <v>419</v>
      </c>
      <c r="D322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22" s="51" t="s">
        <v>127</v>
      </c>
      <c r="F322" s="52"/>
      <c r="G322" s="52"/>
      <c r="H322" s="52"/>
      <c r="I322" s="52"/>
      <c r="J322" s="52"/>
      <c r="L322" s="50" t="str">
        <f aca="false">IF(IFERROR(SEARCH("-virtual",Online_Backup_Table1230[[#This Row],[Extension types]],1),0)&gt;0,"Yes","-")</f>
        <v>-</v>
      </c>
      <c r="M322" s="39"/>
      <c r="N322" s="50" t="str">
        <f aca="false">IF(IFERROR(SEARCH("-clus",Online_Backup_Table1230[[#This Row],[Extension types]],1),0)&gt;0,"Yes","-")</f>
        <v>-</v>
      </c>
      <c r="O322" s="39"/>
      <c r="P322" s="50" t="str">
        <f aca="false">IF(IFERROR(SEARCH("-appserver",Online_Backup_Table1230[[#This Row],[Extension types]],1),0)&gt;0,"Yes","-")</f>
        <v>-</v>
      </c>
      <c r="Q322" s="39"/>
      <c r="R322" s="50" t="str">
        <f aca="false">IF(IFERROR(SEARCH("-mssql",Online_Backup_Table1230[[#This Row],[Extension types]],1),0)&gt;0,"-mssql","-")</f>
        <v>-</v>
      </c>
      <c r="S322" s="50" t="str">
        <f aca="false">IF(IFERROR(SEARCH("-oracle",Online_Backup_Table1230[[#This Row],[Extension types]],1),0)&gt;0,"-oracle","-")</f>
        <v>-oracle</v>
      </c>
      <c r="T322" s="50" t="str">
        <f aca="false">IF(IFERROR(SEARCH("-sap",Online_Backup_Table1230[[#This Row],[Extension types]],1),0)&gt;0,"-sap","-")</f>
        <v>-</v>
      </c>
      <c r="U322" s="50" t="str">
        <f aca="false">IF(IFERROR(SEARCH("-msexchange",Online_Backup_Table1230[[#This Row],[Extension types]],1),0)&gt;0,"-msexchange","-")</f>
        <v>-</v>
      </c>
      <c r="V322" s="50" t="str">
        <f aca="false">IF(IFERROR(SEARCH("-msese",Online_Backup_Table1230[[#This Row],[Extension types]],1),0)&gt;0,"-msese","-")</f>
        <v>-</v>
      </c>
      <c r="W322" s="50" t="str">
        <f aca="false">IF(IFERROR(SEARCH("-e2010",Online_Backup_Table1230[[#This Row],[Extension types]],1),0)&gt;0,"-e2010","-")</f>
        <v>-</v>
      </c>
      <c r="X322" s="50" t="str">
        <f aca="false">IF(IFERROR(SEARCH("-msmbx",Online_Backup_Table1230[[#This Row],[Extension types]],1),0)&gt;0,"-msmbx","-")</f>
        <v>-</v>
      </c>
      <c r="Y322" s="50" t="str">
        <f aca="false">IF(IFERROR(SEARCH("-mbx",Online_Backup_Table1230[[#This Row],[Extension types]],1),0)&gt;0,"-mbx","-")</f>
        <v>-</v>
      </c>
      <c r="Z322" s="50" t="str">
        <f aca="false">IF(IFERROR(SEARCH("-informix",Online_Backup_Table1230[[#This Row],[Extension types]],1),0)&gt;0,"-informix","-")</f>
        <v>-</v>
      </c>
      <c r="AA322" s="50" t="str">
        <f aca="false">IF(IFERROR(SEARCH("-sybase",Online_Backup_Table1230[[#This Row],[Extension types]],1),0)&gt;0,"-sybase","-")</f>
        <v>-</v>
      </c>
      <c r="AB322" s="50" t="str">
        <f aca="false">IF(IFERROR(SEARCH("-lotus",Online_Backup_Table1230[[#This Row],[Extension types]],1),0)&gt;0,"-lotus","-")</f>
        <v>-</v>
      </c>
      <c r="AC322" s="50" t="str">
        <f aca="false">IF(IFERROR(SEARCH("-vss",Online_Backup_Table1230[[#This Row],[Extension types]],1),0)&gt;0,"-vss","-")</f>
        <v>-</v>
      </c>
      <c r="AD322" s="50" t="str">
        <f aca="false">IF(IFERROR(SEARCH("-db2",Online_Backup_Table1230[[#This Row],[Extension types]],1),0)&gt;0,"-db2","-")</f>
        <v>-</v>
      </c>
      <c r="AE322" s="50" t="str">
        <f aca="false">IF(IFERROR(SEARCH("-mssharepoint",Online_Backup_Table1230[[#This Row],[Extension types]],1),0)&gt;0,"-mssharepoint","-")</f>
        <v>-</v>
      </c>
      <c r="AF322" s="50" t="str">
        <f aca="false">IF(IFERROR(SEARCH("-mssps",Online_Backup_Table1230[[#This Row],[Extension types]],1),0)&gt;0,"-mssps","-")</f>
        <v>-</v>
      </c>
      <c r="AG322" s="50" t="str">
        <f aca="false">IF(IFERROR(SEARCH("-vmware",Online_Backup_Table1230[[#This Row],[Extension types]],1),0)&gt;0,"-vmware","-")</f>
        <v>-</v>
      </c>
      <c r="AH322" s="50" t="str">
        <f aca="false">IF(IFERROR(SEARCH("-vepa",Online_Backup_Table1230[[#This Row],[Extension types]],1),0)&gt;0,"-vepa","-")</f>
        <v>-</v>
      </c>
      <c r="AI322" s="50" t="str">
        <f aca="false">IF(IFERROR(SEARCH("-veagent",Online_Backup_Table1230[[#This Row],[Extension types]],1),0)&gt;0,"-veagent","-")</f>
        <v>-</v>
      </c>
      <c r="AJ322" s="50" t="str">
        <f aca="false">IF(IFERROR(SEARCH("-stream",Online_Backup_Table1230[[#This Row],[Extension types]],1),0)&gt;0,"-stream","-")</f>
        <v>-</v>
      </c>
      <c r="AK322" s="50" t="str">
        <f aca="false">IF(IFERROR(SEARCH("-ov",Online_Backup_Table1230[[#This Row],[Extension types]],1),0)&gt;0,"-ov","-")</f>
        <v>-</v>
      </c>
      <c r="AL322" s="50" t="str">
        <f aca="false">IF(IFERROR(SEARCH("-opc",Online_Backup_Table1230[[#This Row],[Extension types]],1),0)&gt;0,"-opc","-")</f>
        <v>-</v>
      </c>
      <c r="AM322" s="50" t="str">
        <f aca="false">IF(IFERROR(SEARCH("-mysql",Online_Backup_Table1230[[#This Row],[Extension types]],1),0)&gt;0,"-mysql","-")</f>
        <v>-</v>
      </c>
      <c r="AN322" s="50" t="str">
        <f aca="false">IF(IFERROR(SEARCH("-postgresql",Online_Backup_Table1230[[#This Row],[Extension types]],1),0)&gt;0,"-postgresql","-")</f>
        <v>-</v>
      </c>
      <c r="AO322" s="53" t="n">
        <f aca="false">IF(AND(Online_Backup_Table1230[[#This Row],[OS_type]]="WINDOWS / LINUX",COUNTIF(Online_Backup_Table1230[[#This Row],[Check -mssql and -mssql70]:[Check -opc]],"-")&lt;&gt;21),1,0)</f>
        <v>1</v>
      </c>
      <c r="AP322" s="53" t="n">
        <f aca="false">IF(AND(Online_Backup_Table1230[[#This Row],[OS_type]]="UNIX",COUNTIF(Online_Backup_Table1230[[#This Row],[Check -mssql and -mssql70]:[Check -opc]],"-")&lt;&gt;21),1,0)</f>
        <v>0</v>
      </c>
      <c r="AQ322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322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322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22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322" s="54"/>
      <c r="AV322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323" customFormat="false" ht="15" hidden="false" customHeight="false" outlineLevel="0" collapsed="false">
      <c r="B323" s="39" t="s">
        <v>421</v>
      </c>
      <c r="C323" s="39" t="s">
        <v>258</v>
      </c>
      <c r="D323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23" s="51" t="s">
        <v>422</v>
      </c>
      <c r="F323" s="52"/>
      <c r="G323" s="52"/>
      <c r="H323" s="52"/>
      <c r="I323" s="52"/>
      <c r="J323" s="52"/>
      <c r="L323" s="50" t="str">
        <f aca="false">IF(IFERROR(SEARCH("-virtual",Online_Backup_Table1230[[#This Row],[Extension types]],1),0)&gt;0,"Yes","-")</f>
        <v>-</v>
      </c>
      <c r="M323" s="39"/>
      <c r="N323" s="50" t="str">
        <f aca="false">IF(IFERROR(SEARCH("-clus",Online_Backup_Table1230[[#This Row],[Extension types]],1),0)&gt;0,"Yes","-")</f>
        <v>-</v>
      </c>
      <c r="O323" s="39"/>
      <c r="P323" s="50" t="str">
        <f aca="false">IF(IFERROR(SEARCH("-appserver",Online_Backup_Table1230[[#This Row],[Extension types]],1),0)&gt;0,"Yes","-")</f>
        <v>-</v>
      </c>
      <c r="Q323" s="39"/>
      <c r="R323" s="50" t="str">
        <f aca="false">IF(IFERROR(SEARCH("-mssql",Online_Backup_Table1230[[#This Row],[Extension types]],1),0)&gt;0,"-mssql","-")</f>
        <v>-</v>
      </c>
      <c r="S323" s="50" t="str">
        <f aca="false">IF(IFERROR(SEARCH("-oracle",Online_Backup_Table1230[[#This Row],[Extension types]],1),0)&gt;0,"-oracle","-")</f>
        <v>-</v>
      </c>
      <c r="T323" s="50" t="str">
        <f aca="false">IF(IFERROR(SEARCH("-sap",Online_Backup_Table1230[[#This Row],[Extension types]],1),0)&gt;0,"-sap","-")</f>
        <v>-</v>
      </c>
      <c r="U323" s="50" t="str">
        <f aca="false">IF(IFERROR(SEARCH("-msexchange",Online_Backup_Table1230[[#This Row],[Extension types]],1),0)&gt;0,"-msexchange","-")</f>
        <v>-</v>
      </c>
      <c r="V323" s="50" t="str">
        <f aca="false">IF(IFERROR(SEARCH("-msese",Online_Backup_Table1230[[#This Row],[Extension types]],1),0)&gt;0,"-msese","-")</f>
        <v>-</v>
      </c>
      <c r="W323" s="50" t="str">
        <f aca="false">IF(IFERROR(SEARCH("-e2010",Online_Backup_Table1230[[#This Row],[Extension types]],1),0)&gt;0,"-e2010","-")</f>
        <v>-</v>
      </c>
      <c r="X323" s="50" t="str">
        <f aca="false">IF(IFERROR(SEARCH("-msmbx",Online_Backup_Table1230[[#This Row],[Extension types]],1),0)&gt;0,"-msmbx","-")</f>
        <v>-</v>
      </c>
      <c r="Y323" s="50" t="str">
        <f aca="false">IF(IFERROR(SEARCH("-mbx",Online_Backup_Table1230[[#This Row],[Extension types]],1),0)&gt;0,"-mbx","-")</f>
        <v>-</v>
      </c>
      <c r="Z323" s="50" t="str">
        <f aca="false">IF(IFERROR(SEARCH("-informix",Online_Backup_Table1230[[#This Row],[Extension types]],1),0)&gt;0,"-informix","-")</f>
        <v>-</v>
      </c>
      <c r="AA323" s="50" t="str">
        <f aca="false">IF(IFERROR(SEARCH("-sybase",Online_Backup_Table1230[[#This Row],[Extension types]],1),0)&gt;0,"-sybase","-")</f>
        <v>-</v>
      </c>
      <c r="AB323" s="50" t="str">
        <f aca="false">IF(IFERROR(SEARCH("-lotus",Online_Backup_Table1230[[#This Row],[Extension types]],1),0)&gt;0,"-lotus","-")</f>
        <v>-</v>
      </c>
      <c r="AC323" s="50" t="str">
        <f aca="false">IF(IFERROR(SEARCH("-vss",Online_Backup_Table1230[[#This Row],[Extension types]],1),0)&gt;0,"-vss","-")</f>
        <v>-</v>
      </c>
      <c r="AD323" s="50" t="str">
        <f aca="false">IF(IFERROR(SEARCH("-db2",Online_Backup_Table1230[[#This Row],[Extension types]],1),0)&gt;0,"-db2","-")</f>
        <v>-</v>
      </c>
      <c r="AE323" s="50" t="str">
        <f aca="false">IF(IFERROR(SEARCH("-mssharepoint",Online_Backup_Table1230[[#This Row],[Extension types]],1),0)&gt;0,"-mssharepoint","-")</f>
        <v>-</v>
      </c>
      <c r="AF323" s="50" t="str">
        <f aca="false">IF(IFERROR(SEARCH("-mssps",Online_Backup_Table1230[[#This Row],[Extension types]],1),0)&gt;0,"-mssps","-")</f>
        <v>-</v>
      </c>
      <c r="AG323" s="50" t="str">
        <f aca="false">IF(IFERROR(SEARCH("-vmware",Online_Backup_Table1230[[#This Row],[Extension types]],1),0)&gt;0,"-vmware","-")</f>
        <v>-</v>
      </c>
      <c r="AH323" s="50" t="str">
        <f aca="false">IF(IFERROR(SEARCH("-vepa",Online_Backup_Table1230[[#This Row],[Extension types]],1),0)&gt;0,"-vepa","-")</f>
        <v>-</v>
      </c>
      <c r="AI323" s="50" t="str">
        <f aca="false">IF(IFERROR(SEARCH("-veagent",Online_Backup_Table1230[[#This Row],[Extension types]],1),0)&gt;0,"-veagent","-")</f>
        <v>-</v>
      </c>
      <c r="AJ323" s="50" t="str">
        <f aca="false">IF(IFERROR(SEARCH("-stream",Online_Backup_Table1230[[#This Row],[Extension types]],1),0)&gt;0,"-stream","-")</f>
        <v>-</v>
      </c>
      <c r="AK323" s="50" t="str">
        <f aca="false">IF(IFERROR(SEARCH("-ov",Online_Backup_Table1230[[#This Row],[Extension types]],1),0)&gt;0,"-ov","-")</f>
        <v>-</v>
      </c>
      <c r="AL323" s="50" t="str">
        <f aca="false">IF(IFERROR(SEARCH("-opc",Online_Backup_Table1230[[#This Row],[Extension types]],1),0)&gt;0,"-opc","-")</f>
        <v>-</v>
      </c>
      <c r="AM323" s="50" t="str">
        <f aca="false">IF(IFERROR(SEARCH("-mysql",Online_Backup_Table1230[[#This Row],[Extension types]],1),0)&gt;0,"-mysql","-")</f>
        <v>-</v>
      </c>
      <c r="AN323" s="50" t="str">
        <f aca="false">IF(IFERROR(SEARCH("-postgresql",Online_Backup_Table1230[[#This Row],[Extension types]],1),0)&gt;0,"-postgresql","-")</f>
        <v>-</v>
      </c>
      <c r="AO323" s="53" t="n">
        <f aca="false">IF(AND(Online_Backup_Table1230[[#This Row],[OS_type]]="WINDOWS / LINUX",COUNTIF(Online_Backup_Table1230[[#This Row],[Check -mssql and -mssql70]:[Check -opc]],"-")&lt;&gt;21),1,0)</f>
        <v>0</v>
      </c>
      <c r="AP323" s="53" t="n">
        <f aca="false">IF(AND(Online_Backup_Table1230[[#This Row],[OS_type]]="UNIX",COUNTIF(Online_Backup_Table1230[[#This Row],[Check -mssql and -mssql70]:[Check -opc]],"-")&lt;&gt;21),1,0)</f>
        <v>0</v>
      </c>
      <c r="AQ323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323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323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23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323" s="54"/>
      <c r="AV323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324" customFormat="false" ht="15" hidden="false" customHeight="false" outlineLevel="0" collapsed="false">
      <c r="B324" s="39" t="s">
        <v>423</v>
      </c>
      <c r="C324" s="39" t="s">
        <v>184</v>
      </c>
      <c r="D324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24" s="51" t="s">
        <v>424</v>
      </c>
      <c r="F324" s="52"/>
      <c r="G324" s="52"/>
      <c r="H324" s="52"/>
      <c r="I324" s="52"/>
      <c r="J324" s="52"/>
      <c r="L324" s="50" t="str">
        <f aca="false">IF(IFERROR(SEARCH("-virtual",Online_Backup_Table1230[[#This Row],[Extension types]],1),0)&gt;0,"Yes","-")</f>
        <v>-</v>
      </c>
      <c r="M324" s="39"/>
      <c r="N324" s="50" t="str">
        <f aca="false">IF(IFERROR(SEARCH("-clus",Online_Backup_Table1230[[#This Row],[Extension types]],1),0)&gt;0,"Yes","-")</f>
        <v>Yes</v>
      </c>
      <c r="O324" s="39"/>
      <c r="P324" s="50" t="str">
        <f aca="false">IF(IFERROR(SEARCH("-appserver",Online_Backup_Table1230[[#This Row],[Extension types]],1),0)&gt;0,"Yes","-")</f>
        <v>-</v>
      </c>
      <c r="Q324" s="39"/>
      <c r="R324" s="50" t="str">
        <f aca="false">IF(IFERROR(SEARCH("-mssql",Online_Backup_Table1230[[#This Row],[Extension types]],1),0)&gt;0,"-mssql","-")</f>
        <v>-</v>
      </c>
      <c r="S324" s="50" t="str">
        <f aca="false">IF(IFERROR(SEARCH("-oracle",Online_Backup_Table1230[[#This Row],[Extension types]],1),0)&gt;0,"-oracle","-")</f>
        <v>-</v>
      </c>
      <c r="T324" s="50" t="str">
        <f aca="false">IF(IFERROR(SEARCH("-sap",Online_Backup_Table1230[[#This Row],[Extension types]],1),0)&gt;0,"-sap","-")</f>
        <v>-</v>
      </c>
      <c r="U324" s="50" t="str">
        <f aca="false">IF(IFERROR(SEARCH("-msexchange",Online_Backup_Table1230[[#This Row],[Extension types]],1),0)&gt;0,"-msexchange","-")</f>
        <v>-</v>
      </c>
      <c r="V324" s="50" t="str">
        <f aca="false">IF(IFERROR(SEARCH("-msese",Online_Backup_Table1230[[#This Row],[Extension types]],1),0)&gt;0,"-msese","-")</f>
        <v>-</v>
      </c>
      <c r="W324" s="50" t="str">
        <f aca="false">IF(IFERROR(SEARCH("-e2010",Online_Backup_Table1230[[#This Row],[Extension types]],1),0)&gt;0,"-e2010","-")</f>
        <v>-</v>
      </c>
      <c r="X324" s="50" t="str">
        <f aca="false">IF(IFERROR(SEARCH("-msmbx",Online_Backup_Table1230[[#This Row],[Extension types]],1),0)&gt;0,"-msmbx","-")</f>
        <v>-</v>
      </c>
      <c r="Y324" s="50" t="str">
        <f aca="false">IF(IFERROR(SEARCH("-mbx",Online_Backup_Table1230[[#This Row],[Extension types]],1),0)&gt;0,"-mbx","-")</f>
        <v>-</v>
      </c>
      <c r="Z324" s="50" t="str">
        <f aca="false">IF(IFERROR(SEARCH("-informix",Online_Backup_Table1230[[#This Row],[Extension types]],1),0)&gt;0,"-informix","-")</f>
        <v>-</v>
      </c>
      <c r="AA324" s="50" t="str">
        <f aca="false">IF(IFERROR(SEARCH("-sybase",Online_Backup_Table1230[[#This Row],[Extension types]],1),0)&gt;0,"-sybase","-")</f>
        <v>-</v>
      </c>
      <c r="AB324" s="50" t="str">
        <f aca="false">IF(IFERROR(SEARCH("-lotus",Online_Backup_Table1230[[#This Row],[Extension types]],1),0)&gt;0,"-lotus","-")</f>
        <v>-</v>
      </c>
      <c r="AC324" s="50" t="str">
        <f aca="false">IF(IFERROR(SEARCH("-vss",Online_Backup_Table1230[[#This Row],[Extension types]],1),0)&gt;0,"-vss","-")</f>
        <v>-vss</v>
      </c>
      <c r="AD324" s="50" t="str">
        <f aca="false">IF(IFERROR(SEARCH("-db2",Online_Backup_Table1230[[#This Row],[Extension types]],1),0)&gt;0,"-db2","-")</f>
        <v>-</v>
      </c>
      <c r="AE324" s="50" t="str">
        <f aca="false">IF(IFERROR(SEARCH("-mssharepoint",Online_Backup_Table1230[[#This Row],[Extension types]],1),0)&gt;0,"-mssharepoint","-")</f>
        <v>-</v>
      </c>
      <c r="AF324" s="50" t="str">
        <f aca="false">IF(IFERROR(SEARCH("-mssps",Online_Backup_Table1230[[#This Row],[Extension types]],1),0)&gt;0,"-mssps","-")</f>
        <v>-</v>
      </c>
      <c r="AG324" s="50" t="str">
        <f aca="false">IF(IFERROR(SEARCH("-vmware",Online_Backup_Table1230[[#This Row],[Extension types]],1),0)&gt;0,"-vmware","-")</f>
        <v>-</v>
      </c>
      <c r="AH324" s="50" t="str">
        <f aca="false">IF(IFERROR(SEARCH("-vepa",Online_Backup_Table1230[[#This Row],[Extension types]],1),0)&gt;0,"-vepa","-")</f>
        <v>-</v>
      </c>
      <c r="AI324" s="50" t="str">
        <f aca="false">IF(IFERROR(SEARCH("-veagent",Online_Backup_Table1230[[#This Row],[Extension types]],1),0)&gt;0,"-veagent","-")</f>
        <v>-</v>
      </c>
      <c r="AJ324" s="50" t="str">
        <f aca="false">IF(IFERROR(SEARCH("-stream",Online_Backup_Table1230[[#This Row],[Extension types]],1),0)&gt;0,"-stream","-")</f>
        <v>-</v>
      </c>
      <c r="AK324" s="50" t="str">
        <f aca="false">IF(IFERROR(SEARCH("-ov",Online_Backup_Table1230[[#This Row],[Extension types]],1),0)&gt;0,"-ov","-")</f>
        <v>-</v>
      </c>
      <c r="AL324" s="50" t="str">
        <f aca="false">IF(IFERROR(SEARCH("-opc",Online_Backup_Table1230[[#This Row],[Extension types]],1),0)&gt;0,"-opc","-")</f>
        <v>-</v>
      </c>
      <c r="AM324" s="50" t="str">
        <f aca="false">IF(IFERROR(SEARCH("-mysql",Online_Backup_Table1230[[#This Row],[Extension types]],1),0)&gt;0,"-mysql","-")</f>
        <v>-</v>
      </c>
      <c r="AN324" s="50" t="str">
        <f aca="false">IF(IFERROR(SEARCH("-postgresql",Online_Backup_Table1230[[#This Row],[Extension types]],1),0)&gt;0,"-postgresql","-")</f>
        <v>-</v>
      </c>
      <c r="AO324" s="53" t="n">
        <f aca="false">IF(AND(Online_Backup_Table1230[[#This Row],[OS_type]]="WINDOWS / LINUX",COUNTIF(Online_Backup_Table1230[[#This Row],[Check -mssql and -mssql70]:[Check -opc]],"-")&lt;&gt;21),1,0)</f>
        <v>1</v>
      </c>
      <c r="AP324" s="53" t="n">
        <f aca="false">IF(AND(Online_Backup_Table1230[[#This Row],[OS_type]]="UNIX",COUNTIF(Online_Backup_Table1230[[#This Row],[Check -mssql and -mssql70]:[Check -opc]],"-")&lt;&gt;21),1,0)</f>
        <v>0</v>
      </c>
      <c r="AQ324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324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324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24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324" s="54"/>
      <c r="AV324" s="0" t="s">
        <v>281</v>
      </c>
    </row>
    <row r="325" customFormat="false" ht="15" hidden="false" customHeight="false" outlineLevel="0" collapsed="false">
      <c r="B325" s="39" t="s">
        <v>425</v>
      </c>
      <c r="C325" s="39" t="s">
        <v>184</v>
      </c>
      <c r="D325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25" s="51" t="s">
        <v>424</v>
      </c>
      <c r="F325" s="52"/>
      <c r="G325" s="52"/>
      <c r="H325" s="52"/>
      <c r="I325" s="52"/>
      <c r="J325" s="52"/>
      <c r="L325" s="50" t="str">
        <f aca="false">IF(IFERROR(SEARCH("-virtual",Online_Backup_Table1230[[#This Row],[Extension types]],1),0)&gt;0,"Yes","-")</f>
        <v>-</v>
      </c>
      <c r="M325" s="39"/>
      <c r="N325" s="50" t="str">
        <f aca="false">IF(IFERROR(SEARCH("-clus",Online_Backup_Table1230[[#This Row],[Extension types]],1),0)&gt;0,"Yes","-")</f>
        <v>Yes</v>
      </c>
      <c r="O325" s="39"/>
      <c r="P325" s="50" t="str">
        <f aca="false">IF(IFERROR(SEARCH("-appserver",Online_Backup_Table1230[[#This Row],[Extension types]],1),0)&gt;0,"Yes","-")</f>
        <v>-</v>
      </c>
      <c r="Q325" s="39"/>
      <c r="R325" s="50" t="str">
        <f aca="false">IF(IFERROR(SEARCH("-mssql",Online_Backup_Table1230[[#This Row],[Extension types]],1),0)&gt;0,"-mssql","-")</f>
        <v>-</v>
      </c>
      <c r="S325" s="50" t="str">
        <f aca="false">IF(IFERROR(SEARCH("-oracle",Online_Backup_Table1230[[#This Row],[Extension types]],1),0)&gt;0,"-oracle","-")</f>
        <v>-</v>
      </c>
      <c r="T325" s="50" t="str">
        <f aca="false">IF(IFERROR(SEARCH("-sap",Online_Backup_Table1230[[#This Row],[Extension types]],1),0)&gt;0,"-sap","-")</f>
        <v>-</v>
      </c>
      <c r="U325" s="50" t="str">
        <f aca="false">IF(IFERROR(SEARCH("-msexchange",Online_Backup_Table1230[[#This Row],[Extension types]],1),0)&gt;0,"-msexchange","-")</f>
        <v>-</v>
      </c>
      <c r="V325" s="50" t="str">
        <f aca="false">IF(IFERROR(SEARCH("-msese",Online_Backup_Table1230[[#This Row],[Extension types]],1),0)&gt;0,"-msese","-")</f>
        <v>-</v>
      </c>
      <c r="W325" s="50" t="str">
        <f aca="false">IF(IFERROR(SEARCH("-e2010",Online_Backup_Table1230[[#This Row],[Extension types]],1),0)&gt;0,"-e2010","-")</f>
        <v>-</v>
      </c>
      <c r="X325" s="50" t="str">
        <f aca="false">IF(IFERROR(SEARCH("-msmbx",Online_Backup_Table1230[[#This Row],[Extension types]],1),0)&gt;0,"-msmbx","-")</f>
        <v>-</v>
      </c>
      <c r="Y325" s="50" t="str">
        <f aca="false">IF(IFERROR(SEARCH("-mbx",Online_Backup_Table1230[[#This Row],[Extension types]],1),0)&gt;0,"-mbx","-")</f>
        <v>-</v>
      </c>
      <c r="Z325" s="50" t="str">
        <f aca="false">IF(IFERROR(SEARCH("-informix",Online_Backup_Table1230[[#This Row],[Extension types]],1),0)&gt;0,"-informix","-")</f>
        <v>-</v>
      </c>
      <c r="AA325" s="50" t="str">
        <f aca="false">IF(IFERROR(SEARCH("-sybase",Online_Backup_Table1230[[#This Row],[Extension types]],1),0)&gt;0,"-sybase","-")</f>
        <v>-</v>
      </c>
      <c r="AB325" s="50" t="str">
        <f aca="false">IF(IFERROR(SEARCH("-lotus",Online_Backup_Table1230[[#This Row],[Extension types]],1),0)&gt;0,"-lotus","-")</f>
        <v>-</v>
      </c>
      <c r="AC325" s="50" t="str">
        <f aca="false">IF(IFERROR(SEARCH("-vss",Online_Backup_Table1230[[#This Row],[Extension types]],1),0)&gt;0,"-vss","-")</f>
        <v>-vss</v>
      </c>
      <c r="AD325" s="50" t="str">
        <f aca="false">IF(IFERROR(SEARCH("-db2",Online_Backup_Table1230[[#This Row],[Extension types]],1),0)&gt;0,"-db2","-")</f>
        <v>-</v>
      </c>
      <c r="AE325" s="50" t="str">
        <f aca="false">IF(IFERROR(SEARCH("-mssharepoint",Online_Backup_Table1230[[#This Row],[Extension types]],1),0)&gt;0,"-mssharepoint","-")</f>
        <v>-</v>
      </c>
      <c r="AF325" s="50" t="str">
        <f aca="false">IF(IFERROR(SEARCH("-mssps",Online_Backup_Table1230[[#This Row],[Extension types]],1),0)&gt;0,"-mssps","-")</f>
        <v>-</v>
      </c>
      <c r="AG325" s="50" t="str">
        <f aca="false">IF(IFERROR(SEARCH("-vmware",Online_Backup_Table1230[[#This Row],[Extension types]],1),0)&gt;0,"-vmware","-")</f>
        <v>-</v>
      </c>
      <c r="AH325" s="50" t="str">
        <f aca="false">IF(IFERROR(SEARCH("-vepa",Online_Backup_Table1230[[#This Row],[Extension types]],1),0)&gt;0,"-vepa","-")</f>
        <v>-</v>
      </c>
      <c r="AI325" s="50" t="str">
        <f aca="false">IF(IFERROR(SEARCH("-veagent",Online_Backup_Table1230[[#This Row],[Extension types]],1),0)&gt;0,"-veagent","-")</f>
        <v>-</v>
      </c>
      <c r="AJ325" s="50" t="str">
        <f aca="false">IF(IFERROR(SEARCH("-stream",Online_Backup_Table1230[[#This Row],[Extension types]],1),0)&gt;0,"-stream","-")</f>
        <v>-</v>
      </c>
      <c r="AK325" s="50" t="str">
        <f aca="false">IF(IFERROR(SEARCH("-ov",Online_Backup_Table1230[[#This Row],[Extension types]],1),0)&gt;0,"-ov","-")</f>
        <v>-</v>
      </c>
      <c r="AL325" s="50" t="str">
        <f aca="false">IF(IFERROR(SEARCH("-opc",Online_Backup_Table1230[[#This Row],[Extension types]],1),0)&gt;0,"-opc","-")</f>
        <v>-</v>
      </c>
      <c r="AM325" s="50" t="str">
        <f aca="false">IF(IFERROR(SEARCH("-mysql",Online_Backup_Table1230[[#This Row],[Extension types]],1),0)&gt;0,"-mysql","-")</f>
        <v>-</v>
      </c>
      <c r="AN325" s="50" t="str">
        <f aca="false">IF(IFERROR(SEARCH("-postgresql",Online_Backup_Table1230[[#This Row],[Extension types]],1),0)&gt;0,"-postgresql","-")</f>
        <v>-</v>
      </c>
      <c r="AO325" s="53" t="n">
        <f aca="false">IF(AND(Online_Backup_Table1230[[#This Row],[OS_type]]="WINDOWS / LINUX",COUNTIF(Online_Backup_Table1230[[#This Row],[Check -mssql and -mssql70]:[Check -opc]],"-")&lt;&gt;21),1,0)</f>
        <v>1</v>
      </c>
      <c r="AP325" s="53" t="n">
        <f aca="false">IF(AND(Online_Backup_Table1230[[#This Row],[OS_type]]="UNIX",COUNTIF(Online_Backup_Table1230[[#This Row],[Check -mssql and -mssql70]:[Check -opc]],"-")&lt;&gt;21),1,0)</f>
        <v>0</v>
      </c>
      <c r="AQ325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325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325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25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325" s="54"/>
      <c r="AV325" s="0" t="s">
        <v>281</v>
      </c>
    </row>
    <row r="326" customFormat="false" ht="15" hidden="false" customHeight="false" outlineLevel="0" collapsed="false">
      <c r="B326" s="39" t="s">
        <v>426</v>
      </c>
      <c r="C326" s="39" t="s">
        <v>184</v>
      </c>
      <c r="D326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26" s="51" t="s">
        <v>424</v>
      </c>
      <c r="F326" s="52"/>
      <c r="G326" s="52"/>
      <c r="H326" s="52"/>
      <c r="I326" s="52"/>
      <c r="J326" s="52"/>
      <c r="L326" s="50" t="str">
        <f aca="false">IF(IFERROR(SEARCH("-virtual",Online_Backup_Table1230[[#This Row],[Extension types]],1),0)&gt;0,"Yes","-")</f>
        <v>-</v>
      </c>
      <c r="M326" s="39"/>
      <c r="N326" s="50" t="str">
        <f aca="false">IF(IFERROR(SEARCH("-clus",Online_Backup_Table1230[[#This Row],[Extension types]],1),0)&gt;0,"Yes","-")</f>
        <v>Yes</v>
      </c>
      <c r="O326" s="39"/>
      <c r="P326" s="50" t="str">
        <f aca="false">IF(IFERROR(SEARCH("-appserver",Online_Backup_Table1230[[#This Row],[Extension types]],1),0)&gt;0,"Yes","-")</f>
        <v>-</v>
      </c>
      <c r="Q326" s="39"/>
      <c r="R326" s="50" t="str">
        <f aca="false">IF(IFERROR(SEARCH("-mssql",Online_Backup_Table1230[[#This Row],[Extension types]],1),0)&gt;0,"-mssql","-")</f>
        <v>-</v>
      </c>
      <c r="S326" s="50" t="str">
        <f aca="false">IF(IFERROR(SEARCH("-oracle",Online_Backup_Table1230[[#This Row],[Extension types]],1),0)&gt;0,"-oracle","-")</f>
        <v>-</v>
      </c>
      <c r="T326" s="50" t="str">
        <f aca="false">IF(IFERROR(SEARCH("-sap",Online_Backup_Table1230[[#This Row],[Extension types]],1),0)&gt;0,"-sap","-")</f>
        <v>-</v>
      </c>
      <c r="U326" s="50" t="str">
        <f aca="false">IF(IFERROR(SEARCH("-msexchange",Online_Backup_Table1230[[#This Row],[Extension types]],1),0)&gt;0,"-msexchange","-")</f>
        <v>-</v>
      </c>
      <c r="V326" s="50" t="str">
        <f aca="false">IF(IFERROR(SEARCH("-msese",Online_Backup_Table1230[[#This Row],[Extension types]],1),0)&gt;0,"-msese","-")</f>
        <v>-</v>
      </c>
      <c r="W326" s="50" t="str">
        <f aca="false">IF(IFERROR(SEARCH("-e2010",Online_Backup_Table1230[[#This Row],[Extension types]],1),0)&gt;0,"-e2010","-")</f>
        <v>-</v>
      </c>
      <c r="X326" s="50" t="str">
        <f aca="false">IF(IFERROR(SEARCH("-msmbx",Online_Backup_Table1230[[#This Row],[Extension types]],1),0)&gt;0,"-msmbx","-")</f>
        <v>-</v>
      </c>
      <c r="Y326" s="50" t="str">
        <f aca="false">IF(IFERROR(SEARCH("-mbx",Online_Backup_Table1230[[#This Row],[Extension types]],1),0)&gt;0,"-mbx","-")</f>
        <v>-</v>
      </c>
      <c r="Z326" s="50" t="str">
        <f aca="false">IF(IFERROR(SEARCH("-informix",Online_Backup_Table1230[[#This Row],[Extension types]],1),0)&gt;0,"-informix","-")</f>
        <v>-</v>
      </c>
      <c r="AA326" s="50" t="str">
        <f aca="false">IF(IFERROR(SEARCH("-sybase",Online_Backup_Table1230[[#This Row],[Extension types]],1),0)&gt;0,"-sybase","-")</f>
        <v>-</v>
      </c>
      <c r="AB326" s="50" t="str">
        <f aca="false">IF(IFERROR(SEARCH("-lotus",Online_Backup_Table1230[[#This Row],[Extension types]],1),0)&gt;0,"-lotus","-")</f>
        <v>-</v>
      </c>
      <c r="AC326" s="50" t="str">
        <f aca="false">IF(IFERROR(SEARCH("-vss",Online_Backup_Table1230[[#This Row],[Extension types]],1),0)&gt;0,"-vss","-")</f>
        <v>-vss</v>
      </c>
      <c r="AD326" s="50" t="str">
        <f aca="false">IF(IFERROR(SEARCH("-db2",Online_Backup_Table1230[[#This Row],[Extension types]],1),0)&gt;0,"-db2","-")</f>
        <v>-</v>
      </c>
      <c r="AE326" s="50" t="str">
        <f aca="false">IF(IFERROR(SEARCH("-mssharepoint",Online_Backup_Table1230[[#This Row],[Extension types]],1),0)&gt;0,"-mssharepoint","-")</f>
        <v>-</v>
      </c>
      <c r="AF326" s="50" t="str">
        <f aca="false">IF(IFERROR(SEARCH("-mssps",Online_Backup_Table1230[[#This Row],[Extension types]],1),0)&gt;0,"-mssps","-")</f>
        <v>-</v>
      </c>
      <c r="AG326" s="50" t="str">
        <f aca="false">IF(IFERROR(SEARCH("-vmware",Online_Backup_Table1230[[#This Row],[Extension types]],1),0)&gt;0,"-vmware","-")</f>
        <v>-</v>
      </c>
      <c r="AH326" s="50" t="str">
        <f aca="false">IF(IFERROR(SEARCH("-vepa",Online_Backup_Table1230[[#This Row],[Extension types]],1),0)&gt;0,"-vepa","-")</f>
        <v>-</v>
      </c>
      <c r="AI326" s="50" t="str">
        <f aca="false">IF(IFERROR(SEARCH("-veagent",Online_Backup_Table1230[[#This Row],[Extension types]],1),0)&gt;0,"-veagent","-")</f>
        <v>-</v>
      </c>
      <c r="AJ326" s="50" t="str">
        <f aca="false">IF(IFERROR(SEARCH("-stream",Online_Backup_Table1230[[#This Row],[Extension types]],1),0)&gt;0,"-stream","-")</f>
        <v>-</v>
      </c>
      <c r="AK326" s="50" t="str">
        <f aca="false">IF(IFERROR(SEARCH("-ov",Online_Backup_Table1230[[#This Row],[Extension types]],1),0)&gt;0,"-ov","-")</f>
        <v>-</v>
      </c>
      <c r="AL326" s="50" t="str">
        <f aca="false">IF(IFERROR(SEARCH("-opc",Online_Backup_Table1230[[#This Row],[Extension types]],1),0)&gt;0,"-opc","-")</f>
        <v>-</v>
      </c>
      <c r="AM326" s="50" t="str">
        <f aca="false">IF(IFERROR(SEARCH("-mysql",Online_Backup_Table1230[[#This Row],[Extension types]],1),0)&gt;0,"-mysql","-")</f>
        <v>-</v>
      </c>
      <c r="AN326" s="50" t="str">
        <f aca="false">IF(IFERROR(SEARCH("-postgresql",Online_Backup_Table1230[[#This Row],[Extension types]],1),0)&gt;0,"-postgresql","-")</f>
        <v>-</v>
      </c>
      <c r="AO326" s="53" t="n">
        <f aca="false">IF(AND(Online_Backup_Table1230[[#This Row],[OS_type]]="WINDOWS / LINUX",COUNTIF(Online_Backup_Table1230[[#This Row],[Check -mssql and -mssql70]:[Check -opc]],"-")&lt;&gt;21),1,0)</f>
        <v>1</v>
      </c>
      <c r="AP326" s="53" t="n">
        <f aca="false">IF(AND(Online_Backup_Table1230[[#This Row],[OS_type]]="UNIX",COUNTIF(Online_Backup_Table1230[[#This Row],[Check -mssql and -mssql70]:[Check -opc]],"-")&lt;&gt;21),1,0)</f>
        <v>0</v>
      </c>
      <c r="AQ326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326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326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26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326" s="54"/>
      <c r="AV326" s="0" t="s">
        <v>281</v>
      </c>
    </row>
    <row r="327" customFormat="false" ht="15" hidden="false" customHeight="false" outlineLevel="0" collapsed="false">
      <c r="B327" s="39" t="s">
        <v>427</v>
      </c>
      <c r="C327" s="39" t="s">
        <v>184</v>
      </c>
      <c r="D327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27" s="51" t="s">
        <v>424</v>
      </c>
      <c r="F327" s="52"/>
      <c r="G327" s="52"/>
      <c r="H327" s="52"/>
      <c r="I327" s="52"/>
      <c r="J327" s="52"/>
      <c r="L327" s="50" t="str">
        <f aca="false">IF(IFERROR(SEARCH("-virtual",Online_Backup_Table1230[[#This Row],[Extension types]],1),0)&gt;0,"Yes","-")</f>
        <v>-</v>
      </c>
      <c r="M327" s="39"/>
      <c r="N327" s="50" t="str">
        <f aca="false">IF(IFERROR(SEARCH("-clus",Online_Backup_Table1230[[#This Row],[Extension types]],1),0)&gt;0,"Yes","-")</f>
        <v>Yes</v>
      </c>
      <c r="O327" s="39"/>
      <c r="P327" s="50" t="str">
        <f aca="false">IF(IFERROR(SEARCH("-appserver",Online_Backup_Table1230[[#This Row],[Extension types]],1),0)&gt;0,"Yes","-")</f>
        <v>-</v>
      </c>
      <c r="Q327" s="39"/>
      <c r="R327" s="50" t="str">
        <f aca="false">IF(IFERROR(SEARCH("-mssql",Online_Backup_Table1230[[#This Row],[Extension types]],1),0)&gt;0,"-mssql","-")</f>
        <v>-</v>
      </c>
      <c r="S327" s="50" t="str">
        <f aca="false">IF(IFERROR(SEARCH("-oracle",Online_Backup_Table1230[[#This Row],[Extension types]],1),0)&gt;0,"-oracle","-")</f>
        <v>-</v>
      </c>
      <c r="T327" s="50" t="str">
        <f aca="false">IF(IFERROR(SEARCH("-sap",Online_Backup_Table1230[[#This Row],[Extension types]],1),0)&gt;0,"-sap","-")</f>
        <v>-</v>
      </c>
      <c r="U327" s="50" t="str">
        <f aca="false">IF(IFERROR(SEARCH("-msexchange",Online_Backup_Table1230[[#This Row],[Extension types]],1),0)&gt;0,"-msexchange","-")</f>
        <v>-</v>
      </c>
      <c r="V327" s="50" t="str">
        <f aca="false">IF(IFERROR(SEARCH("-msese",Online_Backup_Table1230[[#This Row],[Extension types]],1),0)&gt;0,"-msese","-")</f>
        <v>-</v>
      </c>
      <c r="W327" s="50" t="str">
        <f aca="false">IF(IFERROR(SEARCH("-e2010",Online_Backup_Table1230[[#This Row],[Extension types]],1),0)&gt;0,"-e2010","-")</f>
        <v>-</v>
      </c>
      <c r="X327" s="50" t="str">
        <f aca="false">IF(IFERROR(SEARCH("-msmbx",Online_Backup_Table1230[[#This Row],[Extension types]],1),0)&gt;0,"-msmbx","-")</f>
        <v>-</v>
      </c>
      <c r="Y327" s="50" t="str">
        <f aca="false">IF(IFERROR(SEARCH("-mbx",Online_Backup_Table1230[[#This Row],[Extension types]],1),0)&gt;0,"-mbx","-")</f>
        <v>-</v>
      </c>
      <c r="Z327" s="50" t="str">
        <f aca="false">IF(IFERROR(SEARCH("-informix",Online_Backup_Table1230[[#This Row],[Extension types]],1),0)&gt;0,"-informix","-")</f>
        <v>-</v>
      </c>
      <c r="AA327" s="50" t="str">
        <f aca="false">IF(IFERROR(SEARCH("-sybase",Online_Backup_Table1230[[#This Row],[Extension types]],1),0)&gt;0,"-sybase","-")</f>
        <v>-</v>
      </c>
      <c r="AB327" s="50" t="str">
        <f aca="false">IF(IFERROR(SEARCH("-lotus",Online_Backup_Table1230[[#This Row],[Extension types]],1),0)&gt;0,"-lotus","-")</f>
        <v>-</v>
      </c>
      <c r="AC327" s="50" t="str">
        <f aca="false">IF(IFERROR(SEARCH("-vss",Online_Backup_Table1230[[#This Row],[Extension types]],1),0)&gt;0,"-vss","-")</f>
        <v>-vss</v>
      </c>
      <c r="AD327" s="50" t="str">
        <f aca="false">IF(IFERROR(SEARCH("-db2",Online_Backup_Table1230[[#This Row],[Extension types]],1),0)&gt;0,"-db2","-")</f>
        <v>-</v>
      </c>
      <c r="AE327" s="50" t="str">
        <f aca="false">IF(IFERROR(SEARCH("-mssharepoint",Online_Backup_Table1230[[#This Row],[Extension types]],1),0)&gt;0,"-mssharepoint","-")</f>
        <v>-</v>
      </c>
      <c r="AF327" s="50" t="str">
        <f aca="false">IF(IFERROR(SEARCH("-mssps",Online_Backup_Table1230[[#This Row],[Extension types]],1),0)&gt;0,"-mssps","-")</f>
        <v>-</v>
      </c>
      <c r="AG327" s="50" t="str">
        <f aca="false">IF(IFERROR(SEARCH("-vmware",Online_Backup_Table1230[[#This Row],[Extension types]],1),0)&gt;0,"-vmware","-")</f>
        <v>-</v>
      </c>
      <c r="AH327" s="50" t="str">
        <f aca="false">IF(IFERROR(SEARCH("-vepa",Online_Backup_Table1230[[#This Row],[Extension types]],1),0)&gt;0,"-vepa","-")</f>
        <v>-</v>
      </c>
      <c r="AI327" s="50" t="str">
        <f aca="false">IF(IFERROR(SEARCH("-veagent",Online_Backup_Table1230[[#This Row],[Extension types]],1),0)&gt;0,"-veagent","-")</f>
        <v>-</v>
      </c>
      <c r="AJ327" s="50" t="str">
        <f aca="false">IF(IFERROR(SEARCH("-stream",Online_Backup_Table1230[[#This Row],[Extension types]],1),0)&gt;0,"-stream","-")</f>
        <v>-</v>
      </c>
      <c r="AK327" s="50" t="str">
        <f aca="false">IF(IFERROR(SEARCH("-ov",Online_Backup_Table1230[[#This Row],[Extension types]],1),0)&gt;0,"-ov","-")</f>
        <v>-</v>
      </c>
      <c r="AL327" s="50" t="str">
        <f aca="false">IF(IFERROR(SEARCH("-opc",Online_Backup_Table1230[[#This Row],[Extension types]],1),0)&gt;0,"-opc","-")</f>
        <v>-</v>
      </c>
      <c r="AM327" s="50" t="str">
        <f aca="false">IF(IFERROR(SEARCH("-mysql",Online_Backup_Table1230[[#This Row],[Extension types]],1),0)&gt;0,"-mysql","-")</f>
        <v>-</v>
      </c>
      <c r="AN327" s="50" t="str">
        <f aca="false">IF(IFERROR(SEARCH("-postgresql",Online_Backup_Table1230[[#This Row],[Extension types]],1),0)&gt;0,"-postgresql","-")</f>
        <v>-</v>
      </c>
      <c r="AO327" s="53" t="n">
        <f aca="false">IF(AND(Online_Backup_Table1230[[#This Row],[OS_type]]="WINDOWS / LINUX",COUNTIF(Online_Backup_Table1230[[#This Row],[Check -mssql and -mssql70]:[Check -opc]],"-")&lt;&gt;21),1,0)</f>
        <v>1</v>
      </c>
      <c r="AP327" s="53" t="n">
        <f aca="false">IF(AND(Online_Backup_Table1230[[#This Row],[OS_type]]="UNIX",COUNTIF(Online_Backup_Table1230[[#This Row],[Check -mssql and -mssql70]:[Check -opc]],"-")&lt;&gt;21),1,0)</f>
        <v>0</v>
      </c>
      <c r="AQ327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327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327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27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327" s="54"/>
      <c r="AV327" s="0" t="s">
        <v>281</v>
      </c>
    </row>
    <row r="328" customFormat="false" ht="15" hidden="false" customHeight="false" outlineLevel="0" collapsed="false">
      <c r="B328" s="39" t="s">
        <v>428</v>
      </c>
      <c r="C328" s="39" t="s">
        <v>162</v>
      </c>
      <c r="D328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28" s="51" t="s">
        <v>429</v>
      </c>
      <c r="F328" s="52"/>
      <c r="G328" s="52"/>
      <c r="H328" s="52"/>
      <c r="I328" s="52"/>
      <c r="J328" s="52"/>
      <c r="L328" s="50" t="str">
        <f aca="false">IF(IFERROR(SEARCH("-virtual",Online_Backup_Table1230[[#This Row],[Extension types]],1),0)&gt;0,"Yes","-")</f>
        <v>-</v>
      </c>
      <c r="M328" s="39"/>
      <c r="N328" s="50" t="str">
        <f aca="false">IF(IFERROR(SEARCH("-clus",Online_Backup_Table1230[[#This Row],[Extension types]],1),0)&gt;0,"Yes","-")</f>
        <v>-</v>
      </c>
      <c r="O328" s="39"/>
      <c r="P328" s="50" t="str">
        <f aca="false">IF(IFERROR(SEARCH("-appserver",Online_Backup_Table1230[[#This Row],[Extension types]],1),0)&gt;0,"Yes","-")</f>
        <v>-</v>
      </c>
      <c r="Q328" s="39"/>
      <c r="R328" s="50" t="str">
        <f aca="false">IF(IFERROR(SEARCH("-mssql",Online_Backup_Table1230[[#This Row],[Extension types]],1),0)&gt;0,"-mssql","-")</f>
        <v>-</v>
      </c>
      <c r="S328" s="50" t="str">
        <f aca="false">IF(IFERROR(SEARCH("-oracle",Online_Backup_Table1230[[#This Row],[Extension types]],1),0)&gt;0,"-oracle","-")</f>
        <v>-</v>
      </c>
      <c r="T328" s="50" t="str">
        <f aca="false">IF(IFERROR(SEARCH("-sap",Online_Backup_Table1230[[#This Row],[Extension types]],1),0)&gt;0,"-sap","-")</f>
        <v>-</v>
      </c>
      <c r="U328" s="50" t="str">
        <f aca="false">IF(IFERROR(SEARCH("-msexchange",Online_Backup_Table1230[[#This Row],[Extension types]],1),0)&gt;0,"-msexchange","-")</f>
        <v>-</v>
      </c>
      <c r="V328" s="50" t="str">
        <f aca="false">IF(IFERROR(SEARCH("-msese",Online_Backup_Table1230[[#This Row],[Extension types]],1),0)&gt;0,"-msese","-")</f>
        <v>-</v>
      </c>
      <c r="W328" s="50" t="str">
        <f aca="false">IF(IFERROR(SEARCH("-e2010",Online_Backup_Table1230[[#This Row],[Extension types]],1),0)&gt;0,"-e2010","-")</f>
        <v>-</v>
      </c>
      <c r="X328" s="50" t="str">
        <f aca="false">IF(IFERROR(SEARCH("-msmbx",Online_Backup_Table1230[[#This Row],[Extension types]],1),0)&gt;0,"-msmbx","-")</f>
        <v>-</v>
      </c>
      <c r="Y328" s="50" t="str">
        <f aca="false">IF(IFERROR(SEARCH("-mbx",Online_Backup_Table1230[[#This Row],[Extension types]],1),0)&gt;0,"-mbx","-")</f>
        <v>-</v>
      </c>
      <c r="Z328" s="50" t="str">
        <f aca="false">IF(IFERROR(SEARCH("-informix",Online_Backup_Table1230[[#This Row],[Extension types]],1),0)&gt;0,"-informix","-")</f>
        <v>-</v>
      </c>
      <c r="AA328" s="50" t="str">
        <f aca="false">IF(IFERROR(SEARCH("-sybase",Online_Backup_Table1230[[#This Row],[Extension types]],1),0)&gt;0,"-sybase","-")</f>
        <v>-</v>
      </c>
      <c r="AB328" s="50" t="str">
        <f aca="false">IF(IFERROR(SEARCH("-lotus",Online_Backup_Table1230[[#This Row],[Extension types]],1),0)&gt;0,"-lotus","-")</f>
        <v>-</v>
      </c>
      <c r="AC328" s="50" t="str">
        <f aca="false">IF(IFERROR(SEARCH("-vss",Online_Backup_Table1230[[#This Row],[Extension types]],1),0)&gt;0,"-vss","-")</f>
        <v>-vss</v>
      </c>
      <c r="AD328" s="50" t="str">
        <f aca="false">IF(IFERROR(SEARCH("-db2",Online_Backup_Table1230[[#This Row],[Extension types]],1),0)&gt;0,"-db2","-")</f>
        <v>-</v>
      </c>
      <c r="AE328" s="50" t="str">
        <f aca="false">IF(IFERROR(SEARCH("-mssharepoint",Online_Backup_Table1230[[#This Row],[Extension types]],1),0)&gt;0,"-mssharepoint","-")</f>
        <v>-</v>
      </c>
      <c r="AF328" s="50" t="str">
        <f aca="false">IF(IFERROR(SEARCH("-mssps",Online_Backup_Table1230[[#This Row],[Extension types]],1),0)&gt;0,"-mssps","-")</f>
        <v>-</v>
      </c>
      <c r="AG328" s="50" t="str">
        <f aca="false">IF(IFERROR(SEARCH("-vmware",Online_Backup_Table1230[[#This Row],[Extension types]],1),0)&gt;0,"-vmware","-")</f>
        <v>-</v>
      </c>
      <c r="AH328" s="50" t="str">
        <f aca="false">IF(IFERROR(SEARCH("-vepa",Online_Backup_Table1230[[#This Row],[Extension types]],1),0)&gt;0,"-vepa","-")</f>
        <v>-</v>
      </c>
      <c r="AI328" s="50" t="str">
        <f aca="false">IF(IFERROR(SEARCH("-veagent",Online_Backup_Table1230[[#This Row],[Extension types]],1),0)&gt;0,"-veagent","-")</f>
        <v>-</v>
      </c>
      <c r="AJ328" s="50" t="str">
        <f aca="false">IF(IFERROR(SEARCH("-stream",Online_Backup_Table1230[[#This Row],[Extension types]],1),0)&gt;0,"-stream","-")</f>
        <v>-</v>
      </c>
      <c r="AK328" s="50" t="str">
        <f aca="false">IF(IFERROR(SEARCH("-ov",Online_Backup_Table1230[[#This Row],[Extension types]],1),0)&gt;0,"-ov","-")</f>
        <v>-</v>
      </c>
      <c r="AL328" s="50" t="str">
        <f aca="false">IF(IFERROR(SEARCH("-opc",Online_Backup_Table1230[[#This Row],[Extension types]],1),0)&gt;0,"-opc","-")</f>
        <v>-</v>
      </c>
      <c r="AM328" s="50" t="str">
        <f aca="false">IF(IFERROR(SEARCH("-mysql",Online_Backup_Table1230[[#This Row],[Extension types]],1),0)&gt;0,"-mysql","-")</f>
        <v>-</v>
      </c>
      <c r="AN328" s="50" t="str">
        <f aca="false">IF(IFERROR(SEARCH("-postgresql",Online_Backup_Table1230[[#This Row],[Extension types]],1),0)&gt;0,"-postgresql","-")</f>
        <v>-</v>
      </c>
      <c r="AO328" s="53" t="n">
        <f aca="false">IF(AND(Online_Backup_Table1230[[#This Row],[OS_type]]="WINDOWS / LINUX",COUNTIF(Online_Backup_Table1230[[#This Row],[Check -mssql and -mssql70]:[Check -opc]],"-")&lt;&gt;21),1,0)</f>
        <v>1</v>
      </c>
      <c r="AP328" s="53" t="n">
        <f aca="false">IF(AND(Online_Backup_Table1230[[#This Row],[OS_type]]="UNIX",COUNTIF(Online_Backup_Table1230[[#This Row],[Check -mssql and -mssql70]:[Check -opc]],"-")&lt;&gt;21),1,0)</f>
        <v>0</v>
      </c>
      <c r="AQ328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328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328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28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328" s="54"/>
      <c r="AV328" s="0" t="s">
        <v>281</v>
      </c>
    </row>
    <row r="329" customFormat="false" ht="15" hidden="false" customHeight="false" outlineLevel="0" collapsed="false">
      <c r="B329" s="39" t="s">
        <v>430</v>
      </c>
      <c r="C329" s="39" t="s">
        <v>419</v>
      </c>
      <c r="D329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29" s="51" t="s">
        <v>127</v>
      </c>
      <c r="F329" s="52"/>
      <c r="G329" s="52"/>
      <c r="H329" s="52"/>
      <c r="I329" s="52"/>
      <c r="J329" s="52"/>
      <c r="L329" s="50" t="str">
        <f aca="false">IF(IFERROR(SEARCH("-virtual",Online_Backup_Table1230[[#This Row],[Extension types]],1),0)&gt;0,"Yes","-")</f>
        <v>-</v>
      </c>
      <c r="M329" s="39"/>
      <c r="N329" s="50" t="str">
        <f aca="false">IF(IFERROR(SEARCH("-clus",Online_Backup_Table1230[[#This Row],[Extension types]],1),0)&gt;0,"Yes","-")</f>
        <v>-</v>
      </c>
      <c r="O329" s="39"/>
      <c r="P329" s="50" t="str">
        <f aca="false">IF(IFERROR(SEARCH("-appserver",Online_Backup_Table1230[[#This Row],[Extension types]],1),0)&gt;0,"Yes","-")</f>
        <v>-</v>
      </c>
      <c r="Q329" s="39"/>
      <c r="R329" s="50" t="str">
        <f aca="false">IF(IFERROR(SEARCH("-mssql",Online_Backup_Table1230[[#This Row],[Extension types]],1),0)&gt;0,"-mssql","-")</f>
        <v>-</v>
      </c>
      <c r="S329" s="50" t="str">
        <f aca="false">IF(IFERROR(SEARCH("-oracle",Online_Backup_Table1230[[#This Row],[Extension types]],1),0)&gt;0,"-oracle","-")</f>
        <v>-oracle</v>
      </c>
      <c r="T329" s="50" t="str">
        <f aca="false">IF(IFERROR(SEARCH("-sap",Online_Backup_Table1230[[#This Row],[Extension types]],1),0)&gt;0,"-sap","-")</f>
        <v>-</v>
      </c>
      <c r="U329" s="50" t="str">
        <f aca="false">IF(IFERROR(SEARCH("-msexchange",Online_Backup_Table1230[[#This Row],[Extension types]],1),0)&gt;0,"-msexchange","-")</f>
        <v>-</v>
      </c>
      <c r="V329" s="50" t="str">
        <f aca="false">IF(IFERROR(SEARCH("-msese",Online_Backup_Table1230[[#This Row],[Extension types]],1),0)&gt;0,"-msese","-")</f>
        <v>-</v>
      </c>
      <c r="W329" s="50" t="str">
        <f aca="false">IF(IFERROR(SEARCH("-e2010",Online_Backup_Table1230[[#This Row],[Extension types]],1),0)&gt;0,"-e2010","-")</f>
        <v>-</v>
      </c>
      <c r="X329" s="50" t="str">
        <f aca="false">IF(IFERROR(SEARCH("-msmbx",Online_Backup_Table1230[[#This Row],[Extension types]],1),0)&gt;0,"-msmbx","-")</f>
        <v>-</v>
      </c>
      <c r="Y329" s="50" t="str">
        <f aca="false">IF(IFERROR(SEARCH("-mbx",Online_Backup_Table1230[[#This Row],[Extension types]],1),0)&gt;0,"-mbx","-")</f>
        <v>-</v>
      </c>
      <c r="Z329" s="50" t="str">
        <f aca="false">IF(IFERROR(SEARCH("-informix",Online_Backup_Table1230[[#This Row],[Extension types]],1),0)&gt;0,"-informix","-")</f>
        <v>-</v>
      </c>
      <c r="AA329" s="50" t="str">
        <f aca="false">IF(IFERROR(SEARCH("-sybase",Online_Backup_Table1230[[#This Row],[Extension types]],1),0)&gt;0,"-sybase","-")</f>
        <v>-</v>
      </c>
      <c r="AB329" s="50" t="str">
        <f aca="false">IF(IFERROR(SEARCH("-lotus",Online_Backup_Table1230[[#This Row],[Extension types]],1),0)&gt;0,"-lotus","-")</f>
        <v>-</v>
      </c>
      <c r="AC329" s="50" t="str">
        <f aca="false">IF(IFERROR(SEARCH("-vss",Online_Backup_Table1230[[#This Row],[Extension types]],1),0)&gt;0,"-vss","-")</f>
        <v>-</v>
      </c>
      <c r="AD329" s="50" t="str">
        <f aca="false">IF(IFERROR(SEARCH("-db2",Online_Backup_Table1230[[#This Row],[Extension types]],1),0)&gt;0,"-db2","-")</f>
        <v>-</v>
      </c>
      <c r="AE329" s="50" t="str">
        <f aca="false">IF(IFERROR(SEARCH("-mssharepoint",Online_Backup_Table1230[[#This Row],[Extension types]],1),0)&gt;0,"-mssharepoint","-")</f>
        <v>-</v>
      </c>
      <c r="AF329" s="50" t="str">
        <f aca="false">IF(IFERROR(SEARCH("-mssps",Online_Backup_Table1230[[#This Row],[Extension types]],1),0)&gt;0,"-mssps","-")</f>
        <v>-</v>
      </c>
      <c r="AG329" s="50" t="str">
        <f aca="false">IF(IFERROR(SEARCH("-vmware",Online_Backup_Table1230[[#This Row],[Extension types]],1),0)&gt;0,"-vmware","-")</f>
        <v>-</v>
      </c>
      <c r="AH329" s="50" t="str">
        <f aca="false">IF(IFERROR(SEARCH("-vepa",Online_Backup_Table1230[[#This Row],[Extension types]],1),0)&gt;0,"-vepa","-")</f>
        <v>-</v>
      </c>
      <c r="AI329" s="50" t="str">
        <f aca="false">IF(IFERROR(SEARCH("-veagent",Online_Backup_Table1230[[#This Row],[Extension types]],1),0)&gt;0,"-veagent","-")</f>
        <v>-</v>
      </c>
      <c r="AJ329" s="50" t="str">
        <f aca="false">IF(IFERROR(SEARCH("-stream",Online_Backup_Table1230[[#This Row],[Extension types]],1),0)&gt;0,"-stream","-")</f>
        <v>-</v>
      </c>
      <c r="AK329" s="50" t="str">
        <f aca="false">IF(IFERROR(SEARCH("-ov",Online_Backup_Table1230[[#This Row],[Extension types]],1),0)&gt;0,"-ov","-")</f>
        <v>-</v>
      </c>
      <c r="AL329" s="50" t="str">
        <f aca="false">IF(IFERROR(SEARCH("-opc",Online_Backup_Table1230[[#This Row],[Extension types]],1),0)&gt;0,"-opc","-")</f>
        <v>-</v>
      </c>
      <c r="AM329" s="50" t="str">
        <f aca="false">IF(IFERROR(SEARCH("-mysql",Online_Backup_Table1230[[#This Row],[Extension types]],1),0)&gt;0,"-mysql","-")</f>
        <v>-</v>
      </c>
      <c r="AN329" s="50" t="str">
        <f aca="false">IF(IFERROR(SEARCH("-postgresql",Online_Backup_Table1230[[#This Row],[Extension types]],1),0)&gt;0,"-postgresql","-")</f>
        <v>-</v>
      </c>
      <c r="AO329" s="53" t="n">
        <f aca="false">IF(AND(Online_Backup_Table1230[[#This Row],[OS_type]]="WINDOWS / LINUX",COUNTIF(Online_Backup_Table1230[[#This Row],[Check -mssql and -mssql70]:[Check -opc]],"-")&lt;&gt;21),1,0)</f>
        <v>1</v>
      </c>
      <c r="AP329" s="53" t="n">
        <f aca="false">IF(AND(Online_Backup_Table1230[[#This Row],[OS_type]]="UNIX",COUNTIF(Online_Backup_Table1230[[#This Row],[Check -mssql and -mssql70]:[Check -opc]],"-")&lt;&gt;21),1,0)</f>
        <v>0</v>
      </c>
      <c r="AQ329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329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329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29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329" s="54"/>
      <c r="AV329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330" customFormat="false" ht="15" hidden="false" customHeight="false" outlineLevel="0" collapsed="false">
      <c r="B330" s="39" t="s">
        <v>431</v>
      </c>
      <c r="C330" s="39" t="s">
        <v>419</v>
      </c>
      <c r="D330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30" s="51" t="s">
        <v>127</v>
      </c>
      <c r="F330" s="52"/>
      <c r="G330" s="52"/>
      <c r="H330" s="52"/>
      <c r="I330" s="52"/>
      <c r="J330" s="52"/>
      <c r="L330" s="50" t="str">
        <f aca="false">IF(IFERROR(SEARCH("-virtual",Online_Backup_Table1230[[#This Row],[Extension types]],1),0)&gt;0,"Yes","-")</f>
        <v>-</v>
      </c>
      <c r="M330" s="39"/>
      <c r="N330" s="50" t="str">
        <f aca="false">IF(IFERROR(SEARCH("-clus",Online_Backup_Table1230[[#This Row],[Extension types]],1),0)&gt;0,"Yes","-")</f>
        <v>-</v>
      </c>
      <c r="O330" s="39"/>
      <c r="P330" s="50" t="str">
        <f aca="false">IF(IFERROR(SEARCH("-appserver",Online_Backup_Table1230[[#This Row],[Extension types]],1),0)&gt;0,"Yes","-")</f>
        <v>-</v>
      </c>
      <c r="Q330" s="39"/>
      <c r="R330" s="50" t="str">
        <f aca="false">IF(IFERROR(SEARCH("-mssql",Online_Backup_Table1230[[#This Row],[Extension types]],1),0)&gt;0,"-mssql","-")</f>
        <v>-</v>
      </c>
      <c r="S330" s="50" t="str">
        <f aca="false">IF(IFERROR(SEARCH("-oracle",Online_Backup_Table1230[[#This Row],[Extension types]],1),0)&gt;0,"-oracle","-")</f>
        <v>-oracle</v>
      </c>
      <c r="T330" s="50" t="str">
        <f aca="false">IF(IFERROR(SEARCH("-sap",Online_Backup_Table1230[[#This Row],[Extension types]],1),0)&gt;0,"-sap","-")</f>
        <v>-</v>
      </c>
      <c r="U330" s="50" t="str">
        <f aca="false">IF(IFERROR(SEARCH("-msexchange",Online_Backup_Table1230[[#This Row],[Extension types]],1),0)&gt;0,"-msexchange","-")</f>
        <v>-</v>
      </c>
      <c r="V330" s="50" t="str">
        <f aca="false">IF(IFERROR(SEARCH("-msese",Online_Backup_Table1230[[#This Row],[Extension types]],1),0)&gt;0,"-msese","-")</f>
        <v>-</v>
      </c>
      <c r="W330" s="50" t="str">
        <f aca="false">IF(IFERROR(SEARCH("-e2010",Online_Backup_Table1230[[#This Row],[Extension types]],1),0)&gt;0,"-e2010","-")</f>
        <v>-</v>
      </c>
      <c r="X330" s="50" t="str">
        <f aca="false">IF(IFERROR(SEARCH("-msmbx",Online_Backup_Table1230[[#This Row],[Extension types]],1),0)&gt;0,"-msmbx","-")</f>
        <v>-</v>
      </c>
      <c r="Y330" s="50" t="str">
        <f aca="false">IF(IFERROR(SEARCH("-mbx",Online_Backup_Table1230[[#This Row],[Extension types]],1),0)&gt;0,"-mbx","-")</f>
        <v>-</v>
      </c>
      <c r="Z330" s="50" t="str">
        <f aca="false">IF(IFERROR(SEARCH("-informix",Online_Backup_Table1230[[#This Row],[Extension types]],1),0)&gt;0,"-informix","-")</f>
        <v>-</v>
      </c>
      <c r="AA330" s="50" t="str">
        <f aca="false">IF(IFERROR(SEARCH("-sybase",Online_Backup_Table1230[[#This Row],[Extension types]],1),0)&gt;0,"-sybase","-")</f>
        <v>-</v>
      </c>
      <c r="AB330" s="50" t="str">
        <f aca="false">IF(IFERROR(SEARCH("-lotus",Online_Backup_Table1230[[#This Row],[Extension types]],1),0)&gt;0,"-lotus","-")</f>
        <v>-</v>
      </c>
      <c r="AC330" s="50" t="str">
        <f aca="false">IF(IFERROR(SEARCH("-vss",Online_Backup_Table1230[[#This Row],[Extension types]],1),0)&gt;0,"-vss","-")</f>
        <v>-</v>
      </c>
      <c r="AD330" s="50" t="str">
        <f aca="false">IF(IFERROR(SEARCH("-db2",Online_Backup_Table1230[[#This Row],[Extension types]],1),0)&gt;0,"-db2","-")</f>
        <v>-</v>
      </c>
      <c r="AE330" s="50" t="str">
        <f aca="false">IF(IFERROR(SEARCH("-mssharepoint",Online_Backup_Table1230[[#This Row],[Extension types]],1),0)&gt;0,"-mssharepoint","-")</f>
        <v>-</v>
      </c>
      <c r="AF330" s="50" t="str">
        <f aca="false">IF(IFERROR(SEARCH("-mssps",Online_Backup_Table1230[[#This Row],[Extension types]],1),0)&gt;0,"-mssps","-")</f>
        <v>-</v>
      </c>
      <c r="AG330" s="50" t="str">
        <f aca="false">IF(IFERROR(SEARCH("-vmware",Online_Backup_Table1230[[#This Row],[Extension types]],1),0)&gt;0,"-vmware","-")</f>
        <v>-</v>
      </c>
      <c r="AH330" s="50" t="str">
        <f aca="false">IF(IFERROR(SEARCH("-vepa",Online_Backup_Table1230[[#This Row],[Extension types]],1),0)&gt;0,"-vepa","-")</f>
        <v>-</v>
      </c>
      <c r="AI330" s="50" t="str">
        <f aca="false">IF(IFERROR(SEARCH("-veagent",Online_Backup_Table1230[[#This Row],[Extension types]],1),0)&gt;0,"-veagent","-")</f>
        <v>-</v>
      </c>
      <c r="AJ330" s="50" t="str">
        <f aca="false">IF(IFERROR(SEARCH("-stream",Online_Backup_Table1230[[#This Row],[Extension types]],1),0)&gt;0,"-stream","-")</f>
        <v>-</v>
      </c>
      <c r="AK330" s="50" t="str">
        <f aca="false">IF(IFERROR(SEARCH("-ov",Online_Backup_Table1230[[#This Row],[Extension types]],1),0)&gt;0,"-ov","-")</f>
        <v>-</v>
      </c>
      <c r="AL330" s="50" t="str">
        <f aca="false">IF(IFERROR(SEARCH("-opc",Online_Backup_Table1230[[#This Row],[Extension types]],1),0)&gt;0,"-opc","-")</f>
        <v>-</v>
      </c>
      <c r="AM330" s="50" t="str">
        <f aca="false">IF(IFERROR(SEARCH("-mysql",Online_Backup_Table1230[[#This Row],[Extension types]],1),0)&gt;0,"-mysql","-")</f>
        <v>-</v>
      </c>
      <c r="AN330" s="50" t="str">
        <f aca="false">IF(IFERROR(SEARCH("-postgresql",Online_Backup_Table1230[[#This Row],[Extension types]],1),0)&gt;0,"-postgresql","-")</f>
        <v>-</v>
      </c>
      <c r="AO330" s="53" t="n">
        <f aca="false">IF(AND(Online_Backup_Table1230[[#This Row],[OS_type]]="WINDOWS / LINUX",COUNTIF(Online_Backup_Table1230[[#This Row],[Check -mssql and -mssql70]:[Check -opc]],"-")&lt;&gt;21),1,0)</f>
        <v>1</v>
      </c>
      <c r="AP330" s="53" t="n">
        <f aca="false">IF(AND(Online_Backup_Table1230[[#This Row],[OS_type]]="UNIX",COUNTIF(Online_Backup_Table1230[[#This Row],[Check -mssql and -mssql70]:[Check -opc]],"-")&lt;&gt;21),1,0)</f>
        <v>0</v>
      </c>
      <c r="AQ330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330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330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30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330" s="54"/>
      <c r="AV330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331" customFormat="false" ht="15" hidden="false" customHeight="false" outlineLevel="0" collapsed="false">
      <c r="B331" s="39" t="s">
        <v>432</v>
      </c>
      <c r="C331" s="39" t="s">
        <v>392</v>
      </c>
      <c r="D331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31" s="51" t="s">
        <v>163</v>
      </c>
      <c r="F331" s="52"/>
      <c r="G331" s="52"/>
      <c r="H331" s="52"/>
      <c r="I331" s="52"/>
      <c r="J331" s="52"/>
      <c r="L331" s="50" t="str">
        <f aca="false">IF(IFERROR(SEARCH("-virtual",Online_Backup_Table1230[[#This Row],[Extension types]],1),0)&gt;0,"Yes","-")</f>
        <v>-</v>
      </c>
      <c r="M331" s="39"/>
      <c r="N331" s="50" t="str">
        <f aca="false">IF(IFERROR(SEARCH("-clus",Online_Backup_Table1230[[#This Row],[Extension types]],1),0)&gt;0,"Yes","-")</f>
        <v>-</v>
      </c>
      <c r="O331" s="39"/>
      <c r="P331" s="50" t="str">
        <f aca="false">IF(IFERROR(SEARCH("-appserver",Online_Backup_Table1230[[#This Row],[Extension types]],1),0)&gt;0,"Yes","-")</f>
        <v>-</v>
      </c>
      <c r="Q331" s="39"/>
      <c r="R331" s="50" t="str">
        <f aca="false">IF(IFERROR(SEARCH("-mssql",Online_Backup_Table1230[[#This Row],[Extension types]],1),0)&gt;0,"-mssql","-")</f>
        <v>-mssql</v>
      </c>
      <c r="S331" s="50" t="str">
        <f aca="false">IF(IFERROR(SEARCH("-oracle",Online_Backup_Table1230[[#This Row],[Extension types]],1),0)&gt;0,"-oracle","-")</f>
        <v>-</v>
      </c>
      <c r="T331" s="50" t="str">
        <f aca="false">IF(IFERROR(SEARCH("-sap",Online_Backup_Table1230[[#This Row],[Extension types]],1),0)&gt;0,"-sap","-")</f>
        <v>-</v>
      </c>
      <c r="U331" s="50" t="str">
        <f aca="false">IF(IFERROR(SEARCH("-msexchange",Online_Backup_Table1230[[#This Row],[Extension types]],1),0)&gt;0,"-msexchange","-")</f>
        <v>-</v>
      </c>
      <c r="V331" s="50" t="str">
        <f aca="false">IF(IFERROR(SEARCH("-msese",Online_Backup_Table1230[[#This Row],[Extension types]],1),0)&gt;0,"-msese","-")</f>
        <v>-</v>
      </c>
      <c r="W331" s="50" t="str">
        <f aca="false">IF(IFERROR(SEARCH("-e2010",Online_Backup_Table1230[[#This Row],[Extension types]],1),0)&gt;0,"-e2010","-")</f>
        <v>-</v>
      </c>
      <c r="X331" s="50" t="str">
        <f aca="false">IF(IFERROR(SEARCH("-msmbx",Online_Backup_Table1230[[#This Row],[Extension types]],1),0)&gt;0,"-msmbx","-")</f>
        <v>-</v>
      </c>
      <c r="Y331" s="50" t="str">
        <f aca="false">IF(IFERROR(SEARCH("-mbx",Online_Backup_Table1230[[#This Row],[Extension types]],1),0)&gt;0,"-mbx","-")</f>
        <v>-</v>
      </c>
      <c r="Z331" s="50" t="str">
        <f aca="false">IF(IFERROR(SEARCH("-informix",Online_Backup_Table1230[[#This Row],[Extension types]],1),0)&gt;0,"-informix","-")</f>
        <v>-</v>
      </c>
      <c r="AA331" s="50" t="str">
        <f aca="false">IF(IFERROR(SEARCH("-sybase",Online_Backup_Table1230[[#This Row],[Extension types]],1),0)&gt;0,"-sybase","-")</f>
        <v>-</v>
      </c>
      <c r="AB331" s="50" t="str">
        <f aca="false">IF(IFERROR(SEARCH("-lotus",Online_Backup_Table1230[[#This Row],[Extension types]],1),0)&gt;0,"-lotus","-")</f>
        <v>-</v>
      </c>
      <c r="AC331" s="50" t="str">
        <f aca="false">IF(IFERROR(SEARCH("-vss",Online_Backup_Table1230[[#This Row],[Extension types]],1),0)&gt;0,"-vss","-")</f>
        <v>-vss</v>
      </c>
      <c r="AD331" s="50" t="str">
        <f aca="false">IF(IFERROR(SEARCH("-db2",Online_Backup_Table1230[[#This Row],[Extension types]],1),0)&gt;0,"-db2","-")</f>
        <v>-</v>
      </c>
      <c r="AE331" s="50" t="str">
        <f aca="false">IF(IFERROR(SEARCH("-mssharepoint",Online_Backup_Table1230[[#This Row],[Extension types]],1),0)&gt;0,"-mssharepoint","-")</f>
        <v>-</v>
      </c>
      <c r="AF331" s="50" t="str">
        <f aca="false">IF(IFERROR(SEARCH("-mssps",Online_Backup_Table1230[[#This Row],[Extension types]],1),0)&gt;0,"-mssps","-")</f>
        <v>-</v>
      </c>
      <c r="AG331" s="50" t="str">
        <f aca="false">IF(IFERROR(SEARCH("-vmware",Online_Backup_Table1230[[#This Row],[Extension types]],1),0)&gt;0,"-vmware","-")</f>
        <v>-</v>
      </c>
      <c r="AH331" s="50" t="str">
        <f aca="false">IF(IFERROR(SEARCH("-vepa",Online_Backup_Table1230[[#This Row],[Extension types]],1),0)&gt;0,"-vepa","-")</f>
        <v>-</v>
      </c>
      <c r="AI331" s="50" t="str">
        <f aca="false">IF(IFERROR(SEARCH("-veagent",Online_Backup_Table1230[[#This Row],[Extension types]],1),0)&gt;0,"-veagent","-")</f>
        <v>-</v>
      </c>
      <c r="AJ331" s="50" t="str">
        <f aca="false">IF(IFERROR(SEARCH("-stream",Online_Backup_Table1230[[#This Row],[Extension types]],1),0)&gt;0,"-stream","-")</f>
        <v>-</v>
      </c>
      <c r="AK331" s="50" t="str">
        <f aca="false">IF(IFERROR(SEARCH("-ov",Online_Backup_Table1230[[#This Row],[Extension types]],1),0)&gt;0,"-ov","-")</f>
        <v>-</v>
      </c>
      <c r="AL331" s="50" t="str">
        <f aca="false">IF(IFERROR(SEARCH("-opc",Online_Backup_Table1230[[#This Row],[Extension types]],1),0)&gt;0,"-opc","-")</f>
        <v>-</v>
      </c>
      <c r="AM331" s="50" t="str">
        <f aca="false">IF(IFERROR(SEARCH("-mysql",Online_Backup_Table1230[[#This Row],[Extension types]],1),0)&gt;0,"-mysql","-")</f>
        <v>-</v>
      </c>
      <c r="AN331" s="50" t="str">
        <f aca="false">IF(IFERROR(SEARCH("-postgresql",Online_Backup_Table1230[[#This Row],[Extension types]],1),0)&gt;0,"-postgresql","-")</f>
        <v>-</v>
      </c>
      <c r="AO331" s="53" t="n">
        <f aca="false">IF(AND(Online_Backup_Table1230[[#This Row],[OS_type]]="WINDOWS / LINUX",COUNTIF(Online_Backup_Table1230[[#This Row],[Check -mssql and -mssql70]:[Check -opc]],"-")&lt;&gt;21),1,0)</f>
        <v>1</v>
      </c>
      <c r="AP331" s="53" t="n">
        <f aca="false">IF(AND(Online_Backup_Table1230[[#This Row],[OS_type]]="UNIX",COUNTIF(Online_Backup_Table1230[[#This Row],[Check -mssql and -mssql70]:[Check -opc]],"-")&lt;&gt;21),1,0)</f>
        <v>0</v>
      </c>
      <c r="AQ331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331" s="53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331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31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331" s="54" t="n">
        <v>43867.4978819445</v>
      </c>
      <c r="AV331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332" customFormat="false" ht="15" hidden="false" customHeight="false" outlineLevel="0" collapsed="false">
      <c r="B332" s="39" t="s">
        <v>433</v>
      </c>
      <c r="C332" s="39" t="s">
        <v>133</v>
      </c>
      <c r="D332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32" s="51" t="s">
        <v>125</v>
      </c>
      <c r="F332" s="52"/>
      <c r="G332" s="52"/>
      <c r="H332" s="52"/>
      <c r="I332" s="52"/>
      <c r="J332" s="52"/>
      <c r="L332" s="50" t="str">
        <f aca="false">IF(IFERROR(SEARCH("-virtual",Online_Backup_Table1230[[#This Row],[Extension types]],1),0)&gt;0,"Yes","-")</f>
        <v>-</v>
      </c>
      <c r="M332" s="39"/>
      <c r="N332" s="50" t="str">
        <f aca="false">IF(IFERROR(SEARCH("-clus",Online_Backup_Table1230[[#This Row],[Extension types]],1),0)&gt;0,"Yes","-")</f>
        <v>-</v>
      </c>
      <c r="O332" s="39"/>
      <c r="P332" s="50" t="str">
        <f aca="false">IF(IFERROR(SEARCH("-appserver",Online_Backup_Table1230[[#This Row],[Extension types]],1),0)&gt;0,"Yes","-")</f>
        <v>-</v>
      </c>
      <c r="Q332" s="39"/>
      <c r="R332" s="50" t="str">
        <f aca="false">IF(IFERROR(SEARCH("-mssql",Online_Backup_Table1230[[#This Row],[Extension types]],1),0)&gt;0,"-mssql","-")</f>
        <v>-</v>
      </c>
      <c r="S332" s="50" t="str">
        <f aca="false">IF(IFERROR(SEARCH("-oracle",Online_Backup_Table1230[[#This Row],[Extension types]],1),0)&gt;0,"-oracle","-")</f>
        <v>-</v>
      </c>
      <c r="T332" s="50" t="str">
        <f aca="false">IF(IFERROR(SEARCH("-sap",Online_Backup_Table1230[[#This Row],[Extension types]],1),0)&gt;0,"-sap","-")</f>
        <v>-</v>
      </c>
      <c r="U332" s="50" t="str">
        <f aca="false">IF(IFERROR(SEARCH("-msexchange",Online_Backup_Table1230[[#This Row],[Extension types]],1),0)&gt;0,"-msexchange","-")</f>
        <v>-</v>
      </c>
      <c r="V332" s="50" t="str">
        <f aca="false">IF(IFERROR(SEARCH("-msese",Online_Backup_Table1230[[#This Row],[Extension types]],1),0)&gt;0,"-msese","-")</f>
        <v>-</v>
      </c>
      <c r="W332" s="50" t="str">
        <f aca="false">IF(IFERROR(SEARCH("-e2010",Online_Backup_Table1230[[#This Row],[Extension types]],1),0)&gt;0,"-e2010","-")</f>
        <v>-</v>
      </c>
      <c r="X332" s="50" t="str">
        <f aca="false">IF(IFERROR(SEARCH("-msmbx",Online_Backup_Table1230[[#This Row],[Extension types]],1),0)&gt;0,"-msmbx","-")</f>
        <v>-</v>
      </c>
      <c r="Y332" s="50" t="str">
        <f aca="false">IF(IFERROR(SEARCH("-mbx",Online_Backup_Table1230[[#This Row],[Extension types]],1),0)&gt;0,"-mbx","-")</f>
        <v>-</v>
      </c>
      <c r="Z332" s="50" t="str">
        <f aca="false">IF(IFERROR(SEARCH("-informix",Online_Backup_Table1230[[#This Row],[Extension types]],1),0)&gt;0,"-informix","-")</f>
        <v>-</v>
      </c>
      <c r="AA332" s="50" t="str">
        <f aca="false">IF(IFERROR(SEARCH("-sybase",Online_Backup_Table1230[[#This Row],[Extension types]],1),0)&gt;0,"-sybase","-")</f>
        <v>-</v>
      </c>
      <c r="AB332" s="50" t="str">
        <f aca="false">IF(IFERROR(SEARCH("-lotus",Online_Backup_Table1230[[#This Row],[Extension types]],1),0)&gt;0,"-lotus","-")</f>
        <v>-</v>
      </c>
      <c r="AC332" s="50" t="str">
        <f aca="false">IF(IFERROR(SEARCH("-vss",Online_Backup_Table1230[[#This Row],[Extension types]],1),0)&gt;0,"-vss","-")</f>
        <v>-</v>
      </c>
      <c r="AD332" s="50" t="str">
        <f aca="false">IF(IFERROR(SEARCH("-db2",Online_Backup_Table1230[[#This Row],[Extension types]],1),0)&gt;0,"-db2","-")</f>
        <v>-</v>
      </c>
      <c r="AE332" s="50" t="str">
        <f aca="false">IF(IFERROR(SEARCH("-mssharepoint",Online_Backup_Table1230[[#This Row],[Extension types]],1),0)&gt;0,"-mssharepoint","-")</f>
        <v>-</v>
      </c>
      <c r="AF332" s="50" t="str">
        <f aca="false">IF(IFERROR(SEARCH("-mssps",Online_Backup_Table1230[[#This Row],[Extension types]],1),0)&gt;0,"-mssps","-")</f>
        <v>-</v>
      </c>
      <c r="AG332" s="50" t="str">
        <f aca="false">IF(IFERROR(SEARCH("-vmware",Online_Backup_Table1230[[#This Row],[Extension types]],1),0)&gt;0,"-vmware","-")</f>
        <v>-</v>
      </c>
      <c r="AH332" s="50" t="str">
        <f aca="false">IF(IFERROR(SEARCH("-vepa",Online_Backup_Table1230[[#This Row],[Extension types]],1),0)&gt;0,"-vepa","-")</f>
        <v>-</v>
      </c>
      <c r="AI332" s="50" t="str">
        <f aca="false">IF(IFERROR(SEARCH("-veagent",Online_Backup_Table1230[[#This Row],[Extension types]],1),0)&gt;0,"-veagent","-")</f>
        <v>-</v>
      </c>
      <c r="AJ332" s="50" t="str">
        <f aca="false">IF(IFERROR(SEARCH("-stream",Online_Backup_Table1230[[#This Row],[Extension types]],1),0)&gt;0,"-stream","-")</f>
        <v>-</v>
      </c>
      <c r="AK332" s="50" t="str">
        <f aca="false">IF(IFERROR(SEARCH("-ov",Online_Backup_Table1230[[#This Row],[Extension types]],1),0)&gt;0,"-ov","-")</f>
        <v>-</v>
      </c>
      <c r="AL332" s="50" t="str">
        <f aca="false">IF(IFERROR(SEARCH("-opc",Online_Backup_Table1230[[#This Row],[Extension types]],1),0)&gt;0,"-opc","-")</f>
        <v>-</v>
      </c>
      <c r="AM332" s="50" t="str">
        <f aca="false">IF(IFERROR(SEARCH("-mysql",Online_Backup_Table1230[[#This Row],[Extension types]],1),0)&gt;0,"-mysql","-")</f>
        <v>-</v>
      </c>
      <c r="AN332" s="50" t="str">
        <f aca="false">IF(IFERROR(SEARCH("-postgresql",Online_Backup_Table1230[[#This Row],[Extension types]],1),0)&gt;0,"-postgresql","-")</f>
        <v>-</v>
      </c>
      <c r="AO332" s="53" t="n">
        <f aca="false">IF(AND(Online_Backup_Table1230[[#This Row],[OS_type]]="WINDOWS / LINUX",COUNTIF(Online_Backup_Table1230[[#This Row],[Check -mssql and -mssql70]:[Check -opc]],"-")&lt;&gt;21),1,0)</f>
        <v>0</v>
      </c>
      <c r="AP332" s="53" t="n">
        <f aca="false">IF(AND(Online_Backup_Table1230[[#This Row],[OS_type]]="UNIX",COUNTIF(Online_Backup_Table1230[[#This Row],[Check -mssql and -mssql70]:[Check -opc]],"-")&lt;&gt;21),1,0)</f>
        <v>0</v>
      </c>
      <c r="AQ332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332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332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32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332" s="54"/>
      <c r="AV332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333" customFormat="false" ht="15" hidden="false" customHeight="false" outlineLevel="0" collapsed="false">
      <c r="B333" s="39" t="s">
        <v>434</v>
      </c>
      <c r="C333" s="39" t="s">
        <v>191</v>
      </c>
      <c r="D333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33" s="51" t="s">
        <v>125</v>
      </c>
      <c r="F333" s="52"/>
      <c r="G333" s="52"/>
      <c r="H333" s="52"/>
      <c r="I333" s="52"/>
      <c r="J333" s="52"/>
      <c r="L333" s="50" t="str">
        <f aca="false">IF(IFERROR(SEARCH("-virtual",Online_Backup_Table1230[[#This Row],[Extension types]],1),0)&gt;0,"Yes","-")</f>
        <v>-</v>
      </c>
      <c r="M333" s="39"/>
      <c r="N333" s="50" t="str">
        <f aca="false">IF(IFERROR(SEARCH("-clus",Online_Backup_Table1230[[#This Row],[Extension types]],1),0)&gt;0,"Yes","-")</f>
        <v>-</v>
      </c>
      <c r="O333" s="39"/>
      <c r="P333" s="50" t="str">
        <f aca="false">IF(IFERROR(SEARCH("-appserver",Online_Backup_Table1230[[#This Row],[Extension types]],1),0)&gt;0,"Yes","-")</f>
        <v>-</v>
      </c>
      <c r="Q333" s="39"/>
      <c r="R333" s="50" t="str">
        <f aca="false">IF(IFERROR(SEARCH("-mssql",Online_Backup_Table1230[[#This Row],[Extension types]],1),0)&gt;0,"-mssql","-")</f>
        <v>-</v>
      </c>
      <c r="S333" s="50" t="str">
        <f aca="false">IF(IFERROR(SEARCH("-oracle",Online_Backup_Table1230[[#This Row],[Extension types]],1),0)&gt;0,"-oracle","-")</f>
        <v>-</v>
      </c>
      <c r="T333" s="50" t="str">
        <f aca="false">IF(IFERROR(SEARCH("-sap",Online_Backup_Table1230[[#This Row],[Extension types]],1),0)&gt;0,"-sap","-")</f>
        <v>-</v>
      </c>
      <c r="U333" s="50" t="str">
        <f aca="false">IF(IFERROR(SEARCH("-msexchange",Online_Backup_Table1230[[#This Row],[Extension types]],1),0)&gt;0,"-msexchange","-")</f>
        <v>-</v>
      </c>
      <c r="V333" s="50" t="str">
        <f aca="false">IF(IFERROR(SEARCH("-msese",Online_Backup_Table1230[[#This Row],[Extension types]],1),0)&gt;0,"-msese","-")</f>
        <v>-</v>
      </c>
      <c r="W333" s="50" t="str">
        <f aca="false">IF(IFERROR(SEARCH("-e2010",Online_Backup_Table1230[[#This Row],[Extension types]],1),0)&gt;0,"-e2010","-")</f>
        <v>-</v>
      </c>
      <c r="X333" s="50" t="str">
        <f aca="false">IF(IFERROR(SEARCH("-msmbx",Online_Backup_Table1230[[#This Row],[Extension types]],1),0)&gt;0,"-msmbx","-")</f>
        <v>-</v>
      </c>
      <c r="Y333" s="50" t="str">
        <f aca="false">IF(IFERROR(SEARCH("-mbx",Online_Backup_Table1230[[#This Row],[Extension types]],1),0)&gt;0,"-mbx","-")</f>
        <v>-</v>
      </c>
      <c r="Z333" s="50" t="str">
        <f aca="false">IF(IFERROR(SEARCH("-informix",Online_Backup_Table1230[[#This Row],[Extension types]],1),0)&gt;0,"-informix","-")</f>
        <v>-</v>
      </c>
      <c r="AA333" s="50" t="str">
        <f aca="false">IF(IFERROR(SEARCH("-sybase",Online_Backup_Table1230[[#This Row],[Extension types]],1),0)&gt;0,"-sybase","-")</f>
        <v>-</v>
      </c>
      <c r="AB333" s="50" t="str">
        <f aca="false">IF(IFERROR(SEARCH("-lotus",Online_Backup_Table1230[[#This Row],[Extension types]],1),0)&gt;0,"-lotus","-")</f>
        <v>-</v>
      </c>
      <c r="AC333" s="50" t="str">
        <f aca="false">IF(IFERROR(SEARCH("-vss",Online_Backup_Table1230[[#This Row],[Extension types]],1),0)&gt;0,"-vss","-")</f>
        <v>-</v>
      </c>
      <c r="AD333" s="50" t="str">
        <f aca="false">IF(IFERROR(SEARCH("-db2",Online_Backup_Table1230[[#This Row],[Extension types]],1),0)&gt;0,"-db2","-")</f>
        <v>-</v>
      </c>
      <c r="AE333" s="50" t="str">
        <f aca="false">IF(IFERROR(SEARCH("-mssharepoint",Online_Backup_Table1230[[#This Row],[Extension types]],1),0)&gt;0,"-mssharepoint","-")</f>
        <v>-</v>
      </c>
      <c r="AF333" s="50" t="str">
        <f aca="false">IF(IFERROR(SEARCH("-mssps",Online_Backup_Table1230[[#This Row],[Extension types]],1),0)&gt;0,"-mssps","-")</f>
        <v>-</v>
      </c>
      <c r="AG333" s="50" t="str">
        <f aca="false">IF(IFERROR(SEARCH("-vmware",Online_Backup_Table1230[[#This Row],[Extension types]],1),0)&gt;0,"-vmware","-")</f>
        <v>-</v>
      </c>
      <c r="AH333" s="50" t="str">
        <f aca="false">IF(IFERROR(SEARCH("-vepa",Online_Backup_Table1230[[#This Row],[Extension types]],1),0)&gt;0,"-vepa","-")</f>
        <v>-</v>
      </c>
      <c r="AI333" s="50" t="str">
        <f aca="false">IF(IFERROR(SEARCH("-veagent",Online_Backup_Table1230[[#This Row],[Extension types]],1),0)&gt;0,"-veagent","-")</f>
        <v>-</v>
      </c>
      <c r="AJ333" s="50" t="str">
        <f aca="false">IF(IFERROR(SEARCH("-stream",Online_Backup_Table1230[[#This Row],[Extension types]],1),0)&gt;0,"-stream","-")</f>
        <v>-</v>
      </c>
      <c r="AK333" s="50" t="str">
        <f aca="false">IF(IFERROR(SEARCH("-ov",Online_Backup_Table1230[[#This Row],[Extension types]],1),0)&gt;0,"-ov","-")</f>
        <v>-</v>
      </c>
      <c r="AL333" s="50" t="str">
        <f aca="false">IF(IFERROR(SEARCH("-opc",Online_Backup_Table1230[[#This Row],[Extension types]],1),0)&gt;0,"-opc","-")</f>
        <v>-</v>
      </c>
      <c r="AM333" s="50" t="str">
        <f aca="false">IF(IFERROR(SEARCH("-mysql",Online_Backup_Table1230[[#This Row],[Extension types]],1),0)&gt;0,"-mysql","-")</f>
        <v>-</v>
      </c>
      <c r="AN333" s="50" t="str">
        <f aca="false">IF(IFERROR(SEARCH("-postgresql",Online_Backup_Table1230[[#This Row],[Extension types]],1),0)&gt;0,"-postgresql","-")</f>
        <v>-</v>
      </c>
      <c r="AO333" s="53" t="n">
        <f aca="false">IF(AND(Online_Backup_Table1230[[#This Row],[OS_type]]="WINDOWS / LINUX",COUNTIF(Online_Backup_Table1230[[#This Row],[Check -mssql and -mssql70]:[Check -opc]],"-")&lt;&gt;21),1,0)</f>
        <v>0</v>
      </c>
      <c r="AP333" s="53" t="n">
        <f aca="false">IF(AND(Online_Backup_Table1230[[#This Row],[OS_type]]="UNIX",COUNTIF(Online_Backup_Table1230[[#This Row],[Check -mssql and -mssql70]:[Check -opc]],"-")&lt;&gt;21),1,0)</f>
        <v>0</v>
      </c>
      <c r="AQ333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333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333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33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333" s="54"/>
      <c r="AV333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334" customFormat="false" ht="15" hidden="false" customHeight="false" outlineLevel="0" collapsed="false">
      <c r="B334" s="39" t="s">
        <v>435</v>
      </c>
      <c r="C334" s="39" t="s">
        <v>392</v>
      </c>
      <c r="D334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34" s="51" t="s">
        <v>436</v>
      </c>
      <c r="F334" s="52"/>
      <c r="G334" s="52"/>
      <c r="H334" s="52"/>
      <c r="I334" s="52"/>
      <c r="J334" s="52"/>
      <c r="L334" s="50" t="str">
        <f aca="false">IF(IFERROR(SEARCH("-virtual",Online_Backup_Table1230[[#This Row],[Extension types]],1),0)&gt;0,"Yes","-")</f>
        <v>-</v>
      </c>
      <c r="M334" s="39"/>
      <c r="N334" s="50" t="str">
        <f aca="false">IF(IFERROR(SEARCH("-clus",Online_Backup_Table1230[[#This Row],[Extension types]],1),0)&gt;0,"Yes","-")</f>
        <v>-</v>
      </c>
      <c r="O334" s="39"/>
      <c r="P334" s="50" t="str">
        <f aca="false">IF(IFERROR(SEARCH("-appserver",Online_Backup_Table1230[[#This Row],[Extension types]],1),0)&gt;0,"Yes","-")</f>
        <v>-</v>
      </c>
      <c r="Q334" s="39"/>
      <c r="R334" s="50" t="str">
        <f aca="false">IF(IFERROR(SEARCH("-mssql",Online_Backup_Table1230[[#This Row],[Extension types]],1),0)&gt;0,"-mssql","-")</f>
        <v>-mssql</v>
      </c>
      <c r="S334" s="50" t="str">
        <f aca="false">IF(IFERROR(SEARCH("-oracle",Online_Backup_Table1230[[#This Row],[Extension types]],1),0)&gt;0,"-oracle","-")</f>
        <v>-</v>
      </c>
      <c r="T334" s="50" t="str">
        <f aca="false">IF(IFERROR(SEARCH("-sap",Online_Backup_Table1230[[#This Row],[Extension types]],1),0)&gt;0,"-sap","-")</f>
        <v>-</v>
      </c>
      <c r="U334" s="50" t="str">
        <f aca="false">IF(IFERROR(SEARCH("-msexchange",Online_Backup_Table1230[[#This Row],[Extension types]],1),0)&gt;0,"-msexchange","-")</f>
        <v>-</v>
      </c>
      <c r="V334" s="50" t="str">
        <f aca="false">IF(IFERROR(SEARCH("-msese",Online_Backup_Table1230[[#This Row],[Extension types]],1),0)&gt;0,"-msese","-")</f>
        <v>-</v>
      </c>
      <c r="W334" s="50" t="str">
        <f aca="false">IF(IFERROR(SEARCH("-e2010",Online_Backup_Table1230[[#This Row],[Extension types]],1),0)&gt;0,"-e2010","-")</f>
        <v>-</v>
      </c>
      <c r="X334" s="50" t="str">
        <f aca="false">IF(IFERROR(SEARCH("-msmbx",Online_Backup_Table1230[[#This Row],[Extension types]],1),0)&gt;0,"-msmbx","-")</f>
        <v>-</v>
      </c>
      <c r="Y334" s="50" t="str">
        <f aca="false">IF(IFERROR(SEARCH("-mbx",Online_Backup_Table1230[[#This Row],[Extension types]],1),0)&gt;0,"-mbx","-")</f>
        <v>-</v>
      </c>
      <c r="Z334" s="50" t="str">
        <f aca="false">IF(IFERROR(SEARCH("-informix",Online_Backup_Table1230[[#This Row],[Extension types]],1),0)&gt;0,"-informix","-")</f>
        <v>-</v>
      </c>
      <c r="AA334" s="50" t="str">
        <f aca="false">IF(IFERROR(SEARCH("-sybase",Online_Backup_Table1230[[#This Row],[Extension types]],1),0)&gt;0,"-sybase","-")</f>
        <v>-</v>
      </c>
      <c r="AB334" s="50" t="str">
        <f aca="false">IF(IFERROR(SEARCH("-lotus",Online_Backup_Table1230[[#This Row],[Extension types]],1),0)&gt;0,"-lotus","-")</f>
        <v>-</v>
      </c>
      <c r="AC334" s="50" t="str">
        <f aca="false">IF(IFERROR(SEARCH("-vss",Online_Backup_Table1230[[#This Row],[Extension types]],1),0)&gt;0,"-vss","-")</f>
        <v>-vss</v>
      </c>
      <c r="AD334" s="50" t="str">
        <f aca="false">IF(IFERROR(SEARCH("-db2",Online_Backup_Table1230[[#This Row],[Extension types]],1),0)&gt;0,"-db2","-")</f>
        <v>-</v>
      </c>
      <c r="AE334" s="50" t="str">
        <f aca="false">IF(IFERROR(SEARCH("-mssharepoint",Online_Backup_Table1230[[#This Row],[Extension types]],1),0)&gt;0,"-mssharepoint","-")</f>
        <v>-</v>
      </c>
      <c r="AF334" s="50" t="str">
        <f aca="false">IF(IFERROR(SEARCH("-mssps",Online_Backup_Table1230[[#This Row],[Extension types]],1),0)&gt;0,"-mssps","-")</f>
        <v>-</v>
      </c>
      <c r="AG334" s="50" t="str">
        <f aca="false">IF(IFERROR(SEARCH("-vmware",Online_Backup_Table1230[[#This Row],[Extension types]],1),0)&gt;0,"-vmware","-")</f>
        <v>-</v>
      </c>
      <c r="AH334" s="50" t="str">
        <f aca="false">IF(IFERROR(SEARCH("-vepa",Online_Backup_Table1230[[#This Row],[Extension types]],1),0)&gt;0,"-vepa","-")</f>
        <v>-</v>
      </c>
      <c r="AI334" s="50" t="str">
        <f aca="false">IF(IFERROR(SEARCH("-veagent",Online_Backup_Table1230[[#This Row],[Extension types]],1),0)&gt;0,"-veagent","-")</f>
        <v>-</v>
      </c>
      <c r="AJ334" s="50" t="str">
        <f aca="false">IF(IFERROR(SEARCH("-stream",Online_Backup_Table1230[[#This Row],[Extension types]],1),0)&gt;0,"-stream","-")</f>
        <v>-</v>
      </c>
      <c r="AK334" s="50" t="str">
        <f aca="false">IF(IFERROR(SEARCH("-ov",Online_Backup_Table1230[[#This Row],[Extension types]],1),0)&gt;0,"-ov","-")</f>
        <v>-</v>
      </c>
      <c r="AL334" s="50" t="str">
        <f aca="false">IF(IFERROR(SEARCH("-opc",Online_Backup_Table1230[[#This Row],[Extension types]],1),0)&gt;0,"-opc","-")</f>
        <v>-</v>
      </c>
      <c r="AM334" s="50" t="str">
        <f aca="false">IF(IFERROR(SEARCH("-mysql",Online_Backup_Table1230[[#This Row],[Extension types]],1),0)&gt;0,"-mysql","-")</f>
        <v>-</v>
      </c>
      <c r="AN334" s="50" t="str">
        <f aca="false">IF(IFERROR(SEARCH("-postgresql",Online_Backup_Table1230[[#This Row],[Extension types]],1),0)&gt;0,"-postgresql","-")</f>
        <v>-</v>
      </c>
      <c r="AO334" s="53" t="n">
        <f aca="false">IF(AND(Online_Backup_Table1230[[#This Row],[OS_type]]="WINDOWS / LINUX",COUNTIF(Online_Backup_Table1230[[#This Row],[Check -mssql and -mssql70]:[Check -opc]],"-")&lt;&gt;21),1,0)</f>
        <v>1</v>
      </c>
      <c r="AP334" s="53" t="n">
        <f aca="false">IF(AND(Online_Backup_Table1230[[#This Row],[OS_type]]="UNIX",COUNTIF(Online_Backup_Table1230[[#This Row],[Check -mssql and -mssql70]:[Check -opc]],"-")&lt;&gt;21),1,0)</f>
        <v>0</v>
      </c>
      <c r="AQ334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334" s="53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334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34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334" s="54" t="n">
        <v>43873.3054050926</v>
      </c>
      <c r="AV334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335" customFormat="false" ht="15" hidden="false" customHeight="false" outlineLevel="0" collapsed="false">
      <c r="B335" s="39" t="s">
        <v>437</v>
      </c>
      <c r="C335" s="39" t="s">
        <v>438</v>
      </c>
      <c r="D335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35" s="51" t="s">
        <v>125</v>
      </c>
      <c r="F335" s="52"/>
      <c r="G335" s="52"/>
      <c r="H335" s="52"/>
      <c r="I335" s="52"/>
      <c r="J335" s="52"/>
      <c r="L335" s="50" t="str">
        <f aca="false">IF(IFERROR(SEARCH("-virtual",Online_Backup_Table1230[[#This Row],[Extension types]],1),0)&gt;0,"Yes","-")</f>
        <v>-</v>
      </c>
      <c r="M335" s="39"/>
      <c r="N335" s="50" t="str">
        <f aca="false">IF(IFERROR(SEARCH("-clus",Online_Backup_Table1230[[#This Row],[Extension types]],1),0)&gt;0,"Yes","-")</f>
        <v>-</v>
      </c>
      <c r="O335" s="39"/>
      <c r="P335" s="50" t="str">
        <f aca="false">IF(IFERROR(SEARCH("-appserver",Online_Backup_Table1230[[#This Row],[Extension types]],1),0)&gt;0,"Yes","-")</f>
        <v>-</v>
      </c>
      <c r="Q335" s="39"/>
      <c r="R335" s="50" t="str">
        <f aca="false">IF(IFERROR(SEARCH("-mssql",Online_Backup_Table1230[[#This Row],[Extension types]],1),0)&gt;0,"-mssql","-")</f>
        <v>-</v>
      </c>
      <c r="S335" s="50" t="str">
        <f aca="false">IF(IFERROR(SEARCH("-oracle",Online_Backup_Table1230[[#This Row],[Extension types]],1),0)&gt;0,"-oracle","-")</f>
        <v>-</v>
      </c>
      <c r="T335" s="50" t="str">
        <f aca="false">IF(IFERROR(SEARCH("-sap",Online_Backup_Table1230[[#This Row],[Extension types]],1),0)&gt;0,"-sap","-")</f>
        <v>-</v>
      </c>
      <c r="U335" s="50" t="str">
        <f aca="false">IF(IFERROR(SEARCH("-msexchange",Online_Backup_Table1230[[#This Row],[Extension types]],1),0)&gt;0,"-msexchange","-")</f>
        <v>-</v>
      </c>
      <c r="V335" s="50" t="str">
        <f aca="false">IF(IFERROR(SEARCH("-msese",Online_Backup_Table1230[[#This Row],[Extension types]],1),0)&gt;0,"-msese","-")</f>
        <v>-</v>
      </c>
      <c r="W335" s="50" t="str">
        <f aca="false">IF(IFERROR(SEARCH("-e2010",Online_Backup_Table1230[[#This Row],[Extension types]],1),0)&gt;0,"-e2010","-")</f>
        <v>-</v>
      </c>
      <c r="X335" s="50" t="str">
        <f aca="false">IF(IFERROR(SEARCH("-msmbx",Online_Backup_Table1230[[#This Row],[Extension types]],1),0)&gt;0,"-msmbx","-")</f>
        <v>-</v>
      </c>
      <c r="Y335" s="50" t="str">
        <f aca="false">IF(IFERROR(SEARCH("-mbx",Online_Backup_Table1230[[#This Row],[Extension types]],1),0)&gt;0,"-mbx","-")</f>
        <v>-</v>
      </c>
      <c r="Z335" s="50" t="str">
        <f aca="false">IF(IFERROR(SEARCH("-informix",Online_Backup_Table1230[[#This Row],[Extension types]],1),0)&gt;0,"-informix","-")</f>
        <v>-</v>
      </c>
      <c r="AA335" s="50" t="str">
        <f aca="false">IF(IFERROR(SEARCH("-sybase",Online_Backup_Table1230[[#This Row],[Extension types]],1),0)&gt;0,"-sybase","-")</f>
        <v>-</v>
      </c>
      <c r="AB335" s="50" t="str">
        <f aca="false">IF(IFERROR(SEARCH("-lotus",Online_Backup_Table1230[[#This Row],[Extension types]],1),0)&gt;0,"-lotus","-")</f>
        <v>-</v>
      </c>
      <c r="AC335" s="50" t="str">
        <f aca="false">IF(IFERROR(SEARCH("-vss",Online_Backup_Table1230[[#This Row],[Extension types]],1),0)&gt;0,"-vss","-")</f>
        <v>-</v>
      </c>
      <c r="AD335" s="50" t="str">
        <f aca="false">IF(IFERROR(SEARCH("-db2",Online_Backup_Table1230[[#This Row],[Extension types]],1),0)&gt;0,"-db2","-")</f>
        <v>-</v>
      </c>
      <c r="AE335" s="50" t="str">
        <f aca="false">IF(IFERROR(SEARCH("-mssharepoint",Online_Backup_Table1230[[#This Row],[Extension types]],1),0)&gt;0,"-mssharepoint","-")</f>
        <v>-</v>
      </c>
      <c r="AF335" s="50" t="str">
        <f aca="false">IF(IFERROR(SEARCH("-mssps",Online_Backup_Table1230[[#This Row],[Extension types]],1),0)&gt;0,"-mssps","-")</f>
        <v>-</v>
      </c>
      <c r="AG335" s="50" t="str">
        <f aca="false">IF(IFERROR(SEARCH("-vmware",Online_Backup_Table1230[[#This Row],[Extension types]],1),0)&gt;0,"-vmware","-")</f>
        <v>-</v>
      </c>
      <c r="AH335" s="50" t="str">
        <f aca="false">IF(IFERROR(SEARCH("-vepa",Online_Backup_Table1230[[#This Row],[Extension types]],1),0)&gt;0,"-vepa","-")</f>
        <v>-</v>
      </c>
      <c r="AI335" s="50" t="str">
        <f aca="false">IF(IFERROR(SEARCH("-veagent",Online_Backup_Table1230[[#This Row],[Extension types]],1),0)&gt;0,"-veagent","-")</f>
        <v>-</v>
      </c>
      <c r="AJ335" s="50" t="str">
        <f aca="false">IF(IFERROR(SEARCH("-stream",Online_Backup_Table1230[[#This Row],[Extension types]],1),0)&gt;0,"-stream","-")</f>
        <v>-</v>
      </c>
      <c r="AK335" s="50" t="str">
        <f aca="false">IF(IFERROR(SEARCH("-ov",Online_Backup_Table1230[[#This Row],[Extension types]],1),0)&gt;0,"-ov","-")</f>
        <v>-</v>
      </c>
      <c r="AL335" s="50" t="str">
        <f aca="false">IF(IFERROR(SEARCH("-opc",Online_Backup_Table1230[[#This Row],[Extension types]],1),0)&gt;0,"-opc","-")</f>
        <v>-</v>
      </c>
      <c r="AM335" s="50" t="str">
        <f aca="false">IF(IFERROR(SEARCH("-mysql",Online_Backup_Table1230[[#This Row],[Extension types]],1),0)&gt;0,"-mysql","-")</f>
        <v>-</v>
      </c>
      <c r="AN335" s="50" t="str">
        <f aca="false">IF(IFERROR(SEARCH("-postgresql",Online_Backup_Table1230[[#This Row],[Extension types]],1),0)&gt;0,"-postgresql","-")</f>
        <v>-</v>
      </c>
      <c r="AO335" s="53" t="n">
        <f aca="false">IF(AND(Online_Backup_Table1230[[#This Row],[OS_type]]="WINDOWS / LINUX",COUNTIF(Online_Backup_Table1230[[#This Row],[Check -mssql and -mssql70]:[Check -opc]],"-")&lt;&gt;21),1,0)</f>
        <v>0</v>
      </c>
      <c r="AP335" s="53" t="n">
        <f aca="false">IF(AND(Online_Backup_Table1230[[#This Row],[OS_type]]="UNIX",COUNTIF(Online_Backup_Table1230[[#This Row],[Check -mssql and -mssql70]:[Check -opc]],"-")&lt;&gt;21),1,0)</f>
        <v>0</v>
      </c>
      <c r="AQ335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335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335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35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335" s="54"/>
      <c r="AV335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336" customFormat="false" ht="15" hidden="false" customHeight="false" outlineLevel="0" collapsed="false">
      <c r="B336" s="39" t="s">
        <v>439</v>
      </c>
      <c r="C336" s="39" t="s">
        <v>165</v>
      </c>
      <c r="D336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36" s="51" t="s">
        <v>440</v>
      </c>
      <c r="F336" s="52"/>
      <c r="G336" s="52"/>
      <c r="H336" s="52"/>
      <c r="I336" s="52"/>
      <c r="J336" s="52"/>
      <c r="L336" s="50" t="str">
        <f aca="false">IF(IFERROR(SEARCH("-virtual",Online_Backup_Table1230[[#This Row],[Extension types]],1),0)&gt;0,"Yes","-")</f>
        <v>-</v>
      </c>
      <c r="M336" s="39"/>
      <c r="N336" s="50" t="str">
        <f aca="false">IF(IFERROR(SEARCH("-clus",Online_Backup_Table1230[[#This Row],[Extension types]],1),0)&gt;0,"Yes","-")</f>
        <v>-</v>
      </c>
      <c r="O336" s="39"/>
      <c r="P336" s="50" t="str">
        <f aca="false">IF(IFERROR(SEARCH("-appserver",Online_Backup_Table1230[[#This Row],[Extension types]],1),0)&gt;0,"Yes","-")</f>
        <v>-</v>
      </c>
      <c r="Q336" s="39"/>
      <c r="R336" s="50" t="str">
        <f aca="false">IF(IFERROR(SEARCH("-mssql",Online_Backup_Table1230[[#This Row],[Extension types]],1),0)&gt;0,"-mssql","-")</f>
        <v>-</v>
      </c>
      <c r="S336" s="50" t="str">
        <f aca="false">IF(IFERROR(SEARCH("-oracle",Online_Backup_Table1230[[#This Row],[Extension types]],1),0)&gt;0,"-oracle","-")</f>
        <v>-</v>
      </c>
      <c r="T336" s="50" t="str">
        <f aca="false">IF(IFERROR(SEARCH("-sap",Online_Backup_Table1230[[#This Row],[Extension types]],1),0)&gt;0,"-sap","-")</f>
        <v>-</v>
      </c>
      <c r="U336" s="50" t="str">
        <f aca="false">IF(IFERROR(SEARCH("-msexchange",Online_Backup_Table1230[[#This Row],[Extension types]],1),0)&gt;0,"-msexchange","-")</f>
        <v>-</v>
      </c>
      <c r="V336" s="50" t="str">
        <f aca="false">IF(IFERROR(SEARCH("-msese",Online_Backup_Table1230[[#This Row],[Extension types]],1),0)&gt;0,"-msese","-")</f>
        <v>-</v>
      </c>
      <c r="W336" s="50" t="str">
        <f aca="false">IF(IFERROR(SEARCH("-e2010",Online_Backup_Table1230[[#This Row],[Extension types]],1),0)&gt;0,"-e2010","-")</f>
        <v>-</v>
      </c>
      <c r="X336" s="50" t="str">
        <f aca="false">IF(IFERROR(SEARCH("-msmbx",Online_Backup_Table1230[[#This Row],[Extension types]],1),0)&gt;0,"-msmbx","-")</f>
        <v>-</v>
      </c>
      <c r="Y336" s="50" t="str">
        <f aca="false">IF(IFERROR(SEARCH("-mbx",Online_Backup_Table1230[[#This Row],[Extension types]],1),0)&gt;0,"-mbx","-")</f>
        <v>-</v>
      </c>
      <c r="Z336" s="50" t="str">
        <f aca="false">IF(IFERROR(SEARCH("-informix",Online_Backup_Table1230[[#This Row],[Extension types]],1),0)&gt;0,"-informix","-")</f>
        <v>-</v>
      </c>
      <c r="AA336" s="50" t="str">
        <f aca="false">IF(IFERROR(SEARCH("-sybase",Online_Backup_Table1230[[#This Row],[Extension types]],1),0)&gt;0,"-sybase","-")</f>
        <v>-</v>
      </c>
      <c r="AB336" s="50" t="str">
        <f aca="false">IF(IFERROR(SEARCH("-lotus",Online_Backup_Table1230[[#This Row],[Extension types]],1),0)&gt;0,"-lotus","-")</f>
        <v>-</v>
      </c>
      <c r="AC336" s="50" t="str">
        <f aca="false">IF(IFERROR(SEARCH("-vss",Online_Backup_Table1230[[#This Row],[Extension types]],1),0)&gt;0,"-vss","-")</f>
        <v>-</v>
      </c>
      <c r="AD336" s="50" t="str">
        <f aca="false">IF(IFERROR(SEARCH("-db2",Online_Backup_Table1230[[#This Row],[Extension types]],1),0)&gt;0,"-db2","-")</f>
        <v>-</v>
      </c>
      <c r="AE336" s="50" t="str">
        <f aca="false">IF(IFERROR(SEARCH("-mssharepoint",Online_Backup_Table1230[[#This Row],[Extension types]],1),0)&gt;0,"-mssharepoint","-")</f>
        <v>-</v>
      </c>
      <c r="AF336" s="50" t="str">
        <f aca="false">IF(IFERROR(SEARCH("-mssps",Online_Backup_Table1230[[#This Row],[Extension types]],1),0)&gt;0,"-mssps","-")</f>
        <v>-</v>
      </c>
      <c r="AG336" s="50" t="str">
        <f aca="false">IF(IFERROR(SEARCH("-vmware",Online_Backup_Table1230[[#This Row],[Extension types]],1),0)&gt;0,"-vmware","-")</f>
        <v>-</v>
      </c>
      <c r="AH336" s="50" t="str">
        <f aca="false">IF(IFERROR(SEARCH("-vepa",Online_Backup_Table1230[[#This Row],[Extension types]],1),0)&gt;0,"-vepa","-")</f>
        <v>-</v>
      </c>
      <c r="AI336" s="50" t="str">
        <f aca="false">IF(IFERROR(SEARCH("-veagent",Online_Backup_Table1230[[#This Row],[Extension types]],1),0)&gt;0,"-veagent","-")</f>
        <v>-</v>
      </c>
      <c r="AJ336" s="50" t="str">
        <f aca="false">IF(IFERROR(SEARCH("-stream",Online_Backup_Table1230[[#This Row],[Extension types]],1),0)&gt;0,"-stream","-")</f>
        <v>-</v>
      </c>
      <c r="AK336" s="50" t="str">
        <f aca="false">IF(IFERROR(SEARCH("-ov",Online_Backup_Table1230[[#This Row],[Extension types]],1),0)&gt;0,"-ov","-")</f>
        <v>-</v>
      </c>
      <c r="AL336" s="50" t="str">
        <f aca="false">IF(IFERROR(SEARCH("-opc",Online_Backup_Table1230[[#This Row],[Extension types]],1),0)&gt;0,"-opc","-")</f>
        <v>-</v>
      </c>
      <c r="AM336" s="50" t="str">
        <f aca="false">IF(IFERROR(SEARCH("-mysql",Online_Backup_Table1230[[#This Row],[Extension types]],1),0)&gt;0,"-mysql","-")</f>
        <v>-</v>
      </c>
      <c r="AN336" s="50" t="str">
        <f aca="false">IF(IFERROR(SEARCH("-postgresql",Online_Backup_Table1230[[#This Row],[Extension types]],1),0)&gt;0,"-postgresql","-")</f>
        <v>-</v>
      </c>
      <c r="AO336" s="53" t="n">
        <f aca="false">IF(AND(Online_Backup_Table1230[[#This Row],[OS_type]]="WINDOWS / LINUX",COUNTIF(Online_Backup_Table1230[[#This Row],[Check -mssql and -mssql70]:[Check -opc]],"-")&lt;&gt;21),1,0)</f>
        <v>0</v>
      </c>
      <c r="AP336" s="53" t="n">
        <f aca="false">IF(AND(Online_Backup_Table1230[[#This Row],[OS_type]]="UNIX",COUNTIF(Online_Backup_Table1230[[#This Row],[Check -mssql and -mssql70]:[Check -opc]],"-")&lt;&gt;21),1,0)</f>
        <v>0</v>
      </c>
      <c r="AQ336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336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336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36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336" s="54" t="n">
        <v>43863.3646990741</v>
      </c>
      <c r="AV336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337" customFormat="false" ht="15" hidden="false" customHeight="false" outlineLevel="0" collapsed="false">
      <c r="B337" s="39" t="s">
        <v>441</v>
      </c>
      <c r="C337" s="39" t="s">
        <v>165</v>
      </c>
      <c r="D337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37" s="51" t="s">
        <v>442</v>
      </c>
      <c r="F337" s="52"/>
      <c r="G337" s="52"/>
      <c r="H337" s="52"/>
      <c r="I337" s="52"/>
      <c r="J337" s="52"/>
      <c r="L337" s="50" t="str">
        <f aca="false">IF(IFERROR(SEARCH("-virtual",Online_Backup_Table1230[[#This Row],[Extension types]],1),0)&gt;0,"Yes","-")</f>
        <v>-</v>
      </c>
      <c r="M337" s="39"/>
      <c r="N337" s="50" t="str">
        <f aca="false">IF(IFERROR(SEARCH("-clus",Online_Backup_Table1230[[#This Row],[Extension types]],1),0)&gt;0,"Yes","-")</f>
        <v>-</v>
      </c>
      <c r="O337" s="39"/>
      <c r="P337" s="50" t="str">
        <f aca="false">IF(IFERROR(SEARCH("-appserver",Online_Backup_Table1230[[#This Row],[Extension types]],1),0)&gt;0,"Yes","-")</f>
        <v>-</v>
      </c>
      <c r="Q337" s="39"/>
      <c r="R337" s="50" t="str">
        <f aca="false">IF(IFERROR(SEARCH("-mssql",Online_Backup_Table1230[[#This Row],[Extension types]],1),0)&gt;0,"-mssql","-")</f>
        <v>-</v>
      </c>
      <c r="S337" s="50" t="str">
        <f aca="false">IF(IFERROR(SEARCH("-oracle",Online_Backup_Table1230[[#This Row],[Extension types]],1),0)&gt;0,"-oracle","-")</f>
        <v>-</v>
      </c>
      <c r="T337" s="50" t="str">
        <f aca="false">IF(IFERROR(SEARCH("-sap",Online_Backup_Table1230[[#This Row],[Extension types]],1),0)&gt;0,"-sap","-")</f>
        <v>-</v>
      </c>
      <c r="U337" s="50" t="str">
        <f aca="false">IF(IFERROR(SEARCH("-msexchange",Online_Backup_Table1230[[#This Row],[Extension types]],1),0)&gt;0,"-msexchange","-")</f>
        <v>-</v>
      </c>
      <c r="V337" s="50" t="str">
        <f aca="false">IF(IFERROR(SEARCH("-msese",Online_Backup_Table1230[[#This Row],[Extension types]],1),0)&gt;0,"-msese","-")</f>
        <v>-</v>
      </c>
      <c r="W337" s="50" t="str">
        <f aca="false">IF(IFERROR(SEARCH("-e2010",Online_Backup_Table1230[[#This Row],[Extension types]],1),0)&gt;0,"-e2010","-")</f>
        <v>-</v>
      </c>
      <c r="X337" s="50" t="str">
        <f aca="false">IF(IFERROR(SEARCH("-msmbx",Online_Backup_Table1230[[#This Row],[Extension types]],1),0)&gt;0,"-msmbx","-")</f>
        <v>-</v>
      </c>
      <c r="Y337" s="50" t="str">
        <f aca="false">IF(IFERROR(SEARCH("-mbx",Online_Backup_Table1230[[#This Row],[Extension types]],1),0)&gt;0,"-mbx","-")</f>
        <v>-</v>
      </c>
      <c r="Z337" s="50" t="str">
        <f aca="false">IF(IFERROR(SEARCH("-informix",Online_Backup_Table1230[[#This Row],[Extension types]],1),0)&gt;0,"-informix","-")</f>
        <v>-</v>
      </c>
      <c r="AA337" s="50" t="str">
        <f aca="false">IF(IFERROR(SEARCH("-sybase",Online_Backup_Table1230[[#This Row],[Extension types]],1),0)&gt;0,"-sybase","-")</f>
        <v>-</v>
      </c>
      <c r="AB337" s="50" t="str">
        <f aca="false">IF(IFERROR(SEARCH("-lotus",Online_Backup_Table1230[[#This Row],[Extension types]],1),0)&gt;0,"-lotus","-")</f>
        <v>-</v>
      </c>
      <c r="AC337" s="50" t="str">
        <f aca="false">IF(IFERROR(SEARCH("-vss",Online_Backup_Table1230[[#This Row],[Extension types]],1),0)&gt;0,"-vss","-")</f>
        <v>-</v>
      </c>
      <c r="AD337" s="50" t="str">
        <f aca="false">IF(IFERROR(SEARCH("-db2",Online_Backup_Table1230[[#This Row],[Extension types]],1),0)&gt;0,"-db2","-")</f>
        <v>-</v>
      </c>
      <c r="AE337" s="50" t="str">
        <f aca="false">IF(IFERROR(SEARCH("-mssharepoint",Online_Backup_Table1230[[#This Row],[Extension types]],1),0)&gt;0,"-mssharepoint","-")</f>
        <v>-</v>
      </c>
      <c r="AF337" s="50" t="str">
        <f aca="false">IF(IFERROR(SEARCH("-mssps",Online_Backup_Table1230[[#This Row],[Extension types]],1),0)&gt;0,"-mssps","-")</f>
        <v>-</v>
      </c>
      <c r="AG337" s="50" t="str">
        <f aca="false">IF(IFERROR(SEARCH("-vmware",Online_Backup_Table1230[[#This Row],[Extension types]],1),0)&gt;0,"-vmware","-")</f>
        <v>-</v>
      </c>
      <c r="AH337" s="50" t="str">
        <f aca="false">IF(IFERROR(SEARCH("-vepa",Online_Backup_Table1230[[#This Row],[Extension types]],1),0)&gt;0,"-vepa","-")</f>
        <v>-</v>
      </c>
      <c r="AI337" s="50" t="str">
        <f aca="false">IF(IFERROR(SEARCH("-veagent",Online_Backup_Table1230[[#This Row],[Extension types]],1),0)&gt;0,"-veagent","-")</f>
        <v>-</v>
      </c>
      <c r="AJ337" s="50" t="str">
        <f aca="false">IF(IFERROR(SEARCH("-stream",Online_Backup_Table1230[[#This Row],[Extension types]],1),0)&gt;0,"-stream","-")</f>
        <v>-</v>
      </c>
      <c r="AK337" s="50" t="str">
        <f aca="false">IF(IFERROR(SEARCH("-ov",Online_Backup_Table1230[[#This Row],[Extension types]],1),0)&gt;0,"-ov","-")</f>
        <v>-</v>
      </c>
      <c r="AL337" s="50" t="str">
        <f aca="false">IF(IFERROR(SEARCH("-opc",Online_Backup_Table1230[[#This Row],[Extension types]],1),0)&gt;0,"-opc","-")</f>
        <v>-</v>
      </c>
      <c r="AM337" s="50" t="str">
        <f aca="false">IF(IFERROR(SEARCH("-mysql",Online_Backup_Table1230[[#This Row],[Extension types]],1),0)&gt;0,"-mysql","-")</f>
        <v>-</v>
      </c>
      <c r="AN337" s="50" t="str">
        <f aca="false">IF(IFERROR(SEARCH("-postgresql",Online_Backup_Table1230[[#This Row],[Extension types]],1),0)&gt;0,"-postgresql","-")</f>
        <v>-</v>
      </c>
      <c r="AO337" s="53" t="n">
        <f aca="false">IF(AND(Online_Backup_Table1230[[#This Row],[OS_type]]="WINDOWS / LINUX",COUNTIF(Online_Backup_Table1230[[#This Row],[Check -mssql and -mssql70]:[Check -opc]],"-")&lt;&gt;21),1,0)</f>
        <v>0</v>
      </c>
      <c r="AP337" s="53" t="n">
        <f aca="false">IF(AND(Online_Backup_Table1230[[#This Row],[OS_type]]="UNIX",COUNTIF(Online_Backup_Table1230[[#This Row],[Check -mssql and -mssql70]:[Check -opc]],"-")&lt;&gt;21),1,0)</f>
        <v>0</v>
      </c>
      <c r="AQ337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337" s="53" t="n">
        <f aca="false">IF(AND(Online_Backup_Table1230[[#This Row],[Last connexion date]]&gt;Declaration_Date2433[[#All],[Column1]]-180,Online_Backup_Table1230[[#This Row],[Historical usage Windows/Linux to be counted]]&lt;&gt;0),1,0)</f>
        <v>0</v>
      </c>
      <c r="AS337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37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337" s="54"/>
      <c r="AV337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338" customFormat="false" ht="15" hidden="false" customHeight="false" outlineLevel="0" collapsed="false">
      <c r="B338" s="39" t="s">
        <v>443</v>
      </c>
      <c r="C338" s="39" t="s">
        <v>165</v>
      </c>
      <c r="D338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38" s="51" t="s">
        <v>444</v>
      </c>
      <c r="F338" s="52"/>
      <c r="G338" s="52"/>
      <c r="H338" s="52"/>
      <c r="I338" s="52"/>
      <c r="J338" s="52"/>
      <c r="L338" s="50" t="str">
        <f aca="false">IF(IFERROR(SEARCH("-virtual",Online_Backup_Table1230[[#This Row],[Extension types]],1),0)&gt;0,"Yes","-")</f>
        <v>-</v>
      </c>
      <c r="M338" s="39"/>
      <c r="N338" s="50" t="str">
        <f aca="false">IF(IFERROR(SEARCH("-clus",Online_Backup_Table1230[[#This Row],[Extension types]],1),0)&gt;0,"Yes","-")</f>
        <v>-</v>
      </c>
      <c r="O338" s="39"/>
      <c r="P338" s="50" t="str">
        <f aca="false">IF(IFERROR(SEARCH("-appserver",Online_Backup_Table1230[[#This Row],[Extension types]],1),0)&gt;0,"Yes","-")</f>
        <v>-</v>
      </c>
      <c r="Q338" s="39"/>
      <c r="R338" s="50" t="str">
        <f aca="false">IF(IFERROR(SEARCH("-mssql",Online_Backup_Table1230[[#This Row],[Extension types]],1),0)&gt;0,"-mssql","-")</f>
        <v>-mssql</v>
      </c>
      <c r="S338" s="50" t="str">
        <f aca="false">IF(IFERROR(SEARCH("-oracle",Online_Backup_Table1230[[#This Row],[Extension types]],1),0)&gt;0,"-oracle","-")</f>
        <v>-</v>
      </c>
      <c r="T338" s="50" t="str">
        <f aca="false">IF(IFERROR(SEARCH("-sap",Online_Backup_Table1230[[#This Row],[Extension types]],1),0)&gt;0,"-sap","-")</f>
        <v>-</v>
      </c>
      <c r="U338" s="50" t="str">
        <f aca="false">IF(IFERROR(SEARCH("-msexchange",Online_Backup_Table1230[[#This Row],[Extension types]],1),0)&gt;0,"-msexchange","-")</f>
        <v>-</v>
      </c>
      <c r="V338" s="50" t="str">
        <f aca="false">IF(IFERROR(SEARCH("-msese",Online_Backup_Table1230[[#This Row],[Extension types]],1),0)&gt;0,"-msese","-")</f>
        <v>-</v>
      </c>
      <c r="W338" s="50" t="str">
        <f aca="false">IF(IFERROR(SEARCH("-e2010",Online_Backup_Table1230[[#This Row],[Extension types]],1),0)&gt;0,"-e2010","-")</f>
        <v>-</v>
      </c>
      <c r="X338" s="50" t="str">
        <f aca="false">IF(IFERROR(SEARCH("-msmbx",Online_Backup_Table1230[[#This Row],[Extension types]],1),0)&gt;0,"-msmbx","-")</f>
        <v>-</v>
      </c>
      <c r="Y338" s="50" t="str">
        <f aca="false">IF(IFERROR(SEARCH("-mbx",Online_Backup_Table1230[[#This Row],[Extension types]],1),0)&gt;0,"-mbx","-")</f>
        <v>-</v>
      </c>
      <c r="Z338" s="50" t="str">
        <f aca="false">IF(IFERROR(SEARCH("-informix",Online_Backup_Table1230[[#This Row],[Extension types]],1),0)&gt;0,"-informix","-")</f>
        <v>-</v>
      </c>
      <c r="AA338" s="50" t="str">
        <f aca="false">IF(IFERROR(SEARCH("-sybase",Online_Backup_Table1230[[#This Row],[Extension types]],1),0)&gt;0,"-sybase","-")</f>
        <v>-</v>
      </c>
      <c r="AB338" s="50" t="str">
        <f aca="false">IF(IFERROR(SEARCH("-lotus",Online_Backup_Table1230[[#This Row],[Extension types]],1),0)&gt;0,"-lotus","-")</f>
        <v>-</v>
      </c>
      <c r="AC338" s="50" t="str">
        <f aca="false">IF(IFERROR(SEARCH("-vss",Online_Backup_Table1230[[#This Row],[Extension types]],1),0)&gt;0,"-vss","-")</f>
        <v>-vss</v>
      </c>
      <c r="AD338" s="50" t="str">
        <f aca="false">IF(IFERROR(SEARCH("-db2",Online_Backup_Table1230[[#This Row],[Extension types]],1),0)&gt;0,"-db2","-")</f>
        <v>-</v>
      </c>
      <c r="AE338" s="50" t="str">
        <f aca="false">IF(IFERROR(SEARCH("-mssharepoint",Online_Backup_Table1230[[#This Row],[Extension types]],1),0)&gt;0,"-mssharepoint","-")</f>
        <v>-</v>
      </c>
      <c r="AF338" s="50" t="str">
        <f aca="false">IF(IFERROR(SEARCH("-mssps",Online_Backup_Table1230[[#This Row],[Extension types]],1),0)&gt;0,"-mssps","-")</f>
        <v>-</v>
      </c>
      <c r="AG338" s="50" t="str">
        <f aca="false">IF(IFERROR(SEARCH("-vmware",Online_Backup_Table1230[[#This Row],[Extension types]],1),0)&gt;0,"-vmware","-")</f>
        <v>-</v>
      </c>
      <c r="AH338" s="50" t="str">
        <f aca="false">IF(IFERROR(SEARCH("-vepa",Online_Backup_Table1230[[#This Row],[Extension types]],1),0)&gt;0,"-vepa","-")</f>
        <v>-</v>
      </c>
      <c r="AI338" s="50" t="str">
        <f aca="false">IF(IFERROR(SEARCH("-veagent",Online_Backup_Table1230[[#This Row],[Extension types]],1),0)&gt;0,"-veagent","-")</f>
        <v>-</v>
      </c>
      <c r="AJ338" s="50" t="str">
        <f aca="false">IF(IFERROR(SEARCH("-stream",Online_Backup_Table1230[[#This Row],[Extension types]],1),0)&gt;0,"-stream","-")</f>
        <v>-</v>
      </c>
      <c r="AK338" s="50" t="str">
        <f aca="false">IF(IFERROR(SEARCH("-ov",Online_Backup_Table1230[[#This Row],[Extension types]],1),0)&gt;0,"-ov","-")</f>
        <v>-</v>
      </c>
      <c r="AL338" s="50" t="str">
        <f aca="false">IF(IFERROR(SEARCH("-opc",Online_Backup_Table1230[[#This Row],[Extension types]],1),0)&gt;0,"-opc","-")</f>
        <v>-</v>
      </c>
      <c r="AM338" s="50" t="str">
        <f aca="false">IF(IFERROR(SEARCH("-mysql",Online_Backup_Table1230[[#This Row],[Extension types]],1),0)&gt;0,"-mysql","-")</f>
        <v>-</v>
      </c>
      <c r="AN338" s="50" t="str">
        <f aca="false">IF(IFERROR(SEARCH("-postgresql",Online_Backup_Table1230[[#This Row],[Extension types]],1),0)&gt;0,"-postgresql","-")</f>
        <v>-</v>
      </c>
      <c r="AO338" s="53" t="n">
        <f aca="false">IF(AND(Online_Backup_Table1230[[#This Row],[OS_type]]="WINDOWS / LINUX",COUNTIF(Online_Backup_Table1230[[#This Row],[Check -mssql and -mssql70]:[Check -opc]],"-")&lt;&gt;21),1,0)</f>
        <v>1</v>
      </c>
      <c r="AP338" s="53" t="n">
        <f aca="false">IF(AND(Online_Backup_Table1230[[#This Row],[OS_type]]="UNIX",COUNTIF(Online_Backup_Table1230[[#This Row],[Check -mssql and -mssql70]:[Check -opc]],"-")&lt;&gt;21),1,0)</f>
        <v>0</v>
      </c>
      <c r="AQ338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338" s="53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338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38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338" s="54" t="n">
        <v>43872.5112152778</v>
      </c>
      <c r="AV338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339" customFormat="false" ht="15" hidden="false" customHeight="false" outlineLevel="0" collapsed="false">
      <c r="B339" s="39" t="s">
        <v>445</v>
      </c>
      <c r="C339" s="39" t="s">
        <v>392</v>
      </c>
      <c r="D339" s="50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39" s="51" t="s">
        <v>163</v>
      </c>
      <c r="F339" s="52"/>
      <c r="G339" s="52"/>
      <c r="H339" s="52"/>
      <c r="I339" s="52"/>
      <c r="J339" s="52"/>
      <c r="L339" s="50" t="str">
        <f aca="false">IF(IFERROR(SEARCH("-virtual",Online_Backup_Table1230[[#This Row],[Extension types]],1),0)&gt;0,"Yes","-")</f>
        <v>-</v>
      </c>
      <c r="M339" s="39"/>
      <c r="N339" s="50" t="str">
        <f aca="false">IF(IFERROR(SEARCH("-clus",Online_Backup_Table1230[[#This Row],[Extension types]],1),0)&gt;0,"Yes","-")</f>
        <v>-</v>
      </c>
      <c r="O339" s="39"/>
      <c r="P339" s="50" t="str">
        <f aca="false">IF(IFERROR(SEARCH("-appserver",Online_Backup_Table1230[[#This Row],[Extension types]],1),0)&gt;0,"Yes","-")</f>
        <v>-</v>
      </c>
      <c r="Q339" s="39"/>
      <c r="R339" s="50" t="str">
        <f aca="false">IF(IFERROR(SEARCH("-mssql",Online_Backup_Table1230[[#This Row],[Extension types]],1),0)&gt;0,"-mssql","-")</f>
        <v>-mssql</v>
      </c>
      <c r="S339" s="50" t="str">
        <f aca="false">IF(IFERROR(SEARCH("-oracle",Online_Backup_Table1230[[#This Row],[Extension types]],1),0)&gt;0,"-oracle","-")</f>
        <v>-</v>
      </c>
      <c r="T339" s="50" t="str">
        <f aca="false">IF(IFERROR(SEARCH("-sap",Online_Backup_Table1230[[#This Row],[Extension types]],1),0)&gt;0,"-sap","-")</f>
        <v>-</v>
      </c>
      <c r="U339" s="50" t="str">
        <f aca="false">IF(IFERROR(SEARCH("-msexchange",Online_Backup_Table1230[[#This Row],[Extension types]],1),0)&gt;0,"-msexchange","-")</f>
        <v>-</v>
      </c>
      <c r="V339" s="50" t="str">
        <f aca="false">IF(IFERROR(SEARCH("-msese",Online_Backup_Table1230[[#This Row],[Extension types]],1),0)&gt;0,"-msese","-")</f>
        <v>-</v>
      </c>
      <c r="W339" s="50" t="str">
        <f aca="false">IF(IFERROR(SEARCH("-e2010",Online_Backup_Table1230[[#This Row],[Extension types]],1),0)&gt;0,"-e2010","-")</f>
        <v>-</v>
      </c>
      <c r="X339" s="50" t="str">
        <f aca="false">IF(IFERROR(SEARCH("-msmbx",Online_Backup_Table1230[[#This Row],[Extension types]],1),0)&gt;0,"-msmbx","-")</f>
        <v>-</v>
      </c>
      <c r="Y339" s="50" t="str">
        <f aca="false">IF(IFERROR(SEARCH("-mbx",Online_Backup_Table1230[[#This Row],[Extension types]],1),0)&gt;0,"-mbx","-")</f>
        <v>-</v>
      </c>
      <c r="Z339" s="50" t="str">
        <f aca="false">IF(IFERROR(SEARCH("-informix",Online_Backup_Table1230[[#This Row],[Extension types]],1),0)&gt;0,"-informix","-")</f>
        <v>-</v>
      </c>
      <c r="AA339" s="50" t="str">
        <f aca="false">IF(IFERROR(SEARCH("-sybase",Online_Backup_Table1230[[#This Row],[Extension types]],1),0)&gt;0,"-sybase","-")</f>
        <v>-</v>
      </c>
      <c r="AB339" s="50" t="str">
        <f aca="false">IF(IFERROR(SEARCH("-lotus",Online_Backup_Table1230[[#This Row],[Extension types]],1),0)&gt;0,"-lotus","-")</f>
        <v>-</v>
      </c>
      <c r="AC339" s="50" t="str">
        <f aca="false">IF(IFERROR(SEARCH("-vss",Online_Backup_Table1230[[#This Row],[Extension types]],1),0)&gt;0,"-vss","-")</f>
        <v>-vss</v>
      </c>
      <c r="AD339" s="50" t="str">
        <f aca="false">IF(IFERROR(SEARCH("-db2",Online_Backup_Table1230[[#This Row],[Extension types]],1),0)&gt;0,"-db2","-")</f>
        <v>-</v>
      </c>
      <c r="AE339" s="50" t="str">
        <f aca="false">IF(IFERROR(SEARCH("-mssharepoint",Online_Backup_Table1230[[#This Row],[Extension types]],1),0)&gt;0,"-mssharepoint","-")</f>
        <v>-</v>
      </c>
      <c r="AF339" s="50" t="str">
        <f aca="false">IF(IFERROR(SEARCH("-mssps",Online_Backup_Table1230[[#This Row],[Extension types]],1),0)&gt;0,"-mssps","-")</f>
        <v>-</v>
      </c>
      <c r="AG339" s="50" t="str">
        <f aca="false">IF(IFERROR(SEARCH("-vmware",Online_Backup_Table1230[[#This Row],[Extension types]],1),0)&gt;0,"-vmware","-")</f>
        <v>-</v>
      </c>
      <c r="AH339" s="50" t="str">
        <f aca="false">IF(IFERROR(SEARCH("-vepa",Online_Backup_Table1230[[#This Row],[Extension types]],1),0)&gt;0,"-vepa","-")</f>
        <v>-</v>
      </c>
      <c r="AI339" s="50" t="str">
        <f aca="false">IF(IFERROR(SEARCH("-veagent",Online_Backup_Table1230[[#This Row],[Extension types]],1),0)&gt;0,"-veagent","-")</f>
        <v>-</v>
      </c>
      <c r="AJ339" s="50" t="str">
        <f aca="false">IF(IFERROR(SEARCH("-stream",Online_Backup_Table1230[[#This Row],[Extension types]],1),0)&gt;0,"-stream","-")</f>
        <v>-</v>
      </c>
      <c r="AK339" s="50" t="str">
        <f aca="false">IF(IFERROR(SEARCH("-ov",Online_Backup_Table1230[[#This Row],[Extension types]],1),0)&gt;0,"-ov","-")</f>
        <v>-</v>
      </c>
      <c r="AL339" s="50" t="str">
        <f aca="false">IF(IFERROR(SEARCH("-opc",Online_Backup_Table1230[[#This Row],[Extension types]],1),0)&gt;0,"-opc","-")</f>
        <v>-</v>
      </c>
      <c r="AM339" s="50" t="str">
        <f aca="false">IF(IFERROR(SEARCH("-mysql",Online_Backup_Table1230[[#This Row],[Extension types]],1),0)&gt;0,"-mysql","-")</f>
        <v>-</v>
      </c>
      <c r="AN339" s="50" t="str">
        <f aca="false">IF(IFERROR(SEARCH("-postgresql",Online_Backup_Table1230[[#This Row],[Extension types]],1),0)&gt;0,"-postgresql","-")</f>
        <v>-</v>
      </c>
      <c r="AO339" s="53" t="n">
        <f aca="false">IF(AND(Online_Backup_Table1230[[#This Row],[OS_type]]="WINDOWS / LINUX",COUNTIF(Online_Backup_Table1230[[#This Row],[Check -mssql and -mssql70]:[Check -opc]],"-")&lt;&gt;21),1,0)</f>
        <v>1</v>
      </c>
      <c r="AP339" s="53" t="n">
        <f aca="false">IF(AND(Online_Backup_Table1230[[#This Row],[OS_type]]="UNIX",COUNTIF(Online_Backup_Table1230[[#This Row],[Check -mssql and -mssql70]:[Check -opc]],"-")&lt;&gt;21),1,0)</f>
        <v>0</v>
      </c>
      <c r="AQ339" s="5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339" s="53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339" s="5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39" s="5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339" s="54" t="n">
        <v>43873.0630439815</v>
      </c>
      <c r="AV339" s="0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340" customFormat="false" ht="15" hidden="false" customHeight="false" outlineLevel="0" collapsed="false">
      <c r="B340" s="39" t="s">
        <v>446</v>
      </c>
      <c r="C340" s="39" t="s">
        <v>184</v>
      </c>
      <c r="D340" s="61" t="str">
        <f aca="false"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40" s="51" t="s">
        <v>447</v>
      </c>
      <c r="F340" s="52"/>
      <c r="G340" s="52"/>
      <c r="H340" s="52"/>
      <c r="I340" s="52"/>
      <c r="J340" s="52"/>
      <c r="K340" s="62"/>
      <c r="L340" s="61" t="str">
        <f aca="false">IF(IFERROR(SEARCH("-virtual",Online_Backup_Table1230[[#This Row],[Extension types]],1),0)&gt;0,"Yes","-")</f>
        <v>-</v>
      </c>
      <c r="M340" s="39"/>
      <c r="N340" s="61" t="str">
        <f aca="false">IF(IFERROR(SEARCH("-clus",Online_Backup_Table1230[[#This Row],[Extension types]],1),0)&gt;0,"Yes","-")</f>
        <v>-</v>
      </c>
      <c r="O340" s="39"/>
      <c r="P340" s="61" t="str">
        <f aca="false">IF(IFERROR(SEARCH("-appserver",Online_Backup_Table1230[[#This Row],[Extension types]],1),0)&gt;0,"Yes","-")</f>
        <v>-</v>
      </c>
      <c r="Q340" s="39"/>
      <c r="R340" s="61" t="str">
        <f aca="false">IF(IFERROR(SEARCH("-mssql",Online_Backup_Table1230[[#This Row],[Extension types]],1),0)&gt;0,"-mssql","-")</f>
        <v>-mssql</v>
      </c>
      <c r="S340" s="61" t="str">
        <f aca="false">IF(IFERROR(SEARCH("-oracle",Online_Backup_Table1230[[#This Row],[Extension types]],1),0)&gt;0,"-oracle","-")</f>
        <v>-</v>
      </c>
      <c r="T340" s="61" t="str">
        <f aca="false">IF(IFERROR(SEARCH("-sap",Online_Backup_Table1230[[#This Row],[Extension types]],1),0)&gt;0,"-sap","-")</f>
        <v>-</v>
      </c>
      <c r="U340" s="61" t="str">
        <f aca="false">IF(IFERROR(SEARCH("-msexchange",Online_Backup_Table1230[[#This Row],[Extension types]],1),0)&gt;0,"-msexchange","-")</f>
        <v>-</v>
      </c>
      <c r="V340" s="61" t="str">
        <f aca="false">IF(IFERROR(SEARCH("-msese",Online_Backup_Table1230[[#This Row],[Extension types]],1),0)&gt;0,"-msese","-")</f>
        <v>-</v>
      </c>
      <c r="W340" s="61" t="str">
        <f aca="false">IF(IFERROR(SEARCH("-e2010",Online_Backup_Table1230[[#This Row],[Extension types]],1),0)&gt;0,"-e2010","-")</f>
        <v>-</v>
      </c>
      <c r="X340" s="61" t="str">
        <f aca="false">IF(IFERROR(SEARCH("-msmbx",Online_Backup_Table1230[[#This Row],[Extension types]],1),0)&gt;0,"-msmbx","-")</f>
        <v>-</v>
      </c>
      <c r="Y340" s="61" t="str">
        <f aca="false">IF(IFERROR(SEARCH("-mbx",Online_Backup_Table1230[[#This Row],[Extension types]],1),0)&gt;0,"-mbx","-")</f>
        <v>-</v>
      </c>
      <c r="Z340" s="61" t="str">
        <f aca="false">IF(IFERROR(SEARCH("-informix",Online_Backup_Table1230[[#This Row],[Extension types]],1),0)&gt;0,"-informix","-")</f>
        <v>-</v>
      </c>
      <c r="AA340" s="61" t="str">
        <f aca="false">IF(IFERROR(SEARCH("-sybase",Online_Backup_Table1230[[#This Row],[Extension types]],1),0)&gt;0,"-sybase","-")</f>
        <v>-</v>
      </c>
      <c r="AB340" s="61" t="str">
        <f aca="false">IF(IFERROR(SEARCH("-lotus",Online_Backup_Table1230[[#This Row],[Extension types]],1),0)&gt;0,"-lotus","-")</f>
        <v>-</v>
      </c>
      <c r="AC340" s="61" t="str">
        <f aca="false">IF(IFERROR(SEARCH("-vss",Online_Backup_Table1230[[#This Row],[Extension types]],1),0)&gt;0,"-vss","-")</f>
        <v>-vss</v>
      </c>
      <c r="AD340" s="61" t="str">
        <f aca="false">IF(IFERROR(SEARCH("-db2",Online_Backup_Table1230[[#This Row],[Extension types]],1),0)&gt;0,"-db2","-")</f>
        <v>-</v>
      </c>
      <c r="AE340" s="61" t="str">
        <f aca="false">IF(IFERROR(SEARCH("-mssharepoint",Online_Backup_Table1230[[#This Row],[Extension types]],1),0)&gt;0,"-mssharepoint","-")</f>
        <v>-</v>
      </c>
      <c r="AF340" s="61" t="str">
        <f aca="false">IF(IFERROR(SEARCH("-mssps",Online_Backup_Table1230[[#This Row],[Extension types]],1),0)&gt;0,"-mssps","-")</f>
        <v>-</v>
      </c>
      <c r="AG340" s="61" t="str">
        <f aca="false">IF(IFERROR(SEARCH("-vmware",Online_Backup_Table1230[[#This Row],[Extension types]],1),0)&gt;0,"-vmware","-")</f>
        <v>-</v>
      </c>
      <c r="AH340" s="61" t="str">
        <f aca="false">IF(IFERROR(SEARCH("-vepa",Online_Backup_Table1230[[#This Row],[Extension types]],1),0)&gt;0,"-vepa","-")</f>
        <v>-</v>
      </c>
      <c r="AI340" s="61" t="str">
        <f aca="false">IF(IFERROR(SEARCH("-veagent",Online_Backup_Table1230[[#This Row],[Extension types]],1),0)&gt;0,"-veagent","-")</f>
        <v>-</v>
      </c>
      <c r="AJ340" s="61" t="str">
        <f aca="false">IF(IFERROR(SEARCH("-stream",Online_Backup_Table1230[[#This Row],[Extension types]],1),0)&gt;0,"-stream","-")</f>
        <v>-</v>
      </c>
      <c r="AK340" s="61" t="str">
        <f aca="false">IF(IFERROR(SEARCH("-ov",Online_Backup_Table1230[[#This Row],[Extension types]],1),0)&gt;0,"-ov","-")</f>
        <v>-</v>
      </c>
      <c r="AL340" s="61" t="str">
        <f aca="false">IF(IFERROR(SEARCH("-opc",Online_Backup_Table1230[[#This Row],[Extension types]],1),0)&gt;0,"-opc","-")</f>
        <v>-</v>
      </c>
      <c r="AM340" s="61" t="str">
        <f aca="false">IF(IFERROR(SEARCH("-mysql",Online_Backup_Table1230[[#This Row],[Extension types]],1),0)&gt;0,"-mysql","-")</f>
        <v>-</v>
      </c>
      <c r="AN340" s="61" t="str">
        <f aca="false">IF(IFERROR(SEARCH("-postgresql",Online_Backup_Table1230[[#This Row],[Extension types]],1),0)&gt;0,"-postgresql","-")</f>
        <v>-</v>
      </c>
      <c r="AO340" s="63" t="n">
        <f aca="false">IF(AND(Online_Backup_Table1230[[#This Row],[OS_type]]="WINDOWS / LINUX",COUNTIF(Online_Backup_Table1230[[#This Row],[Check -mssql and -mssql70]:[Check -opc]],"-")&lt;&gt;21),1,0)</f>
        <v>1</v>
      </c>
      <c r="AP340" s="63" t="n">
        <f aca="false">IF(AND(Online_Backup_Table1230[[#This Row],[OS_type]]="UNIX",COUNTIF(Online_Backup_Table1230[[#This Row],[Check -mssql and -mssql70]:[Check -opc]],"-")&lt;&gt;21),1,0)</f>
        <v>0</v>
      </c>
      <c r="AQ340" s="63" t="n">
        <f aca="false"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340" s="63" t="n">
        <f aca="false">IF(AND(Online_Backup_Table1230[[#This Row],[Last connexion date]]&gt;Declaration_Date2433[[#All],[Column1]]-180,Online_Backup_Table1230[[#This Row],[Historical usage Windows/Linux to be counted]]&lt;&gt;0),1,0)</f>
        <v>1</v>
      </c>
      <c r="AS340" s="63" t="n">
        <f aca="false"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40" s="63" t="n">
        <f aca="false">IF(AND(Online_Backup_Table1230[[#This Row],[Last connexion date]]&gt;Declaration_Date2433[[#All],[Column1]]-180,Online_Backup_Table1230[[#This Row],[Historical usage Unix to be counted]]&lt;&gt;0),1,0)</f>
        <v>0</v>
      </c>
      <c r="AU340" s="54" t="n">
        <v>43873.503912037</v>
      </c>
      <c r="AV340" s="62" t="str">
        <f aca="false"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341" customFormat="false" ht="15" hidden="false" customHeight="false" outlineLevel="0" collapsed="false">
      <c r="AO341" s="64" t="n">
        <f aca="false">SUM(Online_Backup_Table1230[Online Backup configured Windows/Linux])</f>
        <v>131</v>
      </c>
    </row>
    <row r="342" customFormat="false" ht="15" hidden="true" customHeight="false" outlineLevel="0" collapsed="false"/>
    <row r="343" customFormat="false" ht="15" hidden="true" customHeight="false" outlineLevel="0" collapsed="false"/>
    <row r="344" customFormat="false" ht="15" hidden="true" customHeight="false" outlineLevel="0" collapsed="false"/>
    <row r="345" customFormat="false" ht="15" hidden="true" customHeight="false" outlineLevel="0" collapsed="false"/>
    <row r="346" customFormat="false" ht="15" hidden="true" customHeight="false" outlineLevel="0" collapsed="false"/>
    <row r="347" customFormat="false" ht="15" hidden="true" customHeight="false" outlineLevel="0" collapsed="false"/>
    <row r="348" customFormat="false" ht="15" hidden="true" customHeight="false" outlineLevel="0" collapsed="false"/>
    <row r="349" customFormat="false" ht="15" hidden="true" customHeight="false" outlineLevel="0" collapsed="false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  <c r="AB349" s="65"/>
      <c r="AC349" s="65"/>
      <c r="AD349" s="65"/>
      <c r="AE349" s="65"/>
      <c r="AF349" s="65"/>
      <c r="AG349" s="65"/>
      <c r="AH349" s="65"/>
      <c r="AI349" s="65"/>
      <c r="AJ349" s="65"/>
      <c r="AK349" s="65"/>
      <c r="AL349" s="65"/>
      <c r="AM349" s="65"/>
      <c r="AN349" s="65"/>
      <c r="AO349" s="65"/>
      <c r="AP349" s="65"/>
      <c r="AQ349" s="65"/>
      <c r="AR349" s="65"/>
      <c r="AS349" s="65"/>
      <c r="AT349" s="65"/>
      <c r="AU349" s="65"/>
      <c r="AV349" s="65"/>
    </row>
    <row r="350" customFormat="false" ht="15" hidden="true" customHeight="false" outlineLevel="0" collapsed="false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  <c r="AB350" s="65"/>
      <c r="AC350" s="65"/>
      <c r="AD350" s="65"/>
      <c r="AE350" s="65"/>
      <c r="AF350" s="65"/>
      <c r="AG350" s="65"/>
      <c r="AH350" s="65"/>
      <c r="AI350" s="65"/>
      <c r="AJ350" s="65"/>
      <c r="AK350" s="65"/>
      <c r="AL350" s="65"/>
      <c r="AM350" s="65"/>
      <c r="AN350" s="65"/>
      <c r="AO350" s="65"/>
      <c r="AP350" s="65"/>
      <c r="AQ350" s="65"/>
      <c r="AR350" s="65"/>
      <c r="AS350" s="65"/>
      <c r="AT350" s="65"/>
      <c r="AU350" s="65"/>
      <c r="AV350" s="65"/>
    </row>
    <row r="351" customFormat="false" ht="15" hidden="true" customHeight="false" outlineLevel="0" collapsed="false">
      <c r="A351" s="26" t="s">
        <v>448</v>
      </c>
      <c r="B351" s="66"/>
      <c r="C351" s="66"/>
      <c r="D351" s="67"/>
      <c r="E351" s="66"/>
      <c r="F351" s="66"/>
      <c r="G351" s="66"/>
      <c r="H351" s="66"/>
      <c r="I351" s="66"/>
      <c r="J351" s="66"/>
      <c r="K351" s="66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  <c r="AA351" s="68"/>
      <c r="AB351" s="68"/>
      <c r="AC351" s="68"/>
      <c r="AD351" s="68"/>
      <c r="AE351" s="68"/>
      <c r="AF351" s="68"/>
      <c r="AG351" s="68"/>
      <c r="AH351" s="68"/>
      <c r="AI351" s="68"/>
      <c r="AJ351" s="68"/>
      <c r="AK351" s="68"/>
      <c r="AL351" s="68"/>
      <c r="AM351" s="69"/>
      <c r="AN351" s="69"/>
      <c r="AO351" s="69"/>
      <c r="AP351" s="70"/>
      <c r="AQ351" s="69"/>
      <c r="AR351" s="71"/>
      <c r="AS351" s="72"/>
      <c r="AT351" s="73"/>
      <c r="AU351" s="74"/>
      <c r="AV351" s="74"/>
    </row>
    <row r="352" customFormat="false" ht="15" hidden="true" customHeight="false" outlineLevel="0" collapsed="false">
      <c r="A352" s="74"/>
      <c r="B352" s="75" t="s">
        <v>22</v>
      </c>
      <c r="C352" s="30" t="s">
        <v>27</v>
      </c>
      <c r="D352" s="31" t="s">
        <v>449</v>
      </c>
      <c r="E352" s="3"/>
      <c r="F352" s="3"/>
      <c r="G352" s="3"/>
      <c r="H352" s="66"/>
      <c r="I352" s="66"/>
      <c r="J352" s="66"/>
      <c r="K352" s="66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  <c r="AA352" s="68"/>
      <c r="AB352" s="68"/>
      <c r="AC352" s="68"/>
      <c r="AD352" s="68"/>
      <c r="AE352" s="68"/>
      <c r="AF352" s="68"/>
      <c r="AG352" s="68"/>
      <c r="AH352" s="68"/>
      <c r="AI352" s="68"/>
      <c r="AJ352" s="68"/>
      <c r="AK352" s="68"/>
      <c r="AL352" s="68"/>
      <c r="AM352" s="69"/>
      <c r="AN352" s="69"/>
      <c r="AO352" s="69"/>
      <c r="AP352" s="70"/>
      <c r="AQ352" s="69"/>
      <c r="AR352" s="71"/>
      <c r="AS352" s="72"/>
      <c r="AT352" s="73"/>
      <c r="AU352" s="74"/>
      <c r="AV352" s="74"/>
    </row>
    <row r="353" customFormat="false" ht="15" hidden="true" customHeight="false" outlineLevel="0" collapsed="false">
      <c r="A353" s="74"/>
      <c r="B353" s="9"/>
      <c r="C353" s="74"/>
      <c r="D353" s="76"/>
      <c r="E353" s="77"/>
      <c r="F353" s="78"/>
      <c r="G353" s="77"/>
      <c r="H353" s="66"/>
      <c r="I353" s="66"/>
      <c r="J353" s="66"/>
      <c r="K353" s="66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  <c r="AA353" s="68"/>
      <c r="AB353" s="68"/>
      <c r="AC353" s="68"/>
      <c r="AD353" s="68"/>
      <c r="AE353" s="68"/>
      <c r="AF353" s="68"/>
      <c r="AG353" s="68"/>
      <c r="AH353" s="68"/>
      <c r="AI353" s="68"/>
      <c r="AJ353" s="68"/>
      <c r="AK353" s="68"/>
      <c r="AL353" s="68"/>
      <c r="AM353" s="69"/>
      <c r="AN353" s="69"/>
      <c r="AO353" s="69"/>
      <c r="AP353" s="70"/>
      <c r="AQ353" s="69"/>
      <c r="AR353" s="71"/>
      <c r="AS353" s="72"/>
      <c r="AT353" s="73"/>
      <c r="AU353" s="74"/>
      <c r="AV353" s="74"/>
    </row>
    <row r="354" customFormat="false" ht="15" hidden="true" customHeight="false" outlineLevel="0" collapsed="false">
      <c r="A354" s="74"/>
      <c r="B354" s="79"/>
      <c r="C354" s="40"/>
      <c r="D354" s="40"/>
      <c r="E354" s="40"/>
      <c r="F354" s="80"/>
      <c r="G354" s="80"/>
      <c r="H354" s="66"/>
      <c r="I354" s="66"/>
      <c r="J354" s="66"/>
      <c r="K354" s="66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  <c r="AA354" s="68"/>
      <c r="AB354" s="68"/>
      <c r="AC354" s="68"/>
      <c r="AD354" s="68"/>
      <c r="AE354" s="68"/>
      <c r="AF354" s="68"/>
      <c r="AG354" s="68"/>
      <c r="AH354" s="68"/>
      <c r="AI354" s="68"/>
      <c r="AJ354" s="68"/>
      <c r="AK354" s="68"/>
      <c r="AL354" s="68"/>
      <c r="AM354" s="69"/>
      <c r="AN354" s="69"/>
      <c r="AO354" s="69"/>
      <c r="AP354" s="70"/>
      <c r="AQ354" s="69"/>
      <c r="AR354" s="71"/>
      <c r="AS354" s="72"/>
      <c r="AT354" s="73"/>
      <c r="AU354" s="74"/>
      <c r="AV354" s="74"/>
    </row>
    <row r="355" customFormat="false" ht="15" hidden="true" customHeight="false" outlineLevel="0" collapsed="false"/>
    <row r="356" customFormat="false" ht="15" hidden="true" customHeight="false" outlineLevel="0" collapsed="false"/>
    <row r="357" customFormat="false" ht="15" hidden="true" customHeight="false" outlineLevel="0" collapsed="false"/>
    <row r="358" customFormat="false" ht="15" hidden="true" customHeight="false" outlineLevel="0" collapsed="false"/>
    <row r="359" customFormat="false" ht="15" hidden="true" customHeight="false" outlineLevel="0" collapsed="false"/>
    <row r="360" customFormat="false" ht="15" hidden="true" customHeight="false" outlineLevel="0" collapsed="false"/>
    <row r="361" customFormat="false" ht="15" hidden="true" customHeight="false" outlineLevel="0" collapsed="false"/>
    <row r="362" customFormat="false" ht="15" hidden="true" customHeight="false" outlineLevel="0" collapsed="false"/>
    <row r="363" customFormat="false" ht="15" hidden="true" customHeight="false" outlineLevel="0" collapsed="false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  <c r="AB363" s="65"/>
      <c r="AC363" s="65"/>
      <c r="AD363" s="65"/>
      <c r="AE363" s="65"/>
      <c r="AF363" s="65"/>
      <c r="AG363" s="65"/>
      <c r="AH363" s="65"/>
      <c r="AI363" s="65"/>
      <c r="AJ363" s="65"/>
      <c r="AK363" s="65"/>
      <c r="AL363" s="65"/>
      <c r="AM363" s="65"/>
      <c r="AN363" s="65"/>
      <c r="AO363" s="65"/>
      <c r="AP363" s="65"/>
      <c r="AQ363" s="65"/>
      <c r="AR363" s="65"/>
      <c r="AS363" s="65"/>
      <c r="AT363" s="65"/>
      <c r="AU363" s="65"/>
      <c r="AV363" s="65"/>
    </row>
    <row r="364" customFormat="false" ht="15" hidden="true" customHeight="false" outlineLevel="0" collapsed="false">
      <c r="A364" s="26" t="s">
        <v>450</v>
      </c>
      <c r="B364" s="66"/>
      <c r="C364" s="66"/>
      <c r="D364" s="67"/>
      <c r="E364" s="66"/>
      <c r="F364" s="66"/>
      <c r="G364" s="66"/>
      <c r="H364" s="66"/>
      <c r="I364" s="66"/>
      <c r="J364" s="66"/>
      <c r="K364" s="66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  <c r="AA364" s="68"/>
      <c r="AB364" s="68"/>
      <c r="AC364" s="68"/>
      <c r="AD364" s="68"/>
      <c r="AE364" s="68"/>
      <c r="AF364" s="68"/>
      <c r="AG364" s="68"/>
      <c r="AH364" s="68"/>
      <c r="AI364" s="68"/>
      <c r="AJ364" s="68"/>
      <c r="AK364" s="68"/>
      <c r="AL364" s="68"/>
      <c r="AM364" s="69"/>
      <c r="AN364" s="69"/>
      <c r="AO364" s="69"/>
      <c r="AP364" s="70"/>
      <c r="AQ364" s="69"/>
      <c r="AR364" s="71"/>
      <c r="AS364" s="72"/>
      <c r="AT364" s="73"/>
      <c r="AU364" s="74"/>
      <c r="AV364" s="74"/>
    </row>
    <row r="365" customFormat="false" ht="15" hidden="true" customHeight="false" outlineLevel="0" collapsed="false">
      <c r="A365" s="26"/>
      <c r="B365" s="75" t="s">
        <v>22</v>
      </c>
      <c r="C365" s="30" t="s">
        <v>27</v>
      </c>
      <c r="D365" s="31" t="s">
        <v>449</v>
      </c>
      <c r="E365" s="66"/>
      <c r="F365" s="66"/>
      <c r="G365" s="66"/>
      <c r="H365" s="66"/>
      <c r="I365" s="66"/>
      <c r="J365" s="66"/>
      <c r="K365" s="66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  <c r="AA365" s="68"/>
      <c r="AB365" s="68"/>
      <c r="AC365" s="68"/>
      <c r="AD365" s="68"/>
      <c r="AE365" s="68"/>
      <c r="AF365" s="68"/>
      <c r="AG365" s="68"/>
      <c r="AH365" s="68"/>
      <c r="AI365" s="68"/>
      <c r="AJ365" s="68"/>
      <c r="AK365" s="68"/>
      <c r="AL365" s="68"/>
      <c r="AM365" s="69"/>
      <c r="AN365" s="69"/>
      <c r="AO365" s="69"/>
      <c r="AP365" s="70"/>
      <c r="AQ365" s="69"/>
      <c r="AR365" s="71"/>
      <c r="AS365" s="72"/>
      <c r="AT365" s="73"/>
      <c r="AU365" s="74"/>
      <c r="AV365" s="74"/>
    </row>
    <row r="366" customFormat="false" ht="15" hidden="true" customHeight="false" outlineLevel="0" collapsed="false">
      <c r="A366" s="26"/>
      <c r="B366" s="9"/>
      <c r="C366" s="74"/>
      <c r="D366" s="76"/>
      <c r="E366" s="66"/>
      <c r="F366" s="66"/>
      <c r="G366" s="66"/>
      <c r="H366" s="66"/>
      <c r="I366" s="66"/>
      <c r="J366" s="66"/>
      <c r="K366" s="66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  <c r="AA366" s="68"/>
      <c r="AB366" s="68"/>
      <c r="AC366" s="68"/>
      <c r="AD366" s="68"/>
      <c r="AE366" s="68"/>
      <c r="AF366" s="68"/>
      <c r="AG366" s="68"/>
      <c r="AH366" s="68"/>
      <c r="AI366" s="68"/>
      <c r="AJ366" s="68"/>
      <c r="AK366" s="68"/>
      <c r="AL366" s="68"/>
      <c r="AM366" s="69"/>
      <c r="AN366" s="69"/>
      <c r="AO366" s="69"/>
      <c r="AP366" s="70"/>
      <c r="AQ366" s="69"/>
      <c r="AR366" s="71"/>
      <c r="AS366" s="72"/>
      <c r="AT366" s="73"/>
      <c r="AU366" s="74"/>
      <c r="AV366" s="74"/>
    </row>
    <row r="367" customFormat="false" ht="15" hidden="false" customHeight="false" outlineLevel="0" collapsed="false">
      <c r="A367" s="26"/>
      <c r="B367" s="66"/>
      <c r="C367" s="66"/>
      <c r="D367" s="67"/>
      <c r="E367" s="66"/>
      <c r="F367" s="66"/>
      <c r="G367" s="66"/>
      <c r="H367" s="66"/>
      <c r="I367" s="66"/>
      <c r="J367" s="66"/>
      <c r="K367" s="66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  <c r="AA367" s="68"/>
      <c r="AB367" s="68"/>
      <c r="AC367" s="68"/>
      <c r="AD367" s="68"/>
      <c r="AE367" s="68"/>
      <c r="AF367" s="68"/>
      <c r="AG367" s="68"/>
      <c r="AH367" s="68"/>
      <c r="AI367" s="68"/>
      <c r="AJ367" s="68"/>
      <c r="AK367" s="68"/>
      <c r="AL367" s="68"/>
      <c r="AM367" s="69"/>
      <c r="AN367" s="69"/>
      <c r="AO367" s="69"/>
      <c r="AP367" s="70"/>
      <c r="AQ367" s="69"/>
      <c r="AR367" s="71"/>
      <c r="AS367" s="72"/>
      <c r="AT367" s="73"/>
      <c r="AU367" s="74"/>
      <c r="AV367" s="74"/>
    </row>
    <row r="368" customFormat="false" ht="15" hidden="true" customHeight="false" outlineLevel="0" collapsed="false"/>
    <row r="369" customFormat="false" ht="15" hidden="true" customHeight="false" outlineLevel="0" collapsed="false"/>
    <row r="370" customFormat="false" ht="15" hidden="true" customHeight="false" outlineLevel="0" collapsed="false"/>
    <row r="371" customFormat="false" ht="15" hidden="true" customHeight="false" outlineLevel="0" collapsed="false"/>
    <row r="372" customFormat="false" ht="15" hidden="true" customHeight="false" outlineLevel="0" collapsed="false"/>
    <row r="373" customFormat="false" ht="15" hidden="true" customHeight="false" outlineLevel="0" collapsed="false"/>
    <row r="374" customFormat="false" ht="15" hidden="true" customHeight="false" outlineLevel="0" collapsed="false"/>
    <row r="375" customFormat="false" ht="15" hidden="true" customHeight="false" outlineLevel="0" collapsed="false"/>
    <row r="376" customFormat="false" ht="15" hidden="true" customHeight="false" outlineLevel="0" collapsed="false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  <c r="AB376" s="65"/>
      <c r="AC376" s="65"/>
      <c r="AD376" s="65"/>
      <c r="AE376" s="65"/>
      <c r="AF376" s="65"/>
      <c r="AG376" s="65"/>
      <c r="AH376" s="65"/>
      <c r="AI376" s="65"/>
      <c r="AJ376" s="65"/>
      <c r="AK376" s="65"/>
      <c r="AL376" s="65"/>
      <c r="AM376" s="65"/>
      <c r="AN376" s="65"/>
      <c r="AO376" s="65"/>
      <c r="AP376" s="65"/>
      <c r="AQ376" s="65"/>
      <c r="AR376" s="65"/>
      <c r="AS376" s="65"/>
      <c r="AT376" s="65"/>
      <c r="AU376" s="65"/>
      <c r="AV376" s="65"/>
    </row>
    <row r="377" customFormat="false" ht="15" hidden="true" customHeight="false" outlineLevel="0" collapsed="false">
      <c r="A377" s="26" t="s">
        <v>451</v>
      </c>
      <c r="B377" s="66"/>
      <c r="C377" s="66"/>
      <c r="D377" s="67"/>
      <c r="E377" s="66"/>
      <c r="F377" s="66"/>
      <c r="G377" s="66"/>
      <c r="H377" s="66"/>
      <c r="I377" s="66"/>
      <c r="J377" s="66"/>
      <c r="K377" s="66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  <c r="AA377" s="68"/>
      <c r="AB377" s="68"/>
      <c r="AC377" s="68"/>
      <c r="AD377" s="68"/>
      <c r="AE377" s="68"/>
      <c r="AF377" s="68"/>
      <c r="AG377" s="68"/>
      <c r="AH377" s="68"/>
      <c r="AI377" s="68"/>
      <c r="AJ377" s="68"/>
      <c r="AK377" s="68"/>
      <c r="AL377" s="68"/>
      <c r="AM377" s="69"/>
      <c r="AN377" s="69"/>
      <c r="AO377" s="69"/>
      <c r="AP377" s="70"/>
      <c r="AQ377" s="69"/>
      <c r="AR377" s="71"/>
      <c r="AS377" s="72"/>
      <c r="AT377" s="73"/>
      <c r="AU377" s="74"/>
      <c r="AV377" s="74"/>
    </row>
    <row r="378" customFormat="false" ht="15" hidden="true" customHeight="false" outlineLevel="0" collapsed="false">
      <c r="A378" s="26"/>
      <c r="B378" s="75" t="s">
        <v>22</v>
      </c>
      <c r="C378" s="30" t="s">
        <v>27</v>
      </c>
      <c r="D378" s="31" t="s">
        <v>449</v>
      </c>
      <c r="E378" s="66"/>
      <c r="F378" s="66"/>
      <c r="G378" s="66"/>
      <c r="H378" s="66"/>
      <c r="I378" s="66"/>
      <c r="J378" s="66"/>
      <c r="K378" s="66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  <c r="AA378" s="68"/>
      <c r="AB378" s="68"/>
      <c r="AC378" s="68"/>
      <c r="AD378" s="68"/>
      <c r="AE378" s="68"/>
      <c r="AF378" s="68"/>
      <c r="AG378" s="68"/>
      <c r="AH378" s="68"/>
      <c r="AI378" s="68"/>
      <c r="AJ378" s="68"/>
      <c r="AK378" s="68"/>
      <c r="AL378" s="68"/>
      <c r="AM378" s="69"/>
      <c r="AN378" s="69"/>
      <c r="AO378" s="69"/>
      <c r="AP378" s="70"/>
      <c r="AQ378" s="69"/>
      <c r="AR378" s="71"/>
      <c r="AS378" s="72"/>
      <c r="AT378" s="73"/>
      <c r="AU378" s="74"/>
      <c r="AV378" s="74"/>
    </row>
    <row r="379" customFormat="false" ht="15" hidden="true" customHeight="false" outlineLevel="0" collapsed="false">
      <c r="A379" s="26"/>
      <c r="B379" s="9"/>
      <c r="C379" s="74"/>
      <c r="D379" s="76"/>
      <c r="E379" s="66"/>
      <c r="F379" s="66"/>
      <c r="G379" s="66"/>
      <c r="H379" s="66"/>
      <c r="I379" s="66"/>
      <c r="J379" s="66"/>
      <c r="K379" s="66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  <c r="AA379" s="68"/>
      <c r="AB379" s="68"/>
      <c r="AC379" s="68"/>
      <c r="AD379" s="68"/>
      <c r="AE379" s="68"/>
      <c r="AF379" s="68"/>
      <c r="AG379" s="68"/>
      <c r="AH379" s="68"/>
      <c r="AI379" s="68"/>
      <c r="AJ379" s="68"/>
      <c r="AK379" s="68"/>
      <c r="AL379" s="68"/>
      <c r="AM379" s="69"/>
      <c r="AN379" s="69"/>
      <c r="AO379" s="69"/>
      <c r="AP379" s="70"/>
      <c r="AQ379" s="69"/>
      <c r="AR379" s="71"/>
      <c r="AS379" s="72"/>
      <c r="AT379" s="73"/>
      <c r="AU379" s="74"/>
      <c r="AV379" s="74"/>
    </row>
    <row r="380" customFormat="false" ht="15" hidden="true" customHeight="false" outlineLevel="0" collapsed="false">
      <c r="A380" s="26"/>
      <c r="B380" s="66"/>
      <c r="C380" s="66"/>
      <c r="D380" s="67"/>
      <c r="E380" s="66"/>
      <c r="F380" s="66"/>
      <c r="G380" s="66"/>
      <c r="H380" s="66"/>
      <c r="I380" s="66"/>
      <c r="J380" s="66"/>
      <c r="K380" s="66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  <c r="AA380" s="68"/>
      <c r="AB380" s="68"/>
      <c r="AC380" s="68"/>
      <c r="AD380" s="68"/>
      <c r="AE380" s="68"/>
      <c r="AF380" s="68"/>
      <c r="AG380" s="68"/>
      <c r="AH380" s="68"/>
      <c r="AI380" s="68"/>
      <c r="AJ380" s="68"/>
      <c r="AK380" s="68"/>
      <c r="AL380" s="68"/>
      <c r="AM380" s="69"/>
      <c r="AN380" s="69"/>
      <c r="AO380" s="69"/>
      <c r="AP380" s="70"/>
      <c r="AQ380" s="69"/>
      <c r="AR380" s="71"/>
      <c r="AS380" s="72"/>
      <c r="AT380" s="73"/>
      <c r="AU380" s="74"/>
      <c r="AV380" s="74"/>
    </row>
    <row r="381" customFormat="false" ht="15" hidden="true" customHeight="false" outlineLevel="0" collapsed="false"/>
    <row r="382" customFormat="false" ht="15" hidden="true" customHeight="false" outlineLevel="0" collapsed="false"/>
    <row r="383" customFormat="false" ht="15" hidden="true" customHeight="false" outlineLevel="0" collapsed="false"/>
    <row r="384" customFormat="false" ht="15" hidden="true" customHeight="false" outlineLevel="0" collapsed="false"/>
    <row r="385" customFormat="false" ht="15" hidden="true" customHeight="false" outlineLevel="0" collapsed="false"/>
    <row r="386" customFormat="false" ht="15" hidden="true" customHeight="false" outlineLevel="0" collapsed="false"/>
    <row r="387" customFormat="false" ht="15" hidden="true" customHeight="false" outlineLevel="0" collapsed="false"/>
    <row r="388" customFormat="false" ht="15" hidden="true" customHeight="false" outlineLevel="0" collapsed="false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  <c r="AB388" s="65"/>
      <c r="AC388" s="65"/>
      <c r="AD388" s="65"/>
      <c r="AE388" s="65"/>
      <c r="AF388" s="65"/>
      <c r="AG388" s="65"/>
      <c r="AH388" s="65"/>
      <c r="AI388" s="65"/>
      <c r="AJ388" s="65"/>
      <c r="AK388" s="65"/>
      <c r="AL388" s="65"/>
      <c r="AM388" s="65"/>
      <c r="AN388" s="65"/>
      <c r="AO388" s="65"/>
      <c r="AP388" s="65"/>
      <c r="AQ388" s="65"/>
      <c r="AR388" s="65"/>
      <c r="AS388" s="65"/>
      <c r="AT388" s="65"/>
      <c r="AU388" s="65"/>
      <c r="AV388" s="65"/>
    </row>
    <row r="389" customFormat="false" ht="15" hidden="true" customHeight="false" outlineLevel="0" collapsed="false">
      <c r="A389" s="81"/>
      <c r="B389" s="82"/>
      <c r="C389" s="83"/>
      <c r="D389" s="83"/>
      <c r="E389" s="83"/>
      <c r="F389" s="84"/>
      <c r="G389" s="84"/>
      <c r="H389" s="85"/>
      <c r="I389" s="85"/>
      <c r="J389" s="85"/>
      <c r="K389" s="85"/>
      <c r="L389" s="86"/>
      <c r="M389" s="86"/>
      <c r="N389" s="86"/>
      <c r="O389" s="86"/>
      <c r="P389" s="86"/>
      <c r="Q389" s="86"/>
      <c r="R389" s="86"/>
      <c r="S389" s="86"/>
      <c r="T389" s="86"/>
      <c r="U389" s="86"/>
      <c r="V389" s="86"/>
      <c r="W389" s="86"/>
      <c r="X389" s="86"/>
      <c r="Y389" s="86"/>
      <c r="Z389" s="86"/>
      <c r="AA389" s="86"/>
      <c r="AB389" s="86"/>
      <c r="AC389" s="86"/>
      <c r="AD389" s="86"/>
      <c r="AE389" s="86"/>
      <c r="AF389" s="86"/>
      <c r="AG389" s="86"/>
      <c r="AH389" s="86"/>
      <c r="AI389" s="86"/>
      <c r="AJ389" s="86"/>
      <c r="AK389" s="86"/>
      <c r="AL389" s="86"/>
      <c r="AM389" s="87"/>
      <c r="AN389" s="87"/>
      <c r="AO389" s="87"/>
      <c r="AP389" s="88"/>
      <c r="AQ389" s="87"/>
      <c r="AR389" s="89"/>
      <c r="AS389" s="90"/>
      <c r="AT389" s="91"/>
      <c r="AU389" s="81"/>
      <c r="AV389" s="81"/>
    </row>
    <row r="390" customFormat="false" ht="15" hidden="true" customHeight="false" outlineLevel="0" collapsed="false">
      <c r="A390" s="26" t="s">
        <v>452</v>
      </c>
      <c r="B390" s="66"/>
      <c r="C390" s="66"/>
      <c r="D390" s="67"/>
      <c r="E390" s="66"/>
      <c r="F390" s="66"/>
      <c r="G390" s="66"/>
      <c r="H390" s="66"/>
      <c r="I390" s="66"/>
      <c r="J390" s="66"/>
      <c r="K390" s="66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  <c r="AA390" s="68"/>
      <c r="AB390" s="68"/>
      <c r="AC390" s="68"/>
      <c r="AD390" s="68"/>
      <c r="AE390" s="68"/>
      <c r="AF390" s="68"/>
      <c r="AG390" s="68"/>
      <c r="AH390" s="68"/>
      <c r="AI390" s="68"/>
      <c r="AJ390" s="68"/>
      <c r="AK390" s="68"/>
      <c r="AL390" s="68"/>
      <c r="AM390" s="69"/>
      <c r="AN390" s="69"/>
      <c r="AO390" s="69"/>
      <c r="AP390" s="70"/>
      <c r="AQ390" s="69"/>
      <c r="AR390" s="71"/>
      <c r="AS390" s="72"/>
      <c r="AT390" s="73"/>
      <c r="AU390" s="74"/>
      <c r="AV390" s="74"/>
    </row>
    <row r="391" customFormat="false" ht="15" hidden="true" customHeight="false" outlineLevel="0" collapsed="false">
      <c r="A391" s="26"/>
      <c r="B391" s="75" t="s">
        <v>22</v>
      </c>
      <c r="C391" s="30" t="s">
        <v>453</v>
      </c>
      <c r="D391" s="31" t="s">
        <v>454</v>
      </c>
      <c r="E391" s="66"/>
      <c r="F391" s="66"/>
      <c r="G391" s="66"/>
      <c r="H391" s="66"/>
      <c r="I391" s="66"/>
      <c r="J391" s="66"/>
      <c r="K391" s="66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  <c r="AA391" s="68"/>
      <c r="AB391" s="68"/>
      <c r="AC391" s="68"/>
      <c r="AD391" s="68"/>
      <c r="AE391" s="68"/>
      <c r="AF391" s="68"/>
      <c r="AG391" s="68"/>
      <c r="AH391" s="68"/>
      <c r="AI391" s="68"/>
      <c r="AJ391" s="68"/>
      <c r="AK391" s="68"/>
      <c r="AL391" s="68"/>
      <c r="AM391" s="69"/>
      <c r="AN391" s="69"/>
      <c r="AO391" s="69"/>
      <c r="AP391" s="70"/>
      <c r="AQ391" s="69"/>
      <c r="AR391" s="71"/>
      <c r="AS391" s="72"/>
      <c r="AT391" s="73"/>
      <c r="AU391" s="74"/>
      <c r="AV391" s="74"/>
    </row>
    <row r="392" customFormat="false" ht="15" hidden="true" customHeight="false" outlineLevel="0" collapsed="false">
      <c r="A392" s="26"/>
      <c r="B392" s="9"/>
      <c r="C392" s="74"/>
      <c r="D392" s="76"/>
      <c r="E392" s="66"/>
      <c r="F392" s="66"/>
      <c r="G392" s="66"/>
      <c r="H392" s="66"/>
      <c r="I392" s="66"/>
      <c r="J392" s="66"/>
      <c r="K392" s="66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  <c r="AA392" s="68"/>
      <c r="AB392" s="68"/>
      <c r="AC392" s="68"/>
      <c r="AD392" s="68"/>
      <c r="AE392" s="68"/>
      <c r="AF392" s="68"/>
      <c r="AG392" s="68"/>
      <c r="AH392" s="68"/>
      <c r="AI392" s="68"/>
      <c r="AJ392" s="68"/>
      <c r="AK392" s="68"/>
      <c r="AL392" s="68"/>
      <c r="AM392" s="69"/>
      <c r="AN392" s="69"/>
      <c r="AO392" s="69"/>
      <c r="AP392" s="70"/>
      <c r="AQ392" s="69"/>
      <c r="AR392" s="71"/>
      <c r="AS392" s="72"/>
      <c r="AT392" s="73"/>
      <c r="AU392" s="74"/>
      <c r="AV392" s="74"/>
    </row>
    <row r="393" customFormat="false" ht="15" hidden="true" customHeight="false" outlineLevel="0" collapsed="false">
      <c r="A393" s="74"/>
      <c r="B393" s="79"/>
      <c r="C393" s="40"/>
      <c r="D393" s="80"/>
      <c r="E393" s="66"/>
      <c r="F393" s="66"/>
      <c r="G393" s="66"/>
      <c r="H393" s="66"/>
      <c r="I393" s="66"/>
      <c r="J393" s="66"/>
      <c r="K393" s="66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  <c r="AA393" s="68"/>
      <c r="AB393" s="68"/>
      <c r="AC393" s="68"/>
      <c r="AD393" s="68"/>
      <c r="AE393" s="68"/>
      <c r="AF393" s="68"/>
      <c r="AG393" s="68"/>
      <c r="AH393" s="68"/>
      <c r="AI393" s="68"/>
      <c r="AJ393" s="68"/>
      <c r="AK393" s="68"/>
      <c r="AL393" s="68"/>
      <c r="AM393" s="69"/>
      <c r="AN393" s="69"/>
      <c r="AO393" s="69"/>
      <c r="AP393" s="70"/>
      <c r="AQ393" s="69"/>
      <c r="AR393" s="71"/>
      <c r="AS393" s="72"/>
      <c r="AT393" s="73"/>
      <c r="AU393" s="74"/>
      <c r="AV393" s="74"/>
    </row>
    <row r="394" customFormat="false" ht="15" hidden="true" customHeight="false" outlineLevel="0" collapsed="false"/>
    <row r="395" customFormat="false" ht="15" hidden="true" customHeight="false" outlineLevel="0" collapsed="false"/>
    <row r="396" customFormat="false" ht="15" hidden="true" customHeight="false" outlineLevel="0" collapsed="false"/>
    <row r="397" customFormat="false" ht="15" hidden="true" customHeight="false" outlineLevel="0" collapsed="false"/>
    <row r="398" customFormat="false" ht="15" hidden="true" customHeight="false" outlineLevel="0" collapsed="false"/>
    <row r="399" customFormat="false" ht="15" hidden="true" customHeight="false" outlineLevel="0" collapsed="false"/>
    <row r="400" customFormat="false" ht="15" hidden="true" customHeight="false" outlineLevel="0" collapsed="false"/>
    <row r="401" customFormat="false" ht="15" hidden="true" customHeight="false" outlineLevel="0" collapsed="false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  <c r="AD401" s="65"/>
      <c r="AE401" s="65"/>
      <c r="AF401" s="65"/>
      <c r="AG401" s="65"/>
      <c r="AH401" s="65"/>
      <c r="AI401" s="65"/>
      <c r="AJ401" s="65"/>
      <c r="AK401" s="65"/>
      <c r="AL401" s="65"/>
      <c r="AM401" s="65"/>
      <c r="AN401" s="65"/>
      <c r="AO401" s="65"/>
      <c r="AP401" s="65"/>
      <c r="AQ401" s="65"/>
      <c r="AR401" s="65"/>
      <c r="AS401" s="65"/>
      <c r="AT401" s="65"/>
      <c r="AU401" s="65"/>
      <c r="AV401" s="65"/>
    </row>
    <row r="402" customFormat="false" ht="15" hidden="true" customHeight="false" outlineLevel="0" collapsed="false">
      <c r="A402" s="81"/>
      <c r="B402" s="82"/>
      <c r="C402" s="83"/>
      <c r="D402" s="83"/>
      <c r="E402" s="83"/>
      <c r="F402" s="84"/>
      <c r="G402" s="84"/>
      <c r="H402" s="85"/>
      <c r="I402" s="85"/>
      <c r="J402" s="85"/>
      <c r="K402" s="85"/>
      <c r="L402" s="86"/>
      <c r="M402" s="86"/>
      <c r="N402" s="86"/>
      <c r="O402" s="86"/>
      <c r="P402" s="86"/>
      <c r="Q402" s="86"/>
      <c r="R402" s="86"/>
      <c r="S402" s="86"/>
      <c r="T402" s="86"/>
      <c r="U402" s="86"/>
      <c r="V402" s="86"/>
      <c r="W402" s="86"/>
      <c r="X402" s="86"/>
      <c r="Y402" s="86"/>
      <c r="Z402" s="86"/>
      <c r="AA402" s="86"/>
      <c r="AB402" s="86"/>
      <c r="AC402" s="86"/>
      <c r="AD402" s="86"/>
      <c r="AE402" s="86"/>
      <c r="AF402" s="86"/>
      <c r="AG402" s="86"/>
      <c r="AH402" s="86"/>
      <c r="AI402" s="86"/>
      <c r="AJ402" s="86"/>
      <c r="AK402" s="86"/>
      <c r="AL402" s="86"/>
      <c r="AM402" s="87"/>
      <c r="AN402" s="87"/>
      <c r="AO402" s="87"/>
      <c r="AP402" s="88"/>
      <c r="AQ402" s="87"/>
      <c r="AR402" s="89"/>
      <c r="AS402" s="90"/>
      <c r="AT402" s="91"/>
      <c r="AU402" s="81"/>
      <c r="AV402" s="81"/>
    </row>
    <row r="403" customFormat="false" ht="15" hidden="true" customHeight="false" outlineLevel="0" collapsed="false">
      <c r="A403" s="92" t="s">
        <v>455</v>
      </c>
      <c r="B403" s="66"/>
      <c r="C403" s="66"/>
      <c r="D403" s="67"/>
      <c r="E403" s="66"/>
      <c r="F403" s="66"/>
      <c r="G403" s="66"/>
      <c r="H403" s="66"/>
      <c r="I403" s="66"/>
      <c r="J403" s="66"/>
      <c r="K403" s="66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  <c r="AA403" s="68"/>
      <c r="AB403" s="68"/>
      <c r="AC403" s="68"/>
      <c r="AD403" s="68"/>
      <c r="AE403" s="68"/>
      <c r="AF403" s="68"/>
      <c r="AG403" s="68"/>
      <c r="AH403" s="68"/>
      <c r="AI403" s="68"/>
      <c r="AJ403" s="68"/>
      <c r="AK403" s="68"/>
      <c r="AL403" s="68"/>
      <c r="AM403" s="69"/>
      <c r="AN403" s="69"/>
      <c r="AO403" s="69"/>
      <c r="AP403" s="70"/>
      <c r="AQ403" s="69"/>
      <c r="AR403" s="71"/>
      <c r="AS403" s="72"/>
      <c r="AT403" s="73"/>
      <c r="AU403" s="74"/>
      <c r="AV403" s="74"/>
    </row>
    <row r="404" customFormat="false" ht="15" hidden="true" customHeight="false" outlineLevel="0" collapsed="false">
      <c r="A404" s="74"/>
      <c r="B404" s="75" t="s">
        <v>22</v>
      </c>
      <c r="C404" s="30" t="s">
        <v>456</v>
      </c>
      <c r="D404" s="30" t="s">
        <v>457</v>
      </c>
      <c r="E404" s="31" t="s">
        <v>458</v>
      </c>
      <c r="F404" s="66"/>
      <c r="G404" s="66"/>
      <c r="H404" s="66"/>
      <c r="I404" s="66"/>
      <c r="J404" s="66"/>
      <c r="K404" s="66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  <c r="AA404" s="68"/>
      <c r="AB404" s="68"/>
      <c r="AC404" s="68"/>
      <c r="AD404" s="68"/>
      <c r="AE404" s="68"/>
      <c r="AF404" s="68"/>
      <c r="AG404" s="68"/>
      <c r="AH404" s="68"/>
      <c r="AI404" s="68"/>
      <c r="AJ404" s="68"/>
      <c r="AK404" s="68"/>
      <c r="AL404" s="68"/>
      <c r="AM404" s="69"/>
      <c r="AN404" s="69"/>
      <c r="AO404" s="69"/>
      <c r="AP404" s="70"/>
      <c r="AQ404" s="69"/>
      <c r="AR404" s="71"/>
      <c r="AS404" s="72"/>
      <c r="AT404" s="73"/>
      <c r="AU404" s="74"/>
      <c r="AV404" s="74"/>
    </row>
    <row r="405" customFormat="false" ht="15" hidden="true" customHeight="false" outlineLevel="0" collapsed="false">
      <c r="A405" s="74"/>
      <c r="B405" s="9"/>
      <c r="C405" s="74"/>
      <c r="D405" s="33"/>
      <c r="E405" s="76"/>
      <c r="F405" s="66"/>
      <c r="G405" s="66"/>
      <c r="H405" s="66"/>
      <c r="I405" s="66"/>
      <c r="J405" s="66"/>
      <c r="K405" s="66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  <c r="AA405" s="68"/>
      <c r="AB405" s="68"/>
      <c r="AC405" s="68"/>
      <c r="AD405" s="68"/>
      <c r="AE405" s="68"/>
      <c r="AF405" s="68"/>
      <c r="AG405" s="68"/>
      <c r="AH405" s="68"/>
      <c r="AI405" s="68"/>
      <c r="AJ405" s="68"/>
      <c r="AK405" s="68"/>
      <c r="AL405" s="68"/>
      <c r="AM405" s="69"/>
      <c r="AN405" s="69"/>
      <c r="AO405" s="69"/>
      <c r="AP405" s="70"/>
      <c r="AQ405" s="69"/>
      <c r="AR405" s="71"/>
      <c r="AS405" s="72"/>
      <c r="AT405" s="73"/>
      <c r="AU405" s="74"/>
      <c r="AV405" s="74"/>
    </row>
    <row r="407" customFormat="false" ht="15" hidden="true" customHeight="false" outlineLevel="0" collapsed="false"/>
    <row r="408" customFormat="false" ht="15" hidden="true" customHeight="false" outlineLevel="0" collapsed="false"/>
    <row r="409" customFormat="false" ht="15" hidden="true" customHeight="false" outlineLevel="0" collapsed="false"/>
    <row r="410" customFormat="false" ht="15" hidden="true" customHeight="false" outlineLevel="0" collapsed="false"/>
    <row r="411" customFormat="false" ht="15" hidden="true" customHeight="false" outlineLevel="0" collapsed="false"/>
    <row r="412" customFormat="false" ht="15" hidden="true" customHeight="false" outlineLevel="0" collapsed="false"/>
    <row r="413" customFormat="false" ht="15" hidden="true" customHeight="false" outlineLevel="0" collapsed="false"/>
    <row r="414" customFormat="false" ht="15" hidden="true" customHeight="false" outlineLevel="0" collapsed="false"/>
    <row r="415" customFormat="false" ht="15" hidden="true" customHeight="false" outlineLevel="0" collapsed="false"/>
  </sheetData>
  <conditionalFormatting sqref="AM351:AR354 AM364:AR367 AM377:AR380 AM390:AR393 AM403:AR405">
    <cfRule type="cellIs" priority="2" operator="greaterThan" aboveAverage="0" equalAverage="0" bottom="0" percent="0" rank="0" text="" dxfId="0">
      <formula>0</formula>
    </cfRule>
  </conditionalFormatting>
  <conditionalFormatting sqref="AO124:AT340">
    <cfRule type="cellIs" priority="3" operator="greaterThan" aboveAverage="0" equalAverage="0" bottom="0" percent="0" rank="0" text="" dxfId="1">
      <formula>0</formula>
    </cfRule>
  </conditionalFormatting>
  <conditionalFormatting sqref="AM389:AR389">
    <cfRule type="cellIs" priority="4" operator="greaterThan" aboveAverage="0" equalAverage="0" bottom="0" percent="0" rank="0" text="" dxfId="2">
      <formula>0</formula>
    </cfRule>
  </conditionalFormatting>
  <conditionalFormatting sqref="AM402:AR402">
    <cfRule type="cellIs" priority="5" operator="greaterThan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  <Company>KPMG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2013-12-19T10:49:09Z</dcterms:created>
  <dc:creator>KPMG</dc:creator>
  <dc:description/>
  <dc:language>en-US</dc:language>
  <cp:lastModifiedBy/>
  <dcterms:modified xsi:type="dcterms:W3CDTF">2020-04-23T16:48:25Z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KPMG</vt:lpwstr>
  </property>
  <property fmtid="{D5CDD505-2E9C-101B-9397-08002B2CF9AE}" pid="4" name="ContentTypeId">
    <vt:lpwstr>0x0101001A3A7DCF2D93014CA7F871A195591704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