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<sst xmlns="http://schemas.openxmlformats.org/spreadsheetml/2006/main" count="56" uniqueCount="15">
  <si>
    <t xml:space="preserve">Capillary Bridges (MLmW)</t>
  </si>
  <si>
    <t xml:space="preserve">Capillary height
(Angstroms)</t>
  </si>
  <si>
    <t xml:space="preserve">Temperature (K)</t>
  </si>
  <si>
    <t xml:space="preserve">Number of
Freezing events</t>
  </si>
  <si>
    <t xml:space="preserve">Intensive nucleation rate (j_het)
order of magnitude (s-1 A-2)</t>
  </si>
  <si>
    <t xml:space="preserve">Bin Lower</t>
  </si>
  <si>
    <t xml:space="preserve">Bin mid</t>
  </si>
  <si>
    <t xml:space="preserve">Bin Upper</t>
  </si>
  <si>
    <t xml:space="preserve">MLmW model heterogeneous freezing (unconfined)</t>
  </si>
  <si>
    <t xml:space="preserve">Pressure
(Atmospheres)</t>
  </si>
  <si>
    <t xml:space="preserve">mW model heterogeneous (unconfined)</t>
  </si>
  <si>
    <t xml:space="preserve">30 Angstrom confinement (MLmW)</t>
  </si>
  <si>
    <t xml:space="preserve">24 Angstrom confinement (MLmW)</t>
  </si>
  <si>
    <t xml:space="preserve">18 Angstrom confinement (MLmW)</t>
  </si>
  <si>
    <t xml:space="preserve">Narrow capillary bridges (MLmW)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</si>
</sst>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DDDDDD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5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B56" activeCellId="0" sqref="B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5" min="5" style="0" width="17.09"/>
    <col collapsed="false" customWidth="true" hidden="false" outlineLevel="0" max="6" min="6" style="0" width="30.15"/>
  </cols>
  <sheetData>
    <row r="2" customFormat="false" ht="12.8" hidden="false" customHeight="false" outlineLevel="0" collapsed="false">
      <c r="A2" s="1" t="s">
        <v>0</v>
      </c>
      <c r="B2" s="1"/>
      <c r="C2" s="1"/>
      <c r="D2" s="1"/>
      <c r="E2" s="1"/>
      <c r="F2" s="1"/>
    </row>
    <row r="3" customFormat="false" ht="12.8" hidden="false" customHeight="true" outlineLevel="0" collapsed="false">
      <c r="A3" s="2" t="s">
        <v>1</v>
      </c>
      <c r="B3" s="3" t="s">
        <v>2</v>
      </c>
      <c r="C3" s="3"/>
      <c r="D3" s="3"/>
      <c r="E3" s="2" t="s">
        <v>3</v>
      </c>
      <c r="F3" s="2" t="s">
        <v>4</v>
      </c>
    </row>
    <row r="4" customFormat="false" ht="12.8" hidden="false" customHeight="false" outlineLevel="0" collapsed="false">
      <c r="A4" s="2"/>
      <c r="B4" s="4" t="s">
        <v>5</v>
      </c>
      <c r="C4" s="4" t="s">
        <v>6</v>
      </c>
      <c r="D4" s="4" t="s">
        <v>7</v>
      </c>
      <c r="E4" s="2"/>
      <c r="F4" s="2"/>
    </row>
    <row r="5" customFormat="false" ht="12.8" hidden="false" customHeight="false" outlineLevel="0" collapsed="false">
      <c r="A5" s="0" t="n">
        <v>30</v>
      </c>
      <c r="B5" s="0" t="n">
        <v>229.2</v>
      </c>
      <c r="C5" s="0" t="n">
        <v>230.5</v>
      </c>
      <c r="D5" s="0" t="n">
        <v>231.8</v>
      </c>
      <c r="E5" s="0" t="n">
        <v>11</v>
      </c>
      <c r="F5" s="5" t="n">
        <v>1E+025</v>
      </c>
    </row>
    <row r="6" customFormat="false" ht="12.8" hidden="false" customHeight="false" outlineLevel="0" collapsed="false">
      <c r="A6" s="0" t="n">
        <v>24</v>
      </c>
      <c r="B6" s="0" t="n">
        <v>230.5</v>
      </c>
      <c r="C6" s="0" t="n">
        <v>231.8</v>
      </c>
      <c r="D6" s="0" t="n">
        <v>233</v>
      </c>
      <c r="E6" s="0" t="n">
        <v>14</v>
      </c>
      <c r="F6" s="5" t="n">
        <v>1E+025</v>
      </c>
    </row>
    <row r="7" customFormat="false" ht="12.8" hidden="false" customHeight="false" outlineLevel="0" collapsed="false">
      <c r="A7" s="0" t="n">
        <v>18</v>
      </c>
      <c r="B7" s="0" t="n">
        <v>232.4</v>
      </c>
      <c r="C7" s="0" t="n">
        <v>234</v>
      </c>
      <c r="D7" s="0" t="n">
        <v>235.7</v>
      </c>
      <c r="E7" s="0" t="n">
        <v>13</v>
      </c>
      <c r="F7" s="5" t="n">
        <v>1E+025</v>
      </c>
    </row>
    <row r="10" customFormat="false" ht="12.8" hidden="false" customHeight="false" outlineLevel="0" collapsed="false">
      <c r="A10" s="1" t="s">
        <v>8</v>
      </c>
      <c r="B10" s="1"/>
      <c r="C10" s="1"/>
      <c r="D10" s="1"/>
      <c r="E10" s="1"/>
      <c r="F10" s="1"/>
    </row>
    <row r="11" customFormat="false" ht="12.8" hidden="false" customHeight="true" outlineLevel="0" collapsed="false">
      <c r="A11" s="2" t="s">
        <v>9</v>
      </c>
      <c r="B11" s="3" t="s">
        <v>2</v>
      </c>
      <c r="C11" s="3"/>
      <c r="D11" s="3"/>
      <c r="E11" s="2" t="s">
        <v>3</v>
      </c>
      <c r="F11" s="2" t="s">
        <v>4</v>
      </c>
    </row>
    <row r="12" customFormat="false" ht="12.8" hidden="false" customHeight="false" outlineLevel="0" collapsed="false">
      <c r="A12" s="2"/>
      <c r="B12" s="4" t="s">
        <v>5</v>
      </c>
      <c r="C12" s="4" t="s">
        <v>6</v>
      </c>
      <c r="D12" s="4" t="s">
        <v>7</v>
      </c>
      <c r="E12" s="2"/>
      <c r="F12" s="2"/>
    </row>
    <row r="13" customFormat="false" ht="12.8" hidden="false" customHeight="false" outlineLevel="0" collapsed="false">
      <c r="A13" s="0" t="n">
        <v>1</v>
      </c>
      <c r="B13" s="0" t="n">
        <v>225.8</v>
      </c>
      <c r="C13" s="0" t="n">
        <v>227.8</v>
      </c>
      <c r="D13" s="0" t="n">
        <v>229.8</v>
      </c>
      <c r="E13" s="0" t="n">
        <v>22</v>
      </c>
      <c r="F13" s="5" t="n">
        <v>1E+025</v>
      </c>
    </row>
    <row r="14" customFormat="false" ht="12.8" hidden="false" customHeight="false" outlineLevel="0" collapsed="false">
      <c r="A14" s="0" t="n">
        <v>-500</v>
      </c>
      <c r="B14" s="0" t="n">
        <v>233</v>
      </c>
      <c r="C14" s="0" t="n">
        <v>234.5</v>
      </c>
      <c r="D14" s="0" t="n">
        <v>236</v>
      </c>
      <c r="E14" s="0" t="n">
        <v>21</v>
      </c>
      <c r="F14" s="5" t="n">
        <v>1E+025</v>
      </c>
    </row>
    <row r="15" customFormat="false" ht="12.8" hidden="false" customHeight="false" outlineLevel="0" collapsed="false">
      <c r="A15" s="0" t="n">
        <v>-1000</v>
      </c>
      <c r="B15" s="0" t="n">
        <v>237.9</v>
      </c>
      <c r="C15" s="0" t="n">
        <v>239.3</v>
      </c>
      <c r="D15" s="0" t="n">
        <v>240.7</v>
      </c>
      <c r="E15" s="0" t="n">
        <v>16</v>
      </c>
      <c r="F15" s="5" t="n">
        <v>1E+025</v>
      </c>
    </row>
    <row r="18" customFormat="false" ht="12.8" hidden="false" customHeight="false" outlineLevel="0" collapsed="false">
      <c r="A18" s="1" t="s">
        <v>10</v>
      </c>
      <c r="B18" s="1"/>
      <c r="C18" s="1"/>
      <c r="D18" s="1"/>
      <c r="E18" s="1"/>
      <c r="F18" s="1"/>
    </row>
    <row r="19" customFormat="false" ht="12.8" hidden="false" customHeight="true" outlineLevel="0" collapsed="false">
      <c r="A19" s="2" t="s">
        <v>9</v>
      </c>
      <c r="B19" s="3" t="s">
        <v>2</v>
      </c>
      <c r="C19" s="3"/>
      <c r="D19" s="3"/>
      <c r="E19" s="2" t="s">
        <v>3</v>
      </c>
      <c r="F19" s="2" t="s">
        <v>4</v>
      </c>
    </row>
    <row r="20" customFormat="false" ht="12.8" hidden="false" customHeight="false" outlineLevel="0" collapsed="false">
      <c r="A20" s="2"/>
      <c r="B20" s="4" t="s">
        <v>5</v>
      </c>
      <c r="C20" s="4" t="s">
        <v>6</v>
      </c>
      <c r="D20" s="4" t="s">
        <v>7</v>
      </c>
      <c r="E20" s="2"/>
      <c r="F20" s="2"/>
    </row>
    <row r="21" customFormat="false" ht="12.8" hidden="false" customHeight="false" outlineLevel="0" collapsed="false">
      <c r="A21" s="0" t="n">
        <v>1</v>
      </c>
      <c r="B21" s="0" t="n">
        <v>215.2</v>
      </c>
      <c r="C21" s="0" t="n">
        <v>216.8</v>
      </c>
      <c r="D21" s="0" t="n">
        <v>218.4</v>
      </c>
      <c r="E21" s="0" t="n">
        <v>14</v>
      </c>
      <c r="F21" s="5" t="n">
        <v>1E+025</v>
      </c>
    </row>
    <row r="22" customFormat="false" ht="12.8" hidden="false" customHeight="false" outlineLevel="0" collapsed="false">
      <c r="A22" s="0" t="n">
        <v>-500</v>
      </c>
      <c r="B22" s="0" t="n">
        <v>216.3</v>
      </c>
      <c r="C22" s="0" t="n">
        <v>217.9</v>
      </c>
      <c r="D22" s="0" t="n">
        <v>219.5</v>
      </c>
      <c r="E22" s="0" t="n">
        <v>12</v>
      </c>
      <c r="F22" s="5" t="n">
        <v>1E+025</v>
      </c>
    </row>
    <row r="23" customFormat="false" ht="12.8" hidden="false" customHeight="false" outlineLevel="0" collapsed="false">
      <c r="A23" s="0" t="n">
        <v>-1000</v>
      </c>
      <c r="B23" s="0" t="n">
        <v>218.4</v>
      </c>
      <c r="C23" s="0" t="n">
        <v>219.6</v>
      </c>
      <c r="D23" s="0" t="n">
        <v>220.9</v>
      </c>
      <c r="E23" s="0" t="n">
        <v>10</v>
      </c>
      <c r="F23" s="5" t="n">
        <v>1E+025</v>
      </c>
    </row>
    <row r="26" customFormat="false" ht="12.8" hidden="false" customHeight="false" outlineLevel="0" collapsed="false">
      <c r="A26" s="6" t="s">
        <v>11</v>
      </c>
      <c r="B26" s="6"/>
      <c r="C26" s="6"/>
      <c r="D26" s="6"/>
      <c r="E26" s="6"/>
      <c r="F26" s="6"/>
    </row>
    <row r="27" customFormat="false" ht="12.8" hidden="false" customHeight="true" outlineLevel="0" collapsed="false">
      <c r="A27" s="2" t="s">
        <v>9</v>
      </c>
      <c r="B27" s="3" t="s">
        <v>2</v>
      </c>
      <c r="C27" s="3"/>
      <c r="D27" s="3"/>
      <c r="E27" s="2" t="s">
        <v>3</v>
      </c>
      <c r="F27" s="2" t="s">
        <v>4</v>
      </c>
    </row>
    <row r="28" customFormat="false" ht="12.8" hidden="false" customHeight="false" outlineLevel="0" collapsed="false">
      <c r="A28" s="2"/>
      <c r="B28" s="4" t="s">
        <v>5</v>
      </c>
      <c r="C28" s="4" t="s">
        <v>6</v>
      </c>
      <c r="D28" s="4" t="s">
        <v>7</v>
      </c>
      <c r="E28" s="2"/>
      <c r="F28" s="2"/>
    </row>
    <row r="29" customFormat="false" ht="12.8" hidden="false" customHeight="false" outlineLevel="0" collapsed="false">
      <c r="A29" s="0" t="n">
        <v>1</v>
      </c>
      <c r="B29" s="7" t="n">
        <v>225.8</v>
      </c>
      <c r="C29" s="0" t="n">
        <v>227.6</v>
      </c>
      <c r="D29" s="0" t="n">
        <v>229.4</v>
      </c>
      <c r="E29" s="0" t="n">
        <v>13</v>
      </c>
      <c r="F29" s="5" t="n">
        <v>1E+025</v>
      </c>
    </row>
    <row r="30" customFormat="false" ht="12.8" hidden="false" customHeight="false" outlineLevel="0" collapsed="false">
      <c r="A30" s="0" t="n">
        <v>-500</v>
      </c>
      <c r="B30" s="0" t="n">
        <v>234.1</v>
      </c>
      <c r="C30" s="0" t="n">
        <v>235.4</v>
      </c>
      <c r="D30" s="0" t="n">
        <v>236.7</v>
      </c>
      <c r="E30" s="0" t="n">
        <v>11</v>
      </c>
      <c r="F30" s="5" t="n">
        <v>1E+025</v>
      </c>
    </row>
    <row r="31" customFormat="false" ht="12.8" hidden="false" customHeight="false" outlineLevel="0" collapsed="false">
      <c r="A31" s="0" t="n">
        <v>-1000</v>
      </c>
      <c r="B31" s="0" t="n">
        <f aca="false">C31-(4.65/2)</f>
        <v>239.275</v>
      </c>
      <c r="C31" s="0" t="n">
        <v>241.6</v>
      </c>
      <c r="D31" s="0" t="n">
        <f aca="false">C31+(4.65/2)</f>
        <v>243.925</v>
      </c>
      <c r="E31" s="0" t="n">
        <v>20</v>
      </c>
      <c r="F31" s="5" t="n">
        <v>1E+025</v>
      </c>
    </row>
    <row r="33" customFormat="false" ht="12.8" hidden="false" customHeight="false" outlineLevel="0" collapsed="false">
      <c r="A33" s="2"/>
      <c r="B33" s="3"/>
      <c r="C33" s="8"/>
      <c r="D33" s="8"/>
      <c r="E33" s="2"/>
      <c r="F33" s="2"/>
    </row>
    <row r="34" customFormat="false" ht="12.8" hidden="false" customHeight="false" outlineLevel="0" collapsed="false">
      <c r="A34" s="6" t="s">
        <v>12</v>
      </c>
      <c r="B34" s="6"/>
      <c r="C34" s="6"/>
      <c r="D34" s="6"/>
      <c r="E34" s="6"/>
      <c r="F34" s="6"/>
    </row>
    <row r="35" customFormat="false" ht="12.8" hidden="false" customHeight="true" outlineLevel="0" collapsed="false">
      <c r="A35" s="2" t="s">
        <v>9</v>
      </c>
      <c r="B35" s="3" t="s">
        <v>2</v>
      </c>
      <c r="C35" s="3"/>
      <c r="D35" s="3"/>
      <c r="E35" s="2" t="s">
        <v>3</v>
      </c>
      <c r="F35" s="2" t="s">
        <v>4</v>
      </c>
    </row>
    <row r="36" customFormat="false" ht="12.8" hidden="false" customHeight="false" outlineLevel="0" collapsed="false">
      <c r="A36" s="2"/>
      <c r="B36" s="4" t="s">
        <v>5</v>
      </c>
      <c r="C36" s="4" t="s">
        <v>6</v>
      </c>
      <c r="D36" s="4" t="s">
        <v>7</v>
      </c>
      <c r="E36" s="2"/>
      <c r="F36" s="2"/>
    </row>
    <row r="37" customFormat="false" ht="12.8" hidden="false" customHeight="false" outlineLevel="0" collapsed="false">
      <c r="A37" s="0" t="n">
        <v>1</v>
      </c>
      <c r="B37" s="0" t="n">
        <f aca="false">$C37-(3.88/2)</f>
        <v>224.66</v>
      </c>
      <c r="C37" s="0" t="n">
        <v>226.6</v>
      </c>
      <c r="D37" s="0" t="n">
        <f aca="false">$C37+(3.88/2)</f>
        <v>228.54</v>
      </c>
      <c r="E37" s="0" t="n">
        <v>14</v>
      </c>
      <c r="F37" s="5" t="n">
        <v>1E+025</v>
      </c>
    </row>
    <row r="38" customFormat="false" ht="12.8" hidden="false" customHeight="false" outlineLevel="0" collapsed="false">
      <c r="A38" s="0" t="n">
        <v>-500</v>
      </c>
      <c r="B38" s="0" t="n">
        <f aca="false">$C38-(5.27/2)</f>
        <v>232.865</v>
      </c>
      <c r="C38" s="0" t="n">
        <v>235.5</v>
      </c>
      <c r="D38" s="0" t="n">
        <f aca="false">$C38+(5.27/2)</f>
        <v>238.135</v>
      </c>
      <c r="E38" s="0" t="n">
        <v>20</v>
      </c>
      <c r="F38" s="5" t="n">
        <v>1E+025</v>
      </c>
    </row>
    <row r="39" customFormat="false" ht="12.8" hidden="false" customHeight="false" outlineLevel="0" collapsed="false">
      <c r="A39" s="0" t="n">
        <v>-1000</v>
      </c>
      <c r="B39" s="0" t="n">
        <f aca="false">$C39-(3.1/2)</f>
        <v>238.45</v>
      </c>
      <c r="C39" s="0" t="n">
        <v>240</v>
      </c>
      <c r="D39" s="0" t="n">
        <f aca="false">$C39+(3.1/2)</f>
        <v>241.55</v>
      </c>
      <c r="E39" s="0" t="n">
        <v>11</v>
      </c>
      <c r="F39" s="5" t="n">
        <v>1E+025</v>
      </c>
    </row>
    <row r="40" customFormat="false" ht="12.8" hidden="false" customHeight="false" outlineLevel="0" collapsed="false">
      <c r="A40" s="2"/>
      <c r="B40" s="3"/>
      <c r="C40" s="8"/>
      <c r="D40" s="8"/>
      <c r="E40" s="2"/>
      <c r="F40" s="2"/>
    </row>
    <row r="41" customFormat="false" ht="12.8" hidden="false" customHeight="false" outlineLevel="0" collapsed="false">
      <c r="A41" s="9"/>
      <c r="B41" s="4"/>
      <c r="C41" s="4"/>
      <c r="D41" s="4"/>
      <c r="E41" s="9"/>
      <c r="F41" s="9"/>
    </row>
    <row r="42" customFormat="false" ht="12.8" hidden="false" customHeight="false" outlineLevel="0" collapsed="false">
      <c r="A42" s="6" t="s">
        <v>13</v>
      </c>
      <c r="B42" s="6"/>
      <c r="C42" s="6"/>
      <c r="D42" s="6"/>
      <c r="E42" s="6"/>
      <c r="F42" s="6"/>
    </row>
    <row r="43" customFormat="false" ht="12.8" hidden="false" customHeight="true" outlineLevel="0" collapsed="false">
      <c r="A43" s="2" t="s">
        <v>9</v>
      </c>
      <c r="B43" s="3" t="s">
        <v>2</v>
      </c>
      <c r="C43" s="3"/>
      <c r="D43" s="3"/>
      <c r="E43" s="2" t="s">
        <v>3</v>
      </c>
      <c r="F43" s="2" t="s">
        <v>4</v>
      </c>
    </row>
    <row r="44" customFormat="false" ht="12.8" hidden="false" customHeight="false" outlineLevel="0" collapsed="false">
      <c r="A44" s="2"/>
      <c r="B44" s="4" t="s">
        <v>5</v>
      </c>
      <c r="C44" s="4" t="s">
        <v>6</v>
      </c>
      <c r="D44" s="4" t="s">
        <v>7</v>
      </c>
      <c r="E44" s="2"/>
      <c r="F44" s="2"/>
    </row>
    <row r="45" customFormat="false" ht="12.8" hidden="false" customHeight="false" outlineLevel="0" collapsed="false">
      <c r="A45" s="0" t="n">
        <v>1</v>
      </c>
      <c r="B45" s="0" t="n">
        <f aca="false">$C45-(3.7/2)</f>
        <v>232.35</v>
      </c>
      <c r="C45" s="0" t="n">
        <v>234.2</v>
      </c>
      <c r="D45" s="0" t="n">
        <f aca="false">$C45+(3.7/2)</f>
        <v>236.05</v>
      </c>
      <c r="E45" s="0" t="n">
        <v>18</v>
      </c>
      <c r="F45" s="5" t="n">
        <v>1E+025</v>
      </c>
    </row>
    <row r="46" customFormat="false" ht="12.8" hidden="false" customHeight="false" outlineLevel="0" collapsed="false">
      <c r="A46" s="0" t="n">
        <v>-500</v>
      </c>
      <c r="B46" s="0" t="n">
        <f aca="false">$C46-(3.27/2)</f>
        <v>242.565</v>
      </c>
      <c r="C46" s="0" t="n">
        <v>244.2</v>
      </c>
      <c r="D46" s="0" t="n">
        <f aca="false">$C46+(3.27/2)</f>
        <v>245.835</v>
      </c>
      <c r="E46" s="0" t="n">
        <v>10</v>
      </c>
      <c r="F46" s="5" t="n">
        <v>1E+025</v>
      </c>
    </row>
    <row r="47" customFormat="false" ht="12.8" hidden="false" customHeight="false" outlineLevel="0" collapsed="false">
      <c r="A47" s="0" t="n">
        <v>-1000</v>
      </c>
      <c r="B47" s="0" t="n">
        <f aca="false">$C47-(5.3/2)</f>
        <v>247.85</v>
      </c>
      <c r="C47" s="0" t="n">
        <v>250.5</v>
      </c>
      <c r="D47" s="0" t="n">
        <f aca="false">$C47+(5.3/2)</f>
        <v>253.15</v>
      </c>
      <c r="E47" s="0" t="n">
        <v>10</v>
      </c>
      <c r="F47" s="5" t="n">
        <v>1E+025</v>
      </c>
    </row>
    <row r="48" customFormat="false" ht="12.8" hidden="false" customHeight="false" outlineLevel="0" collapsed="false">
      <c r="A48" s="9"/>
      <c r="B48" s="4"/>
      <c r="C48" s="4"/>
      <c r="D48" s="4"/>
      <c r="E48" s="9"/>
      <c r="F48" s="9"/>
    </row>
    <row r="49" customFormat="false" ht="12.8" hidden="false" customHeight="false" outlineLevel="0" collapsed="false">
      <c r="F49" s="5"/>
    </row>
    <row r="50" customFormat="false" ht="12.8" hidden="false" customHeight="false" outlineLevel="0" collapsed="false">
      <c r="A50" s="6" t="s">
        <v>14</v>
      </c>
      <c r="B50" s="6"/>
      <c r="C50" s="6"/>
      <c r="D50" s="6"/>
      <c r="E50" s="6"/>
      <c r="F50" s="6"/>
    </row>
    <row r="51" customFormat="false" ht="12.8" hidden="false" customHeight="true" outlineLevel="0" collapsed="false">
      <c r="A51" s="2" t="s">
        <v>1</v>
      </c>
      <c r="B51" s="3" t="s">
        <v>2</v>
      </c>
      <c r="C51" s="3"/>
      <c r="D51" s="3"/>
      <c r="E51" s="2" t="s">
        <v>3</v>
      </c>
      <c r="F51" s="2" t="s">
        <v>4</v>
      </c>
    </row>
    <row r="52" customFormat="false" ht="12.8" hidden="false" customHeight="false" outlineLevel="0" collapsed="false">
      <c r="A52" s="2"/>
      <c r="B52" s="4" t="s">
        <v>5</v>
      </c>
      <c r="C52" s="4" t="s">
        <v>6</v>
      </c>
      <c r="D52" s="4" t="s">
        <v>7</v>
      </c>
      <c r="E52" s="2"/>
      <c r="F52" s="2"/>
    </row>
    <row r="53" customFormat="false" ht="12.8" hidden="false" customHeight="false" outlineLevel="0" collapsed="false">
      <c r="A53" s="0" t="n">
        <v>30</v>
      </c>
      <c r="B53" s="0" t="n">
        <f aca="false">$C53-(2.36/2)</f>
        <v>227.12</v>
      </c>
      <c r="C53" s="0" t="n">
        <v>228.3</v>
      </c>
      <c r="D53" s="0" t="n">
        <f aca="false">$C53+(2.36/2)</f>
        <v>229.48</v>
      </c>
      <c r="E53" s="0" t="n">
        <v>13</v>
      </c>
      <c r="F53" s="5" t="n">
        <v>1E+025</v>
      </c>
    </row>
    <row r="54" customFormat="false" ht="12.8" hidden="false" customHeight="false" outlineLevel="0" collapsed="false">
      <c r="A54" s="0" t="n">
        <v>24</v>
      </c>
      <c r="B54" s="0" t="n">
        <f aca="false">$C54-(2.24/2)</f>
        <v>227.68</v>
      </c>
      <c r="C54" s="0" t="n">
        <v>228.8</v>
      </c>
      <c r="D54" s="0" t="n">
        <f aca="false">$C54+(2.24/2)</f>
        <v>229.92</v>
      </c>
      <c r="E54" s="0" t="n">
        <v>13</v>
      </c>
      <c r="F54" s="5" t="n">
        <v>1E+025</v>
      </c>
    </row>
    <row r="55" customFormat="false" ht="12.8" hidden="false" customHeight="false" outlineLevel="0" collapsed="false">
      <c r="A55" s="0" t="n">
        <v>18</v>
      </c>
      <c r="B55" s="0" t="n">
        <f aca="false">$C55-(3/2)</f>
        <v>226.3</v>
      </c>
      <c r="C55" s="0" t="n">
        <v>227.8</v>
      </c>
      <c r="D55" s="0" t="n">
        <f aca="false">$C55+(3/2)</f>
        <v>229.3</v>
      </c>
      <c r="E55" s="0" t="n">
        <v>15</v>
      </c>
      <c r="F55" s="5" t="n">
        <v>1E+025</v>
      </c>
    </row>
  </sheetData>
  <mergeCells count="35">
    <mergeCell ref="A2:F2"/>
    <mergeCell ref="A3:A4"/>
    <mergeCell ref="B3:D3"/>
    <mergeCell ref="E3:E4"/>
    <mergeCell ref="F3:F4"/>
    <mergeCell ref="A10:F10"/>
    <mergeCell ref="A11:A12"/>
    <mergeCell ref="B11:D11"/>
    <mergeCell ref="E11:E12"/>
    <mergeCell ref="F11:F12"/>
    <mergeCell ref="A18:F18"/>
    <mergeCell ref="A19:A20"/>
    <mergeCell ref="B19:D19"/>
    <mergeCell ref="E19:E20"/>
    <mergeCell ref="F19:F20"/>
    <mergeCell ref="A26:F26"/>
    <mergeCell ref="A27:A28"/>
    <mergeCell ref="B27:D27"/>
    <mergeCell ref="E27:E28"/>
    <mergeCell ref="F27:F28"/>
    <mergeCell ref="A34:F34"/>
    <mergeCell ref="A35:A36"/>
    <mergeCell ref="B35:D35"/>
    <mergeCell ref="E35:E36"/>
    <mergeCell ref="F35:F36"/>
    <mergeCell ref="A42:F42"/>
    <mergeCell ref="A43:A44"/>
    <mergeCell ref="B43:D43"/>
    <mergeCell ref="E43:E44"/>
    <mergeCell ref="F43:F44"/>
    <mergeCell ref="A50:F50"/>
    <mergeCell ref="A51:A52"/>
    <mergeCell ref="B51:D51"/>
    <mergeCell ref="E51:E52"/>
    <mergeCell ref="F51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2023-02-17T11:38:50Z</dcterms:created>
  <dc:creator/>
  <dc:description/>
  <dc:language>en-US</dc:language>
  <cp:lastModifiedBy/>
  <dcterms:modified xsi:type="dcterms:W3CDTF">2023-02-17T13:53:59Z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