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 activeTab="12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I19" i="12"/>
  <c r="I11"/>
  <c r="C11" i="9"/>
  <c r="C19"/>
  <c r="C19" i="11"/>
  <c r="C11"/>
  <c r="I19" i="10"/>
  <c r="I11"/>
  <c r="I19" i="8" l="1"/>
  <c r="I11"/>
  <c r="C11" i="6"/>
  <c r="I11" l="1"/>
  <c r="C11" i="7"/>
  <c r="C19" i="5"/>
  <c r="C11"/>
  <c r="I19" i="2" l="1"/>
  <c r="I11"/>
  <c r="I19" i="9" l="1"/>
  <c r="I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P40" s="1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P38" s="1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P29" s="1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P14" s="1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21" l="1"/>
  <c r="P26"/>
  <c r="P23"/>
  <c r="P18"/>
  <c r="P20"/>
  <c r="P13"/>
  <c r="P19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C19"/>
  <c r="C11"/>
  <c r="I35" i="11"/>
  <c r="C35"/>
  <c r="I27"/>
  <c r="C27"/>
  <c r="I19"/>
  <c r="I11"/>
  <c r="I35" i="10"/>
  <c r="C35"/>
  <c r="I27"/>
  <c r="C27"/>
  <c r="C19"/>
  <c r="C11"/>
  <c r="I35" i="9"/>
  <c r="C35"/>
  <c r="I27"/>
  <c r="C27"/>
  <c r="I35" i="8"/>
  <c r="C35"/>
  <c r="I27"/>
  <c r="C27"/>
  <c r="C19"/>
  <c r="C11"/>
  <c r="I35" i="7"/>
  <c r="C35"/>
  <c r="I27"/>
  <c r="C27"/>
  <c r="I19"/>
  <c r="C19"/>
  <c r="I11"/>
  <c r="I35" i="6"/>
  <c r="C35"/>
  <c r="I27"/>
  <c r="C27"/>
  <c r="I19"/>
  <c r="C19"/>
  <c r="I35" i="5"/>
  <c r="C35"/>
  <c r="I27"/>
  <c r="C27"/>
  <c r="I19"/>
  <c r="I11"/>
  <c r="I35" i="2"/>
  <c r="C35"/>
  <c r="I27"/>
  <c r="C27"/>
  <c r="C19"/>
  <c r="C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<sst xmlns="http://schemas.openxmlformats.org/spreadsheetml/2006/main" count="1171" uniqueCount="165">
  <si>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</si>
  <si>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</si>
  <si>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</si>
  <si>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</si>
  <si>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</si>
  <si>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</si>
  <si>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</si>
  <si>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</si>
  <si>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</si>
  <si>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</si>
  <si>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</si>
  <si>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</si>
  <si>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</si>
  <si>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</si>
  <si>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</si>
  <si>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</si>
  <si>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</si>
  <si>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</si>
  <si>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</si>
  <si>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</si>
  <si>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</si>
  <si>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</si>
  <si>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</si>
  <si>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</si>
  <si>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</si>
  <si>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</si>
  <si>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</si>
  <si>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</si>
  <si>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</si>
  <si>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</si>
  <si>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</si>
  <si>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</si>
  <si>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</si>
  <si>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</si>
  <si>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</si>
  <si>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</si>
  <si>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</si>
  <si>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</si>
  <si>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</si>
  <si>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3B</t>
  </si>
  <si>
    <t>4D</t>
  </si>
  <si>
    <t>Waterloo 1</t>
  </si>
  <si>
    <t>Wettach M</t>
  </si>
  <si>
    <t>Lacroix D</t>
  </si>
  <si>
    <t>Deschrijver F</t>
  </si>
  <si>
    <t>Decharneux B</t>
  </si>
  <si>
    <t>Vausort A</t>
  </si>
  <si>
    <t>Waterloo 2</t>
  </si>
  <si>
    <t>Grillmaier P</t>
  </si>
  <si>
    <t>Couillard H</t>
  </si>
  <si>
    <t>Wettach A</t>
  </si>
  <si>
    <t>Deinko A</t>
  </si>
  <si>
    <t>Roque 2</t>
  </si>
  <si>
    <t>Janssens Guy</t>
  </si>
  <si>
    <t>Pauwels D</t>
  </si>
  <si>
    <t>Vandenbruane Carl</t>
  </si>
  <si>
    <t>Guyot M</t>
  </si>
  <si>
    <t>Ajzenszer R</t>
  </si>
  <si>
    <t>Garcia O</t>
  </si>
  <si>
    <t>Tienen 1</t>
  </si>
  <si>
    <t>Van Boechout</t>
  </si>
  <si>
    <t>Conard J</t>
  </si>
  <si>
    <t>Pierle W</t>
  </si>
  <si>
    <t>Hoes J</t>
  </si>
  <si>
    <t>Roessler</t>
  </si>
  <si>
    <t>Niessen</t>
  </si>
  <si>
    <t>Godesar P</t>
  </si>
  <si>
    <t>Godesar Gunter</t>
  </si>
  <si>
    <t>Lanckrohr</t>
  </si>
  <si>
    <t>Mertens</t>
  </si>
  <si>
    <t>Kaczmarzyk L</t>
  </si>
  <si>
    <t>Melet G</t>
  </si>
  <si>
    <t>Misson E</t>
  </si>
  <si>
    <t>Courbot L</t>
  </si>
  <si>
    <t>Carnières 1</t>
  </si>
  <si>
    <t>Carnières 2</t>
  </si>
  <si>
    <t>Demuynck D</t>
  </si>
  <si>
    <t>Capitanio P</t>
  </si>
  <si>
    <t>Odeur H</t>
  </si>
  <si>
    <t>Delposen A</t>
  </si>
  <si>
    <t>Josse G</t>
  </si>
  <si>
    <t>Denivet</t>
  </si>
  <si>
    <t>NN</t>
  </si>
  <si>
    <t>Soignies</t>
  </si>
  <si>
    <t>Leemans R</t>
  </si>
  <si>
    <t>Lion A</t>
  </si>
  <si>
    <t>Leloutre Bernard</t>
  </si>
  <si>
    <t>Ooghe Jean-Marie</t>
  </si>
  <si>
    <t>Masure Luc</t>
  </si>
  <si>
    <t>Audin</t>
  </si>
  <si>
    <t>Vandenbruane A</t>
  </si>
  <si>
    <t>Gerard F</t>
  </si>
  <si>
    <t>Canteri L</t>
  </si>
  <si>
    <t>Ducruet E</t>
  </si>
  <si>
    <t>Chess Club 1</t>
  </si>
  <si>
    <t>Polarski B</t>
  </si>
  <si>
    <t>Haber Jean Pierre</t>
  </si>
  <si>
    <t>Zimmerman R</t>
  </si>
  <si>
    <t>Selosse J</t>
  </si>
  <si>
    <t>Fuss H</t>
  </si>
  <si>
    <t>Delvaux M</t>
  </si>
  <si>
    <t>Wavre 2</t>
  </si>
  <si>
    <t xml:space="preserve">Perpete </t>
  </si>
  <si>
    <t>Lecocq</t>
  </si>
  <si>
    <t>Laurent</t>
  </si>
  <si>
    <t>Meunier</t>
  </si>
  <si>
    <t>CRE Charleroi 1</t>
  </si>
  <si>
    <t>Piacentini C</t>
  </si>
  <si>
    <t>Meuter R</t>
  </si>
  <si>
    <t>Romanelli R</t>
  </si>
  <si>
    <t>Leonard F</t>
  </si>
  <si>
    <t>Verheyden F</t>
  </si>
  <si>
    <t>Gregorio S</t>
  </si>
  <si>
    <t>Nivelles</t>
  </si>
  <si>
    <t>Stilman</t>
  </si>
  <si>
    <t>Lebedew G</t>
  </si>
  <si>
    <t>Roger JM</t>
  </si>
  <si>
    <t>Martin M</t>
  </si>
  <si>
    <t>Oude God 1</t>
  </si>
  <si>
    <t>Peleman</t>
  </si>
  <si>
    <t>Guldentops</t>
  </si>
  <si>
    <t>Van Hemelrijck E</t>
  </si>
  <si>
    <t>Joel</t>
  </si>
  <si>
    <t>De Kaey E</t>
  </si>
  <si>
    <t>Arras</t>
  </si>
  <si>
    <t>Spencer</t>
  </si>
  <si>
    <t>Begoretti</t>
  </si>
  <si>
    <t>Lamproye</t>
  </si>
  <si>
    <t>Rousseau</t>
  </si>
  <si>
    <t>Thibaut</t>
  </si>
  <si>
    <t>Lambert L</t>
  </si>
  <si>
    <t>Grodent G</t>
  </si>
  <si>
    <t>Thibaut G</t>
  </si>
  <si>
    <t>Chokouhian</t>
  </si>
  <si>
    <t>Kemele W</t>
  </si>
  <si>
    <t>Bottu E</t>
  </si>
  <si>
    <t>Scheem-vasseurd</t>
  </si>
  <si>
    <t>Masquelier</t>
  </si>
  <si>
    <t>Mboqué</t>
  </si>
  <si>
    <t>Grijp</t>
  </si>
  <si>
    <t>Malfliet Bernard</t>
  </si>
  <si>
    <t>Debast Patrick</t>
  </si>
  <si>
    <t>Taelemans Werner</t>
  </si>
  <si>
    <t>Pletinckx Eddy</t>
  </si>
  <si>
    <t>Cornelis Eric</t>
  </si>
  <si>
    <t>Desmedt Jean Pierre</t>
  </si>
  <si>
    <t>Lemmens Pierre</t>
  </si>
  <si>
    <t>Deklerck Willy</t>
  </si>
  <si>
    <t>Van Cauwelaert Hans</t>
  </si>
  <si>
    <t>Louckx André</t>
  </si>
  <si>
    <t>ng</t>
  </si>
  <si>
    <t>Maeckelbergh Mieke</t>
  </si>
  <si>
    <t>Maeckelbergh Geert</t>
  </si>
  <si>
    <t>Derez Frank</t>
  </si>
  <si>
    <t>Louckx Bernard</t>
  </si>
  <si>
    <t>Van Nerom Luc</t>
  </si>
  <si>
    <t>Marinx Tanguy</t>
  </si>
  <si>
    <t>Verstreken Erik</t>
  </si>
  <si>
    <t>ff</t>
  </si>
  <si>
    <t>De Ceukelaire Gert</t>
  </si>
  <si>
    <t>Rochade Kelmis</t>
  </si>
  <si>
    <t>Montignies 1</t>
  </si>
  <si>
    <t>Mons 1</t>
  </si>
  <si>
    <t>Westland 2</t>
  </si>
  <si>
    <t>Fontaine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</si>
</sst>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68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3" sqref="B3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2" ht="21">
      <c r="A1" s="22" t="s">
        <v>20</v>
      </c>
    </row>
    <row r="2" spans="1:2" ht="15.75" thickBot="1"/>
    <row r="3" spans="1:2">
      <c r="A3" s="23" t="s">
        <v>0</v>
      </c>
      <c r="B3" s="26">
        <v>1989</v>
      </c>
    </row>
    <row r="4" spans="1:2" ht="15.75" thickBot="1">
      <c r="A4" s="23" t="s">
        <v>38</v>
      </c>
      <c r="B4" s="27">
        <v>1990</v>
      </c>
    </row>
    <row r="5" spans="1:2">
      <c r="A5" s="24" t="s">
        <v>1</v>
      </c>
      <c r="B5" s="28" t="s">
        <v>39</v>
      </c>
    </row>
    <row r="6" spans="1:2">
      <c r="A6" s="24" t="s">
        <v>2</v>
      </c>
      <c r="B6" s="29" t="s">
        <v>40</v>
      </c>
    </row>
    <row r="7" spans="1:2">
      <c r="A7" s="24" t="s">
        <v>3</v>
      </c>
      <c r="B7" s="29"/>
    </row>
    <row r="8" spans="1:2" ht="15.75" thickBot="1">
      <c r="A8" s="24" t="s">
        <v>4</v>
      </c>
      <c r="B8" s="3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32950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129</v>
      </c>
      <c r="D3" s="1"/>
      <c r="E3" s="1"/>
      <c r="F3" s="1"/>
      <c r="G3" s="1"/>
      <c r="H3" s="2"/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130</v>
      </c>
      <c r="D5" s="18"/>
      <c r="E5" s="10">
        <v>0.5</v>
      </c>
      <c r="F5" s="10" t="s">
        <v>10</v>
      </c>
      <c r="G5" s="10">
        <v>0.5</v>
      </c>
      <c r="H5" s="19">
        <v>76333</v>
      </c>
      <c r="I5" s="14" t="s">
        <v>141</v>
      </c>
      <c r="J5" s="18">
        <v>1978</v>
      </c>
    </row>
    <row r="6" spans="1:10">
      <c r="A6" s="5">
        <v>2</v>
      </c>
      <c r="B6" s="19"/>
      <c r="C6" s="14" t="s">
        <v>131</v>
      </c>
      <c r="D6" s="18"/>
      <c r="E6" s="10">
        <v>0</v>
      </c>
      <c r="F6" s="10" t="s">
        <v>10</v>
      </c>
      <c r="G6" s="10">
        <v>1</v>
      </c>
      <c r="H6" s="19">
        <v>353</v>
      </c>
      <c r="I6" s="14" t="s">
        <v>151</v>
      </c>
      <c r="J6" s="18">
        <v>1960</v>
      </c>
    </row>
    <row r="7" spans="1:10">
      <c r="A7" s="5">
        <v>3</v>
      </c>
      <c r="B7" s="19"/>
      <c r="C7" s="14" t="s">
        <v>132</v>
      </c>
      <c r="D7" s="18"/>
      <c r="E7" s="10">
        <v>1</v>
      </c>
      <c r="F7" s="10" t="s">
        <v>10</v>
      </c>
      <c r="G7" s="10">
        <v>0</v>
      </c>
      <c r="H7" s="19">
        <v>99152</v>
      </c>
      <c r="I7" s="14" t="s">
        <v>159</v>
      </c>
      <c r="J7" s="18">
        <v>1954</v>
      </c>
    </row>
    <row r="8" spans="1:10">
      <c r="A8" s="5">
        <v>4</v>
      </c>
      <c r="B8" s="19"/>
      <c r="C8" s="14" t="s">
        <v>133</v>
      </c>
      <c r="D8" s="18"/>
      <c r="E8" s="10">
        <v>0.5</v>
      </c>
      <c r="F8" s="10" t="s">
        <v>10</v>
      </c>
      <c r="G8" s="10">
        <v>0.5</v>
      </c>
      <c r="H8" s="19">
        <v>76325</v>
      </c>
      <c r="I8" s="14" t="s">
        <v>143</v>
      </c>
      <c r="J8" s="18">
        <v>1947</v>
      </c>
    </row>
    <row r="9" spans="1:10">
      <c r="A9" s="5">
        <v>5</v>
      </c>
      <c r="B9" s="19"/>
      <c r="C9" s="14" t="s">
        <v>134</v>
      </c>
      <c r="D9" s="18"/>
      <c r="E9" s="10">
        <v>0.5</v>
      </c>
      <c r="F9" s="10" t="s">
        <v>10</v>
      </c>
      <c r="G9" s="10">
        <v>0.5</v>
      </c>
      <c r="H9" s="19">
        <v>31348</v>
      </c>
      <c r="I9" s="14" t="s">
        <v>140</v>
      </c>
      <c r="J9" s="18">
        <v>1946</v>
      </c>
    </row>
    <row r="10" spans="1:10" ht="15.75" thickBot="1">
      <c r="A10" s="5">
        <v>6</v>
      </c>
      <c r="B10" s="19"/>
      <c r="C10" s="14" t="s">
        <v>135</v>
      </c>
      <c r="D10" s="18"/>
      <c r="E10" s="12">
        <v>0</v>
      </c>
      <c r="F10" s="10" t="s">
        <v>10</v>
      </c>
      <c r="G10" s="12">
        <v>1</v>
      </c>
      <c r="H10" s="19">
        <v>43419</v>
      </c>
      <c r="I10" s="14" t="s">
        <v>152</v>
      </c>
      <c r="J10" s="18">
        <v>1707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1915.3333333333333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163</v>
      </c>
      <c r="D13" s="1"/>
      <c r="E13" s="1"/>
      <c r="F13" s="1"/>
      <c r="G13" s="1"/>
      <c r="H13" s="2"/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136</v>
      </c>
      <c r="D15" s="18"/>
      <c r="E15" s="10">
        <v>0</v>
      </c>
      <c r="F15" s="10" t="s">
        <v>10</v>
      </c>
      <c r="G15" s="10">
        <v>1</v>
      </c>
      <c r="H15" s="19">
        <v>19313</v>
      </c>
      <c r="I15" s="14" t="s">
        <v>146</v>
      </c>
      <c r="J15" s="18">
        <v>1884</v>
      </c>
    </row>
    <row r="16" spans="1:10">
      <c r="A16" s="5">
        <v>2</v>
      </c>
      <c r="B16" s="19"/>
      <c r="C16" s="14" t="s">
        <v>137</v>
      </c>
      <c r="D16" s="18"/>
      <c r="E16" s="10">
        <v>0</v>
      </c>
      <c r="F16" s="10" t="s">
        <v>10</v>
      </c>
      <c r="G16" s="10">
        <v>1</v>
      </c>
      <c r="H16" s="19">
        <v>76317</v>
      </c>
      <c r="I16" s="14" t="s">
        <v>144</v>
      </c>
      <c r="J16" s="18">
        <v>1850</v>
      </c>
    </row>
    <row r="17" spans="1:10">
      <c r="A17" s="5">
        <v>3</v>
      </c>
      <c r="B17" s="19"/>
      <c r="C17" s="14" t="s">
        <v>138</v>
      </c>
      <c r="D17" s="18"/>
      <c r="E17" s="10">
        <v>1</v>
      </c>
      <c r="F17" s="10" t="s">
        <v>10</v>
      </c>
      <c r="G17" s="10">
        <v>0</v>
      </c>
      <c r="H17" s="19">
        <v>33910</v>
      </c>
      <c r="I17" s="14" t="s">
        <v>145</v>
      </c>
      <c r="J17" s="18">
        <v>1684</v>
      </c>
    </row>
    <row r="18" spans="1:10" ht="15.75" thickBot="1">
      <c r="A18" s="5">
        <v>4</v>
      </c>
      <c r="B18" s="19"/>
      <c r="C18" s="14" t="s">
        <v>139</v>
      </c>
      <c r="D18" s="18"/>
      <c r="E18" s="12">
        <v>1</v>
      </c>
      <c r="F18" s="10" t="s">
        <v>10</v>
      </c>
      <c r="G18" s="12">
        <v>0</v>
      </c>
      <c r="H18" s="19">
        <v>97593</v>
      </c>
      <c r="I18" s="14" t="s">
        <v>154</v>
      </c>
      <c r="J18" s="18" t="s">
        <v>150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1806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tabSelected="1" workbookViewId="0">
      <selection activeCell="B24" sqref="B24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106</v>
      </c>
      <c r="C4" s="40" t="s">
        <v>37</v>
      </c>
      <c r="D4" s="41">
        <v>3.5</v>
      </c>
      <c r="E4" s="41">
        <v>2.5</v>
      </c>
      <c r="F4" s="41">
        <v>3</v>
      </c>
      <c r="G4" s="41">
        <v>2</v>
      </c>
      <c r="H4" s="41">
        <v>3.5</v>
      </c>
      <c r="I4" s="41">
        <v>5</v>
      </c>
      <c r="J4" s="41">
        <v>4.5</v>
      </c>
      <c r="K4" s="41">
        <v>4</v>
      </c>
      <c r="L4" s="41">
        <v>5</v>
      </c>
      <c r="M4" s="41"/>
      <c r="N4" s="41"/>
      <c r="O4" s="42">
        <f t="shared" ref="O4:O15" si="1">SUM(C4:N4)</f>
        <v>33</v>
      </c>
      <c r="P4" s="43">
        <f>SUM(S4:AD4)*2</f>
        <v>13</v>
      </c>
      <c r="Q4" s="43">
        <f t="shared" ref="Q4:Q15" si="2">COUNT(C4:N4)</f>
        <v>9</v>
      </c>
      <c r="R4" s="52"/>
      <c r="S4" s="53" t="s">
        <v>37</v>
      </c>
      <c r="T4" s="54">
        <f>IF(D4="","",IF(D4&gt;$C5,1,IF(D4=$C5,0.5,0)))</f>
        <v>1</v>
      </c>
      <c r="U4" s="54">
        <f>IF(E4="","",IF(E4&gt;$C6,1,IF(E4=$C6,0.5,0)))</f>
        <v>0</v>
      </c>
      <c r="V4" s="54">
        <f>IF(F4="","",IF(F4&gt;$C7,1,IF(F4=$C7,0.5,0)))</f>
        <v>0.5</v>
      </c>
      <c r="W4" s="54">
        <f>IF(G4="","",IF(G4&gt;$C8,1,IF(G4=$C8,0.5,0)))</f>
        <v>0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6</v>
      </c>
      <c r="AH4" s="57">
        <f>E4+C6</f>
        <v>6</v>
      </c>
      <c r="AI4" s="57">
        <f>F4+C7</f>
        <v>6</v>
      </c>
      <c r="AJ4" s="57">
        <f>G4+C8</f>
        <v>6</v>
      </c>
      <c r="AK4" s="57">
        <f>H4+C9</f>
        <v>6</v>
      </c>
      <c r="AL4" s="57">
        <f>I4+C10</f>
        <v>6</v>
      </c>
      <c r="AM4" s="57">
        <f>J4+C11</f>
        <v>6</v>
      </c>
      <c r="AN4" s="57">
        <f>K4+C12</f>
        <v>6</v>
      </c>
      <c r="AO4" s="57">
        <f>L4+C13</f>
        <v>6</v>
      </c>
      <c r="AP4" s="57">
        <f>M4+C14</f>
        <v>0</v>
      </c>
      <c r="AQ4" s="58">
        <f>N4+C15</f>
        <v>0</v>
      </c>
    </row>
    <row r="5" spans="1:43" s="50" customFormat="1">
      <c r="A5" s="38">
        <v>2</v>
      </c>
      <c r="B5" s="39" t="s">
        <v>41</v>
      </c>
      <c r="C5" s="41">
        <v>2.5</v>
      </c>
      <c r="D5" s="40" t="s">
        <v>37</v>
      </c>
      <c r="E5" s="41">
        <v>1.5</v>
      </c>
      <c r="F5" s="41">
        <v>4.5</v>
      </c>
      <c r="G5" s="41">
        <v>3</v>
      </c>
      <c r="H5" s="41">
        <v>3.5</v>
      </c>
      <c r="I5" s="41">
        <v>3</v>
      </c>
      <c r="J5" s="41">
        <v>5</v>
      </c>
      <c r="K5" s="41">
        <v>4.5</v>
      </c>
      <c r="L5" s="41">
        <v>5.5</v>
      </c>
      <c r="M5" s="41"/>
      <c r="N5" s="41"/>
      <c r="O5" s="42">
        <f t="shared" si="1"/>
        <v>33</v>
      </c>
      <c r="P5" s="43">
        <f t="shared" ref="P5:P15" si="3">SUM(S5:AD5)*2</f>
        <v>12</v>
      </c>
      <c r="Q5" s="43">
        <f t="shared" si="2"/>
        <v>9</v>
      </c>
      <c r="R5" s="52"/>
      <c r="S5" s="54">
        <f>IF(C5="","",IF(C5&gt;D4,1,IF(C5=D4,0.5,0)))</f>
        <v>0</v>
      </c>
      <c r="T5" s="53" t="s">
        <v>37</v>
      </c>
      <c r="U5" s="54">
        <f>IF(E5="","",IF(E5&gt;$D6,1,IF(E5=$D6,0.5,0)))</f>
        <v>0</v>
      </c>
      <c r="V5" s="54">
        <f>IF(F5="","",IF(F5&gt;$D7,1,IF(F5=$D7,0.5,0)))</f>
        <v>1</v>
      </c>
      <c r="W5" s="54">
        <f>IF(G5="","",IF(G5&gt;$D8,1,IF(G5=$D8,0.5,0)))</f>
        <v>0.5</v>
      </c>
      <c r="X5" s="54">
        <f>IF(H5="","",IF(H5&gt;$D9,1,IF(H5=$D9,0.5,0)))</f>
        <v>1</v>
      </c>
      <c r="Y5" s="54">
        <f>IF(I5="","",IF(I5&gt;$D10,1,IF(I5=$D10,0.5,0)))</f>
        <v>0.5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6</v>
      </c>
      <c r="AG5" s="53" t="s">
        <v>37</v>
      </c>
      <c r="AH5" s="53">
        <f>E5+D6</f>
        <v>6</v>
      </c>
      <c r="AI5" s="53">
        <f>F5+D7</f>
        <v>6</v>
      </c>
      <c r="AJ5" s="53">
        <f>G5+D8</f>
        <v>6</v>
      </c>
      <c r="AK5" s="53">
        <f>H5+D9</f>
        <v>6</v>
      </c>
      <c r="AL5" s="53">
        <f>I5+D10</f>
        <v>6</v>
      </c>
      <c r="AM5" s="53">
        <f>J5+D11</f>
        <v>6</v>
      </c>
      <c r="AN5" s="53">
        <f>K5+D12</f>
        <v>6</v>
      </c>
      <c r="AO5" s="53">
        <f>L5+D13</f>
        <v>6</v>
      </c>
      <c r="AP5" s="53">
        <f>M5+D14</f>
        <v>0</v>
      </c>
      <c r="AQ5" s="61">
        <f>N5+D15</f>
        <v>0</v>
      </c>
    </row>
    <row r="6" spans="1:43" s="50" customFormat="1">
      <c r="A6" s="38">
        <v>3</v>
      </c>
      <c r="B6" s="39" t="s">
        <v>94</v>
      </c>
      <c r="C6" s="41">
        <v>3.5</v>
      </c>
      <c r="D6" s="41">
        <v>4.5</v>
      </c>
      <c r="E6" s="40" t="s">
        <v>37</v>
      </c>
      <c r="F6" s="41">
        <v>1</v>
      </c>
      <c r="G6" s="41">
        <v>3</v>
      </c>
      <c r="H6" s="41">
        <v>3.5</v>
      </c>
      <c r="I6" s="41">
        <v>3</v>
      </c>
      <c r="J6" s="41">
        <v>4.5</v>
      </c>
      <c r="K6" s="41">
        <v>4.5</v>
      </c>
      <c r="L6" s="41">
        <v>4.5</v>
      </c>
      <c r="M6" s="41"/>
      <c r="N6" s="41"/>
      <c r="O6" s="42">
        <f t="shared" si="1"/>
        <v>32</v>
      </c>
      <c r="P6" s="43">
        <f t="shared" si="3"/>
        <v>14</v>
      </c>
      <c r="Q6" s="43">
        <f t="shared" si="2"/>
        <v>9</v>
      </c>
      <c r="R6" s="52"/>
      <c r="S6" s="54">
        <f>IF(C6="","",IF(C6&gt;E4,1,IF(C6=E4,0.5,0)))</f>
        <v>1</v>
      </c>
      <c r="T6" s="54">
        <f>IF(D6="","",IF(D6&gt;E5,1,IF(D6=E5,0.5,0)))</f>
        <v>1</v>
      </c>
      <c r="U6" s="53" t="s">
        <v>37</v>
      </c>
      <c r="V6" s="54">
        <f>IF(F6="","",IF(F6&gt;$E7,1,IF(F6=$E7,0.5,0)))</f>
        <v>0</v>
      </c>
      <c r="W6" s="54">
        <f>IF(G6="","",IF(G6&gt;$E8,1,IF(G6=$E8,0.5,0)))</f>
        <v>0.5</v>
      </c>
      <c r="X6" s="54">
        <f>IF(H6="","",IF(H6&gt;$E9,1,IF(H6=$E9,0.5,0)))</f>
        <v>1</v>
      </c>
      <c r="Y6" s="54">
        <f>IF(I6="","",IF(I6&gt;$E10,1,IF(I6=$E10,0.5,0)))</f>
        <v>0.5</v>
      </c>
      <c r="Z6" s="54">
        <f>IF(J6="","",IF(J6&gt;$E11,1,IF(J6=$E11,0.5,0)))</f>
        <v>1</v>
      </c>
      <c r="AA6" s="54">
        <f>IF(K6="","",IF(K6&gt;$E12,1,IF(K6=$E12,0.5,0)))</f>
        <v>1</v>
      </c>
      <c r="AB6" s="54">
        <f>IF(L6="","",IF(L6&gt;$E13,1,IF(L6=$E13,0.5,0)))</f>
        <v>1</v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6</v>
      </c>
      <c r="AG6" s="53">
        <f>D6+E5</f>
        <v>6</v>
      </c>
      <c r="AH6" s="53" t="s">
        <v>37</v>
      </c>
      <c r="AI6" s="53">
        <f>F6+E7</f>
        <v>6</v>
      </c>
      <c r="AJ6" s="53">
        <f>G6+E8</f>
        <v>6</v>
      </c>
      <c r="AK6" s="53">
        <f>H6+E9</f>
        <v>6</v>
      </c>
      <c r="AL6" s="53">
        <f>I6+E10</f>
        <v>6</v>
      </c>
      <c r="AM6" s="53">
        <f>J6+E11</f>
        <v>6</v>
      </c>
      <c r="AN6" s="53">
        <f>K6+E12</f>
        <v>6</v>
      </c>
      <c r="AO6" s="53">
        <f>L6+E13</f>
        <v>6</v>
      </c>
      <c r="AP6" s="53">
        <f>M6+E14</f>
        <v>0</v>
      </c>
      <c r="AQ6" s="61">
        <f>N6+E15</f>
        <v>0</v>
      </c>
    </row>
    <row r="7" spans="1:43" s="50" customFormat="1">
      <c r="A7" s="38">
        <v>4</v>
      </c>
      <c r="B7" s="39" t="s">
        <v>118</v>
      </c>
      <c r="C7" s="41">
        <v>3</v>
      </c>
      <c r="D7" s="41">
        <v>1.5</v>
      </c>
      <c r="E7" s="41">
        <v>5</v>
      </c>
      <c r="F7" s="40" t="s">
        <v>37</v>
      </c>
      <c r="G7" s="41">
        <v>2.5</v>
      </c>
      <c r="H7" s="41">
        <v>4</v>
      </c>
      <c r="I7" s="41">
        <v>3</v>
      </c>
      <c r="J7" s="41">
        <v>4</v>
      </c>
      <c r="K7" s="41">
        <v>4</v>
      </c>
      <c r="L7" s="41">
        <v>4</v>
      </c>
      <c r="M7" s="41"/>
      <c r="N7" s="41"/>
      <c r="O7" s="42">
        <f t="shared" si="1"/>
        <v>31</v>
      </c>
      <c r="P7" s="43">
        <f t="shared" si="3"/>
        <v>12</v>
      </c>
      <c r="Q7" s="43">
        <f t="shared" si="2"/>
        <v>9</v>
      </c>
      <c r="R7" s="52"/>
      <c r="S7" s="54">
        <f>IF(C7="","",IF(C7&gt;$F4,1,IF(C7=$F4,0.5,0)))</f>
        <v>0.5</v>
      </c>
      <c r="T7" s="54">
        <f>IF(D7="","",IF(D7&gt;$F5,1,IF(D7=$F5,0.5,0)))</f>
        <v>0</v>
      </c>
      <c r="U7" s="54">
        <f>IF(E7="","",IF(E7&gt;$F6,1,IF(E7=$F6,0.5,0)))</f>
        <v>1</v>
      </c>
      <c r="V7" s="54" t="s">
        <v>37</v>
      </c>
      <c r="W7" s="54">
        <f>IF(G7="","",IF(G7&gt;$F8,1,IF(G7=$F8,0.5,0)))</f>
        <v>0</v>
      </c>
      <c r="X7" s="54">
        <f>IF(H7="","",IF(H7&gt;$F9,1,IF(H7=$F9,0.5,0)))</f>
        <v>1</v>
      </c>
      <c r="Y7" s="54">
        <f>IF(I7="","",IF(I7&gt;$F10,1,IF(I7=$F10,0.5,0)))</f>
        <v>0.5</v>
      </c>
      <c r="Z7" s="54">
        <f>IF(J7="","",IF(J7&gt;$F11,1,IF(J7=$F11,0.5,0)))</f>
        <v>1</v>
      </c>
      <c r="AA7" s="54">
        <f>IF(K7="","",IF(K7&gt;$F12,1,IF(K7=$F12,0.5,0)))</f>
        <v>1</v>
      </c>
      <c r="AB7" s="54">
        <f>IF(L7="","",IF(L7&gt;$F13,1,IF(L7=$F13,0.5,0)))</f>
        <v>1</v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6</v>
      </c>
      <c r="AG7" s="53">
        <f>D7+F5</f>
        <v>6</v>
      </c>
      <c r="AH7" s="53">
        <f>E7+F6</f>
        <v>6</v>
      </c>
      <c r="AI7" s="53" t="s">
        <v>37</v>
      </c>
      <c r="AJ7" s="53">
        <f>G7+F8</f>
        <v>6</v>
      </c>
      <c r="AK7" s="53">
        <f>H7+F9</f>
        <v>6</v>
      </c>
      <c r="AL7" s="53">
        <f>I7+F10</f>
        <v>6</v>
      </c>
      <c r="AM7" s="53">
        <f>J7+F11</f>
        <v>6</v>
      </c>
      <c r="AN7" s="53">
        <f>K7+F12</f>
        <v>6</v>
      </c>
      <c r="AO7" s="53">
        <f>L7+F13</f>
        <v>6</v>
      </c>
      <c r="AP7" s="53">
        <f>M7+F14</f>
        <v>0</v>
      </c>
      <c r="AQ7" s="61">
        <f>N7+F15</f>
        <v>0</v>
      </c>
    </row>
    <row r="8" spans="1:43" s="50" customFormat="1">
      <c r="A8" s="38">
        <v>5</v>
      </c>
      <c r="B8" s="39" t="s">
        <v>129</v>
      </c>
      <c r="C8" s="41">
        <v>4</v>
      </c>
      <c r="D8" s="41">
        <v>3</v>
      </c>
      <c r="E8" s="41">
        <v>3</v>
      </c>
      <c r="F8" s="41">
        <v>3.5</v>
      </c>
      <c r="G8" s="40" t="s">
        <v>37</v>
      </c>
      <c r="H8" s="41">
        <v>3</v>
      </c>
      <c r="I8" s="41">
        <v>3.5</v>
      </c>
      <c r="J8" s="41">
        <v>2.5</v>
      </c>
      <c r="K8" s="41">
        <v>2</v>
      </c>
      <c r="L8" s="41">
        <v>4</v>
      </c>
      <c r="M8" s="41"/>
      <c r="N8" s="41"/>
      <c r="O8" s="42">
        <f t="shared" si="1"/>
        <v>28.5</v>
      </c>
      <c r="P8" s="43">
        <f t="shared" si="3"/>
        <v>11</v>
      </c>
      <c r="Q8" s="43">
        <f t="shared" si="2"/>
        <v>9</v>
      </c>
      <c r="R8" s="52"/>
      <c r="S8" s="54">
        <f>IF(C8="","",IF(C8&gt;$G4,1,IF(C8=$G4,0.5,0)))</f>
        <v>1</v>
      </c>
      <c r="T8" s="54">
        <f>IF(D8="","",IF(D8&gt;$G5,1,IF(D8=$G5,0.5,0)))</f>
        <v>0.5</v>
      </c>
      <c r="U8" s="54">
        <f>IF(E8="","",IF(E8&gt;$G6,1,IF(E8=$G6,0.5,0)))</f>
        <v>0.5</v>
      </c>
      <c r="V8" s="54">
        <f>IF(F8="","",IF(F8&gt;$G7,1,IF(F8=$G7,0.5,0)))</f>
        <v>1</v>
      </c>
      <c r="W8" s="54" t="s">
        <v>37</v>
      </c>
      <c r="X8" s="54">
        <f>IF(H8="","",IF(H8&gt;$G9,1,IF(H8=$G9,0.5,0)))</f>
        <v>0.5</v>
      </c>
      <c r="Y8" s="54">
        <f>IF(I8="","",IF(I8&gt;$G10,1,IF(I8=$G10,0.5,0)))</f>
        <v>1</v>
      </c>
      <c r="Z8" s="54">
        <f>IF(J8="","",IF(J8&gt;$G11,1,IF(J8=$G11,0.5,0)))</f>
        <v>0</v>
      </c>
      <c r="AA8" s="54">
        <f>IF(K8="","",IF(K8&gt;$G12,1,IF(K8=$G12,0.5,0)))</f>
        <v>0</v>
      </c>
      <c r="AB8" s="54">
        <f>IF(L8="","",IF(L8&gt;$G13,1,IF(L8=$G13,0.5,0)))</f>
        <v>1</v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6</v>
      </c>
      <c r="AG8" s="53">
        <f>D8+G5</f>
        <v>6</v>
      </c>
      <c r="AH8" s="53">
        <f>E8+G6</f>
        <v>6</v>
      </c>
      <c r="AI8" s="53">
        <f>F8+G7</f>
        <v>6</v>
      </c>
      <c r="AJ8" s="53" t="s">
        <v>37</v>
      </c>
      <c r="AK8" s="53">
        <f>H8+G9</f>
        <v>6</v>
      </c>
      <c r="AL8" s="53">
        <f>I8+G10</f>
        <v>6</v>
      </c>
      <c r="AM8" s="53">
        <f>J8+G11</f>
        <v>6</v>
      </c>
      <c r="AN8" s="53">
        <f>K8+G12</f>
        <v>6</v>
      </c>
      <c r="AO8" s="53">
        <f>L8+G13</f>
        <v>6</v>
      </c>
      <c r="AP8" s="53">
        <f>M8+G14</f>
        <v>0</v>
      </c>
      <c r="AQ8" s="61">
        <f>N8+G15</f>
        <v>0</v>
      </c>
    </row>
    <row r="9" spans="1:43" s="50" customFormat="1">
      <c r="A9" s="38">
        <v>6</v>
      </c>
      <c r="B9" s="39" t="s">
        <v>160</v>
      </c>
      <c r="C9" s="41">
        <v>2.5</v>
      </c>
      <c r="D9" s="41">
        <v>2.5</v>
      </c>
      <c r="E9" s="41">
        <v>2.5</v>
      </c>
      <c r="F9" s="41">
        <v>2</v>
      </c>
      <c r="G9" s="41">
        <v>3</v>
      </c>
      <c r="H9" s="40" t="s">
        <v>37</v>
      </c>
      <c r="I9" s="41">
        <v>3</v>
      </c>
      <c r="J9" s="41">
        <v>3.5</v>
      </c>
      <c r="K9" s="41">
        <v>3.5</v>
      </c>
      <c r="L9" s="41">
        <v>4</v>
      </c>
      <c r="M9" s="41"/>
      <c r="N9" s="41"/>
      <c r="O9" s="42">
        <f t="shared" si="1"/>
        <v>26.5</v>
      </c>
      <c r="P9" s="43">
        <f t="shared" si="3"/>
        <v>8</v>
      </c>
      <c r="Q9" s="43">
        <f t="shared" si="2"/>
        <v>9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0</v>
      </c>
      <c r="V9" s="54">
        <f>IF(F9="","",IF(F9&gt;$H7,1,IF(F9=$H7,0.5,0)))</f>
        <v>0</v>
      </c>
      <c r="W9" s="54">
        <f>IF(G9="","",IF(G9&gt;$H8,1,IF(G9=$H8,0.5,0)))</f>
        <v>0.5</v>
      </c>
      <c r="X9" s="54" t="s">
        <v>37</v>
      </c>
      <c r="Y9" s="54">
        <f>IF(I9="","",IF(I9&gt;$H10,1,IF(I9=$H10,0.5,0)))</f>
        <v>0.5</v>
      </c>
      <c r="Z9" s="54">
        <f>IF(J9="","",IF(J9&gt;$H11,1,IF(J9=$H11,0.5,0)))</f>
        <v>1</v>
      </c>
      <c r="AA9" s="54">
        <f>IF(K9="","",IF(K9&gt;$H12,1,IF(K9=$H12,0.5,0)))</f>
        <v>1</v>
      </c>
      <c r="AB9" s="54">
        <f>IF(L9="","",IF(L9&gt;$H13,1,IF(L9=$H13,0.5,0)))</f>
        <v>1</v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6</v>
      </c>
      <c r="AG9" s="53">
        <f>D9+H5</f>
        <v>6</v>
      </c>
      <c r="AH9" s="53">
        <f>E9+H6</f>
        <v>6</v>
      </c>
      <c r="AI9" s="53">
        <f>F9+H7</f>
        <v>6</v>
      </c>
      <c r="AJ9" s="53">
        <f>G9+H8</f>
        <v>6</v>
      </c>
      <c r="AK9" s="53" t="s">
        <v>37</v>
      </c>
      <c r="AL9" s="53">
        <f>I9+H10</f>
        <v>6</v>
      </c>
      <c r="AM9" s="53">
        <f>J9+H11</f>
        <v>6</v>
      </c>
      <c r="AN9" s="53">
        <f>K9+H12</f>
        <v>6</v>
      </c>
      <c r="AO9" s="53">
        <f>L9+H13</f>
        <v>6</v>
      </c>
      <c r="AP9" s="53">
        <f>M9+H14</f>
        <v>0</v>
      </c>
      <c r="AQ9" s="61">
        <f>N9+H15</f>
        <v>0</v>
      </c>
    </row>
    <row r="10" spans="1:43" s="50" customFormat="1">
      <c r="A10" s="38">
        <v>7</v>
      </c>
      <c r="B10" s="39" t="s">
        <v>83</v>
      </c>
      <c r="C10" s="41">
        <v>1</v>
      </c>
      <c r="D10" s="41">
        <v>3</v>
      </c>
      <c r="E10" s="41">
        <v>3</v>
      </c>
      <c r="F10" s="41">
        <v>3</v>
      </c>
      <c r="G10" s="41">
        <v>2.5</v>
      </c>
      <c r="H10" s="41">
        <v>3</v>
      </c>
      <c r="I10" s="40" t="s">
        <v>37</v>
      </c>
      <c r="J10" s="41">
        <v>2.5</v>
      </c>
      <c r="K10" s="41">
        <v>4</v>
      </c>
      <c r="L10" s="41">
        <v>3.5</v>
      </c>
      <c r="M10" s="41"/>
      <c r="N10" s="41"/>
      <c r="O10" s="42">
        <f t="shared" si="1"/>
        <v>25.5</v>
      </c>
      <c r="P10" s="43">
        <f t="shared" si="3"/>
        <v>8</v>
      </c>
      <c r="Q10" s="43">
        <f t="shared" si="2"/>
        <v>9</v>
      </c>
      <c r="R10" s="52"/>
      <c r="S10" s="54">
        <f>IF(C10="","",IF(C10&gt;$I4,1,IF(C10=$I4,0.5,0)))</f>
        <v>0</v>
      </c>
      <c r="T10" s="54">
        <f>IF(D10="","",IF(D10&gt;$I5,1,IF(D10=$I5,0.5,0)))</f>
        <v>0.5</v>
      </c>
      <c r="U10" s="54">
        <f>IF(E10="","",IF(E10&gt;$I6,1,IF(E10=$I6,0.5,0)))</f>
        <v>0.5</v>
      </c>
      <c r="V10" s="54">
        <f>IF(F10="","",IF(F10&gt;$I7,1,IF(F10=$I7,0.5,0)))</f>
        <v>0.5</v>
      </c>
      <c r="W10" s="54">
        <f>IF(G10="","",IF(G10&gt;$I8,1,IF(G10=$I8,0.5,0)))</f>
        <v>0</v>
      </c>
      <c r="X10" s="54">
        <f>IF(H10="","",IF(H10&gt;$I9,1,IF(H10=$I9,0.5,0)))</f>
        <v>0.5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1</v>
      </c>
      <c r="AB10" s="54">
        <f>IF(L10="","",IF(L10&gt;$I13,1,IF(L10=$I13,0.5,0)))</f>
        <v>1</v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6</v>
      </c>
      <c r="AG10" s="53">
        <f>D10+I5</f>
        <v>6</v>
      </c>
      <c r="AH10" s="53">
        <f>E10+I6</f>
        <v>6</v>
      </c>
      <c r="AI10" s="53">
        <f>F10+I7</f>
        <v>6</v>
      </c>
      <c r="AJ10" s="53">
        <f>G10+I8</f>
        <v>6</v>
      </c>
      <c r="AK10" s="53">
        <f>H10+I9</f>
        <v>6</v>
      </c>
      <c r="AL10" s="53" t="s">
        <v>37</v>
      </c>
      <c r="AM10" s="53">
        <f>J10+I11</f>
        <v>6</v>
      </c>
      <c r="AN10" s="53">
        <f>K10+I12</f>
        <v>6</v>
      </c>
      <c r="AO10" s="53">
        <f>L10+I13</f>
        <v>6</v>
      </c>
      <c r="AP10" s="53">
        <f>M10+I14</f>
        <v>0</v>
      </c>
      <c r="AQ10" s="61">
        <f>N10+I15</f>
        <v>0</v>
      </c>
    </row>
    <row r="11" spans="1:43" s="50" customFormat="1">
      <c r="A11" s="38">
        <v>8</v>
      </c>
      <c r="B11" s="39" t="s">
        <v>14</v>
      </c>
      <c r="C11" s="41">
        <v>1.5</v>
      </c>
      <c r="D11" s="41">
        <v>1</v>
      </c>
      <c r="E11" s="41">
        <v>1.5</v>
      </c>
      <c r="F11" s="41">
        <v>2</v>
      </c>
      <c r="G11" s="41">
        <v>3.5</v>
      </c>
      <c r="H11" s="41">
        <v>2.5</v>
      </c>
      <c r="I11" s="41">
        <v>3.5</v>
      </c>
      <c r="J11" s="40" t="s">
        <v>37</v>
      </c>
      <c r="K11" s="41">
        <v>3.5</v>
      </c>
      <c r="L11" s="41">
        <v>4</v>
      </c>
      <c r="M11" s="41"/>
      <c r="N11" s="41"/>
      <c r="O11" s="42">
        <f t="shared" si="1"/>
        <v>23</v>
      </c>
      <c r="P11" s="43">
        <f t="shared" si="3"/>
        <v>8</v>
      </c>
      <c r="Q11" s="43">
        <f t="shared" si="2"/>
        <v>9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0</v>
      </c>
      <c r="W11" s="54">
        <f>IF(G11="","",IF(G11&gt;$J8,1,IF(G11=$J8,0.5,0)))</f>
        <v>1</v>
      </c>
      <c r="X11" s="54">
        <f>IF(H11="","",IF(H11&gt;$J9,1,IF(H11=$J9,0.5,0)))</f>
        <v>0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1</v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6</v>
      </c>
      <c r="AG11" s="53">
        <f>D11+J5</f>
        <v>6</v>
      </c>
      <c r="AH11" s="53">
        <f>E11+J6</f>
        <v>6</v>
      </c>
      <c r="AI11" s="53">
        <f>F11+J7</f>
        <v>6</v>
      </c>
      <c r="AJ11" s="53">
        <f>G11+J8</f>
        <v>6</v>
      </c>
      <c r="AK11" s="53">
        <f>H11+J9</f>
        <v>6</v>
      </c>
      <c r="AL11" s="53">
        <f>I11+J10</f>
        <v>6</v>
      </c>
      <c r="AM11" s="53" t="s">
        <v>37</v>
      </c>
      <c r="AN11" s="53">
        <f>K11+J12</f>
        <v>6</v>
      </c>
      <c r="AO11" s="53">
        <f>L11+J13</f>
        <v>6</v>
      </c>
      <c r="AP11" s="53">
        <f>M11+J14</f>
        <v>0</v>
      </c>
      <c r="AQ11" s="61">
        <f>N11+J15</f>
        <v>0</v>
      </c>
    </row>
    <row r="12" spans="1:43" s="50" customFormat="1">
      <c r="A12" s="38">
        <v>9</v>
      </c>
      <c r="B12" s="39" t="s">
        <v>74</v>
      </c>
      <c r="C12" s="41">
        <v>2</v>
      </c>
      <c r="D12" s="41">
        <v>1.5</v>
      </c>
      <c r="E12" s="41">
        <v>1.5</v>
      </c>
      <c r="F12" s="41">
        <v>2</v>
      </c>
      <c r="G12" s="41">
        <v>4</v>
      </c>
      <c r="H12" s="41">
        <v>2.5</v>
      </c>
      <c r="I12" s="41">
        <v>2</v>
      </c>
      <c r="J12" s="41">
        <v>2.5</v>
      </c>
      <c r="K12" s="40" t="s">
        <v>37</v>
      </c>
      <c r="L12" s="41">
        <v>2</v>
      </c>
      <c r="M12" s="41"/>
      <c r="N12" s="41"/>
      <c r="O12" s="42">
        <f t="shared" si="1"/>
        <v>20</v>
      </c>
      <c r="P12" s="43">
        <f t="shared" si="3"/>
        <v>2</v>
      </c>
      <c r="Q12" s="43">
        <f t="shared" si="2"/>
        <v>9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1</v>
      </c>
      <c r="X12" s="54">
        <f>IF(H12="","",IF(H12&gt;$K9,1,IF(H12=$K9,0.5,0)))</f>
        <v>0</v>
      </c>
      <c r="Y12" s="54">
        <f>IF(I12="","",IF(I12&gt;$K10,1,IF(I12=$K10,0.5,0)))</f>
        <v>0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0</v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6</v>
      </c>
      <c r="AG12" s="53">
        <f>D12+K5</f>
        <v>6</v>
      </c>
      <c r="AH12" s="53">
        <f>E12+K6</f>
        <v>6</v>
      </c>
      <c r="AI12" s="53">
        <f>F12+K7</f>
        <v>6</v>
      </c>
      <c r="AJ12" s="53">
        <f>G12+K8</f>
        <v>6</v>
      </c>
      <c r="AK12" s="53">
        <f>H12+K9</f>
        <v>6</v>
      </c>
      <c r="AL12" s="53">
        <f>I12+K10</f>
        <v>6</v>
      </c>
      <c r="AM12" s="53">
        <f>J12+K11</f>
        <v>6</v>
      </c>
      <c r="AN12" s="53" t="s">
        <v>37</v>
      </c>
      <c r="AO12" s="53">
        <f>L12+K13</f>
        <v>6</v>
      </c>
      <c r="AP12" s="53">
        <f>M12+K14</f>
        <v>0</v>
      </c>
      <c r="AQ12" s="61">
        <f>N12+K15</f>
        <v>0</v>
      </c>
    </row>
    <row r="13" spans="1:43" s="50" customFormat="1">
      <c r="A13" s="38">
        <v>10</v>
      </c>
      <c r="B13" s="39" t="s">
        <v>52</v>
      </c>
      <c r="C13" s="41">
        <v>1</v>
      </c>
      <c r="D13" s="41">
        <v>0.5</v>
      </c>
      <c r="E13" s="41">
        <v>1.5</v>
      </c>
      <c r="F13" s="41">
        <v>2</v>
      </c>
      <c r="G13" s="41">
        <v>2</v>
      </c>
      <c r="H13" s="41">
        <v>2</v>
      </c>
      <c r="I13" s="41">
        <v>2.5</v>
      </c>
      <c r="J13" s="41">
        <v>2</v>
      </c>
      <c r="K13" s="41">
        <v>4</v>
      </c>
      <c r="L13" s="40" t="s">
        <v>37</v>
      </c>
      <c r="M13" s="41"/>
      <c r="N13" s="41"/>
      <c r="O13" s="42">
        <f t="shared" si="1"/>
        <v>17.5</v>
      </c>
      <c r="P13" s="43">
        <f t="shared" si="3"/>
        <v>2</v>
      </c>
      <c r="Q13" s="43">
        <f t="shared" si="2"/>
        <v>9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0</v>
      </c>
      <c r="Y13" s="54">
        <f>IF(I13="","",IF(I13&gt;$L10,1,IF(I13=$L10,0.5,0)))</f>
        <v>0</v>
      </c>
      <c r="Z13" s="54">
        <f>IF(J13="","",IF(J13&gt;$L11,1,IF(J13=$L11,0.5,0)))</f>
        <v>0</v>
      </c>
      <c r="AA13" s="54">
        <f>IF(K13="","",IF(K13&gt;$L12,1,IF(K13=$L12,0.5,0)))</f>
        <v>1</v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6</v>
      </c>
      <c r="AG13" s="53">
        <f>D13+L5</f>
        <v>6</v>
      </c>
      <c r="AH13" s="53">
        <f>E13+L6</f>
        <v>6</v>
      </c>
      <c r="AI13" s="53">
        <f>F13+L7</f>
        <v>6</v>
      </c>
      <c r="AJ13" s="53">
        <f>G13+L8</f>
        <v>6</v>
      </c>
      <c r="AK13" s="53">
        <f>H13+L9</f>
        <v>6</v>
      </c>
      <c r="AL13" s="53">
        <f>I13+L10</f>
        <v>6</v>
      </c>
      <c r="AM13" s="53">
        <f>J13+L11</f>
        <v>6</v>
      </c>
      <c r="AN13" s="53">
        <f>K13+L12</f>
        <v>6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>
      <c r="A14" s="38">
        <v>11</v>
      </c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>
        <f t="shared" si="1"/>
        <v>0</v>
      </c>
      <c r="P14" s="43">
        <f t="shared" si="3"/>
        <v>0</v>
      </c>
      <c r="Q14" s="43">
        <f t="shared" si="2"/>
        <v>0</v>
      </c>
      <c r="R14" s="52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1"/>
        <v>0</v>
      </c>
      <c r="P15" s="49">
        <f t="shared" si="3"/>
        <v>0</v>
      </c>
      <c r="Q15" s="49">
        <f t="shared" si="2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101</v>
      </c>
      <c r="C18" s="40" t="s">
        <v>37</v>
      </c>
      <c r="D18" s="41">
        <v>1</v>
      </c>
      <c r="E18" s="41">
        <v>3</v>
      </c>
      <c r="F18" s="41">
        <v>3</v>
      </c>
      <c r="G18" s="41">
        <v>3</v>
      </c>
      <c r="H18" s="41">
        <v>3</v>
      </c>
      <c r="I18" s="41">
        <v>4</v>
      </c>
      <c r="J18" s="41">
        <v>2.5</v>
      </c>
      <c r="K18" s="41">
        <v>2</v>
      </c>
      <c r="L18" s="41">
        <v>3.5</v>
      </c>
      <c r="M18" s="41"/>
      <c r="N18" s="41"/>
      <c r="O18" s="42">
        <f t="shared" ref="O18:O29" si="16">SUM(C18:N18)</f>
        <v>25</v>
      </c>
      <c r="P18" s="43">
        <f>SUM(S18:AD18)*2</f>
        <v>15</v>
      </c>
      <c r="Q18" s="43">
        <f t="shared" ref="Q18:Q29" si="17">COUNT(C18:N18)</f>
        <v>9</v>
      </c>
      <c r="R18" s="52"/>
      <c r="S18" s="53" t="s">
        <v>37</v>
      </c>
      <c r="T18" s="54">
        <f>IF(D18="","",IF(D18&gt;$C19,1,IF(D18=$C19,0.5,0)))</f>
        <v>0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1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0.5</v>
      </c>
      <c r="AB18" s="54">
        <f>IF(L18="","",IF(L18&gt;$C27,1,IF(L18=$C27,0.5,0)))</f>
        <v>1</v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 t="s">
        <v>47</v>
      </c>
      <c r="C19" s="41">
        <v>3</v>
      </c>
      <c r="D19" s="40" t="s">
        <v>37</v>
      </c>
      <c r="E19" s="41">
        <v>2</v>
      </c>
      <c r="F19" s="41">
        <v>2.5</v>
      </c>
      <c r="G19" s="41">
        <v>3.5</v>
      </c>
      <c r="H19" s="41">
        <v>2</v>
      </c>
      <c r="I19" s="41">
        <v>1.5</v>
      </c>
      <c r="J19" s="41">
        <v>2</v>
      </c>
      <c r="K19" s="41">
        <v>3.5</v>
      </c>
      <c r="L19" s="41">
        <v>4</v>
      </c>
      <c r="M19" s="41"/>
      <c r="N19" s="41"/>
      <c r="O19" s="42">
        <f t="shared" si="16"/>
        <v>24</v>
      </c>
      <c r="P19" s="43">
        <f t="shared" ref="P19:P29" si="18">SUM(S19:AD19)*2</f>
        <v>13</v>
      </c>
      <c r="Q19" s="43">
        <f t="shared" si="17"/>
        <v>9</v>
      </c>
      <c r="R19" s="52"/>
      <c r="S19" s="54">
        <f>IF(C19="","",IF(C19&gt;D18,1,IF(C19=D18,0.5,0)))</f>
        <v>1</v>
      </c>
      <c r="T19" s="53" t="s">
        <v>37</v>
      </c>
      <c r="U19" s="54">
        <f>IF(E19="","",IF(E19&gt;$D20,1,IF(E19=$D20,0.5,0)))</f>
        <v>0.5</v>
      </c>
      <c r="V19" s="54">
        <f>IF(F19="","",IF(F19&gt;$D21,1,IF(F19=$D21,0.5,0)))</f>
        <v>1</v>
      </c>
      <c r="W19" s="54">
        <f>IF(G19="","",IF(G19&gt;$D22,1,IF(G19=$D22,0.5,0)))</f>
        <v>1</v>
      </c>
      <c r="X19" s="54">
        <f>IF(H19="","",IF(H19&gt;$D23,1,IF(H19=$D23,0.5,0)))</f>
        <v>0.5</v>
      </c>
      <c r="Y19" s="54">
        <f>IF(I19="","",IF(I19&gt;$D24,1,IF(I19=$D24,0.5,0)))</f>
        <v>0</v>
      </c>
      <c r="Z19" s="54">
        <f>IF(J19="","",IF(J19&gt;$D25,1,IF(J19=$D25,0.5,0)))</f>
        <v>0.5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 t="s">
        <v>161</v>
      </c>
      <c r="C20" s="41">
        <v>1</v>
      </c>
      <c r="D20" s="41">
        <v>2</v>
      </c>
      <c r="E20" s="40" t="s">
        <v>37</v>
      </c>
      <c r="F20" s="41">
        <v>2</v>
      </c>
      <c r="G20" s="41">
        <v>3</v>
      </c>
      <c r="H20" s="41">
        <v>2.5</v>
      </c>
      <c r="I20" s="41">
        <v>2.5</v>
      </c>
      <c r="J20" s="41">
        <v>3</v>
      </c>
      <c r="K20" s="41">
        <v>4</v>
      </c>
      <c r="L20" s="41">
        <v>3.5</v>
      </c>
      <c r="M20" s="41"/>
      <c r="N20" s="41"/>
      <c r="O20" s="42">
        <f t="shared" si="16"/>
        <v>23.5</v>
      </c>
      <c r="P20" s="43">
        <f t="shared" si="18"/>
        <v>14</v>
      </c>
      <c r="Q20" s="43">
        <f t="shared" si="17"/>
        <v>9</v>
      </c>
      <c r="R20" s="52"/>
      <c r="S20" s="54">
        <f>IF(C20="","",IF(C20&gt;E18,1,IF(C20=E18,0.5,0)))</f>
        <v>0</v>
      </c>
      <c r="T20" s="54">
        <f>IF(D20="","",IF(D20&gt;E19,1,IF(D20=E19,0.5,0)))</f>
        <v>0.5</v>
      </c>
      <c r="U20" s="53" t="s">
        <v>37</v>
      </c>
      <c r="V20" s="54">
        <f>IF(F20="","",IF(F20&gt;$E21,1,IF(F20=$E21,0.5,0)))</f>
        <v>0.5</v>
      </c>
      <c r="W20" s="54">
        <f>IF(G20="","",IF(G20&gt;$E22,1,IF(G20=$E22,0.5,0)))</f>
        <v>1</v>
      </c>
      <c r="X20" s="54">
        <f>IF(H20="","",IF(H20&gt;$E23,1,IF(H20=$E23,0.5,0)))</f>
        <v>1</v>
      </c>
      <c r="Y20" s="54">
        <f>IF(I20="","",IF(I20&gt;$E24,1,IF(I20=$E24,0.5,0)))</f>
        <v>1</v>
      </c>
      <c r="Z20" s="54">
        <f>IF(J20="","",IF(J20&gt;$E25,1,IF(J20=$E25,0.5,0)))</f>
        <v>1</v>
      </c>
      <c r="AA20" s="54">
        <f>IF(K20="","",IF(K20&gt;$E26,1,IF(K20=$E26,0.5,0)))</f>
        <v>1</v>
      </c>
      <c r="AB20" s="54">
        <f>IF(L20="","",IF(L20&gt;$E27,1,IF(L20=$E27,0.5,0)))</f>
        <v>1</v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 t="s">
        <v>162</v>
      </c>
      <c r="C21" s="41">
        <v>1</v>
      </c>
      <c r="D21" s="41">
        <v>1.5</v>
      </c>
      <c r="E21" s="41">
        <v>2</v>
      </c>
      <c r="F21" s="40" t="s">
        <v>37</v>
      </c>
      <c r="G21" s="41">
        <v>3</v>
      </c>
      <c r="H21" s="41">
        <v>4</v>
      </c>
      <c r="I21" s="41">
        <v>2</v>
      </c>
      <c r="J21" s="41">
        <v>2.5</v>
      </c>
      <c r="K21" s="41">
        <v>3.5</v>
      </c>
      <c r="L21" s="41">
        <v>4</v>
      </c>
      <c r="M21" s="41"/>
      <c r="N21" s="41"/>
      <c r="O21" s="42">
        <f t="shared" si="16"/>
        <v>23.5</v>
      </c>
      <c r="P21" s="43">
        <f t="shared" si="18"/>
        <v>12</v>
      </c>
      <c r="Q21" s="43">
        <f t="shared" si="17"/>
        <v>9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0.5</v>
      </c>
      <c r="V21" s="54" t="s">
        <v>37</v>
      </c>
      <c r="W21" s="54">
        <f>IF(G21="","",IF(G21&gt;$F22,1,IF(G21=$F22,0.5,0)))</f>
        <v>1</v>
      </c>
      <c r="X21" s="54">
        <f>IF(H21="","",IF(H21&gt;$F23,1,IF(H21=$F23,0.5,0)))</f>
        <v>1</v>
      </c>
      <c r="Y21" s="54">
        <f>IF(I21="","",IF(I21&gt;$F24,1,IF(I21=$F24,0.5,0)))</f>
        <v>0.5</v>
      </c>
      <c r="Z21" s="54">
        <f>IF(J21="","",IF(J21&gt;$F25,1,IF(J21=$F25,0.5,0)))</f>
        <v>1</v>
      </c>
      <c r="AA21" s="54">
        <f>IF(K21="","",IF(K21&gt;$F26,1,IF(K21=$F26,0.5,0)))</f>
        <v>1</v>
      </c>
      <c r="AB21" s="54">
        <f>IF(L21="","",IF(L21&gt;$F27,1,IF(L21=$F27,0.5,0)))</f>
        <v>1</v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 t="s">
        <v>59</v>
      </c>
      <c r="C22" s="41">
        <v>1</v>
      </c>
      <c r="D22" s="41">
        <v>0.5</v>
      </c>
      <c r="E22" s="41">
        <v>1</v>
      </c>
      <c r="F22" s="41">
        <v>1</v>
      </c>
      <c r="G22" s="40" t="s">
        <v>37</v>
      </c>
      <c r="H22" s="41">
        <v>3.5</v>
      </c>
      <c r="I22" s="41">
        <v>4</v>
      </c>
      <c r="J22" s="41">
        <v>1.5</v>
      </c>
      <c r="K22" s="41">
        <v>3</v>
      </c>
      <c r="L22" s="41">
        <v>2.5</v>
      </c>
      <c r="M22" s="41"/>
      <c r="N22" s="41"/>
      <c r="O22" s="42">
        <f t="shared" si="16"/>
        <v>18</v>
      </c>
      <c r="P22" s="43">
        <f t="shared" si="18"/>
        <v>8</v>
      </c>
      <c r="Q22" s="43">
        <f t="shared" si="17"/>
        <v>9</v>
      </c>
      <c r="R22" s="52"/>
      <c r="S22" s="54">
        <f>IF(C22="","",IF(C22&gt;$G18,1,IF(C22=$G18,0.5,0)))</f>
        <v>0</v>
      </c>
      <c r="T22" s="54">
        <f>IF(D22="","",IF(D22&gt;$G19,1,IF(D22=$G19,0.5,0)))</f>
        <v>0</v>
      </c>
      <c r="U22" s="54">
        <f>IF(E22="","",IF(E22&gt;$G20,1,IF(E22=$G20,0.5,0)))</f>
        <v>0</v>
      </c>
      <c r="V22" s="54">
        <f>IF(F22="","",IF(F22&gt;$G21,1,IF(F22=$G21,0.5,0)))</f>
        <v>0</v>
      </c>
      <c r="W22" s="54" t="s">
        <v>37</v>
      </c>
      <c r="X22" s="54">
        <f>IF(H22="","",IF(H22&gt;$G23,1,IF(H22=$G23,0.5,0)))</f>
        <v>1</v>
      </c>
      <c r="Y22" s="54">
        <f>IF(I22="","",IF(I22&gt;$G24,1,IF(I22=$G24,0.5,0)))</f>
        <v>1</v>
      </c>
      <c r="Z22" s="54">
        <f>IF(J22="","",IF(J22&gt;$G25,1,IF(J22=$G25,0.5,0)))</f>
        <v>0</v>
      </c>
      <c r="AA22" s="54">
        <f>IF(K22="","",IF(K22&gt;$G26,1,IF(K22=$G26,0.5,0)))</f>
        <v>1</v>
      </c>
      <c r="AB22" s="54">
        <f>IF(L22="","",IF(L22&gt;$G27,1,IF(L22=$G27,0.5,0)))</f>
        <v>1</v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 t="s">
        <v>163</v>
      </c>
      <c r="C23" s="41">
        <v>1</v>
      </c>
      <c r="D23" s="41">
        <v>2</v>
      </c>
      <c r="E23" s="41">
        <v>1.5</v>
      </c>
      <c r="F23" s="41">
        <v>0</v>
      </c>
      <c r="G23" s="41">
        <v>0.5</v>
      </c>
      <c r="H23" s="40" t="s">
        <v>37</v>
      </c>
      <c r="I23" s="41">
        <v>3.5</v>
      </c>
      <c r="J23" s="41">
        <v>2</v>
      </c>
      <c r="K23" s="41">
        <v>1.5</v>
      </c>
      <c r="L23" s="41">
        <v>4</v>
      </c>
      <c r="M23" s="41"/>
      <c r="N23" s="41"/>
      <c r="O23" s="42">
        <f t="shared" si="16"/>
        <v>16</v>
      </c>
      <c r="P23" s="43">
        <f t="shared" si="18"/>
        <v>6</v>
      </c>
      <c r="Q23" s="43">
        <f t="shared" si="17"/>
        <v>9</v>
      </c>
      <c r="R23" s="52"/>
      <c r="S23" s="54">
        <f>IF(C23="","",IF(C23&gt;$H18,1,IF(C23=$H18,0.5,0)))</f>
        <v>0</v>
      </c>
      <c r="T23" s="54">
        <f>IF(D23="","",IF(D23&gt;$H19,1,IF(D23=$H19,0.5,0)))</f>
        <v>0.5</v>
      </c>
      <c r="U23" s="54">
        <f>IF(E23="","",IF(E23&gt;$H20,1,IF(E23=$H20,0.5,0)))</f>
        <v>0</v>
      </c>
      <c r="V23" s="54">
        <f>IF(F23="","",IF(F23&gt;$H21,1,IF(F23=$H21,0.5,0)))</f>
        <v>0</v>
      </c>
      <c r="W23" s="54">
        <f>IF(G23="","",IF(G23&gt;$H22,1,IF(G23=$H22,0.5,0)))</f>
        <v>0</v>
      </c>
      <c r="X23" s="54" t="s">
        <v>37</v>
      </c>
      <c r="Y23" s="54">
        <f>IF(I23="","",IF(I23&gt;$H24,1,IF(I23=$H24,0.5,0)))</f>
        <v>1</v>
      </c>
      <c r="Z23" s="54">
        <f>IF(J23="","",IF(J23&gt;$H25,1,IF(J23=$H25,0.5,0)))</f>
        <v>0.5</v>
      </c>
      <c r="AA23" s="54">
        <f>IF(K23="","",IF(K23&gt;$H26,1,IF(K23=$H26,0.5,0)))</f>
        <v>0</v>
      </c>
      <c r="AB23" s="54">
        <f>IF(L23="","",IF(L23&gt;$H27,1,IF(L23=$H27,0.5,0)))</f>
        <v>1</v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 t="s">
        <v>113</v>
      </c>
      <c r="C24" s="41">
        <v>0</v>
      </c>
      <c r="D24" s="41">
        <v>2.5</v>
      </c>
      <c r="E24" s="41">
        <v>1.5</v>
      </c>
      <c r="F24" s="41">
        <v>2</v>
      </c>
      <c r="G24" s="41">
        <v>0</v>
      </c>
      <c r="H24" s="41">
        <v>0.5</v>
      </c>
      <c r="I24" s="40" t="s">
        <v>37</v>
      </c>
      <c r="J24" s="41">
        <v>2.5</v>
      </c>
      <c r="K24" s="41">
        <v>3</v>
      </c>
      <c r="L24" s="41">
        <v>3</v>
      </c>
      <c r="M24" s="41"/>
      <c r="N24" s="41"/>
      <c r="O24" s="42">
        <f t="shared" si="16"/>
        <v>15</v>
      </c>
      <c r="P24" s="43">
        <f t="shared" si="18"/>
        <v>9</v>
      </c>
      <c r="Q24" s="43">
        <f t="shared" si="17"/>
        <v>9</v>
      </c>
      <c r="R24" s="52"/>
      <c r="S24" s="54">
        <f>IF(C24="","",IF(C24&gt;$I18,1,IF(C24=$I18,0.5,0)))</f>
        <v>0</v>
      </c>
      <c r="T24" s="54">
        <f>IF(D24="","",IF(D24&gt;$I19,1,IF(D24=$I19,0.5,0)))</f>
        <v>1</v>
      </c>
      <c r="U24" s="54">
        <f>IF(E24="","",IF(E24&gt;$I20,1,IF(E24=$I20,0.5,0)))</f>
        <v>0</v>
      </c>
      <c r="V24" s="54">
        <f>IF(F24="","",IF(F24&gt;$I21,1,IF(F24=$I21,0.5,0)))</f>
        <v>0.5</v>
      </c>
      <c r="W24" s="54">
        <f>IF(G24="","",IF(G24&gt;$I22,1,IF(G24=$I22,0.5,0)))</f>
        <v>0</v>
      </c>
      <c r="X24" s="54">
        <f>IF(H24="","",IF(H24&gt;$I23,1,IF(H24=$I23,0.5,0)))</f>
        <v>0</v>
      </c>
      <c r="Y24" s="54" t="s">
        <v>37</v>
      </c>
      <c r="Z24" s="54">
        <f>IF(J24="","",IF(J24&gt;$I25,1,IF(J24=$I25,0.5,0)))</f>
        <v>1</v>
      </c>
      <c r="AA24" s="54">
        <f>IF(K24="","",IF(K24&gt;$I26,1,IF(K24=$I26,0.5,0)))</f>
        <v>1</v>
      </c>
      <c r="AB24" s="54">
        <f>IF(L24="","",IF(L24&gt;$I27,1,IF(L24=$I27,0.5,0)))</f>
        <v>1</v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 t="s">
        <v>15</v>
      </c>
      <c r="C25" s="41">
        <v>1.5</v>
      </c>
      <c r="D25" s="41">
        <v>2</v>
      </c>
      <c r="E25" s="41">
        <v>1</v>
      </c>
      <c r="F25" s="41">
        <v>1.5</v>
      </c>
      <c r="G25" s="41">
        <v>2.5</v>
      </c>
      <c r="H25" s="41">
        <v>2</v>
      </c>
      <c r="I25" s="41">
        <v>1.5</v>
      </c>
      <c r="J25" s="40" t="s">
        <v>37</v>
      </c>
      <c r="K25" s="41">
        <v>2.5</v>
      </c>
      <c r="L25" s="41">
        <v>0</v>
      </c>
      <c r="M25" s="41"/>
      <c r="N25" s="41"/>
      <c r="O25" s="42">
        <f t="shared" si="16"/>
        <v>14.5</v>
      </c>
      <c r="P25" s="43">
        <f t="shared" si="18"/>
        <v>6</v>
      </c>
      <c r="Q25" s="43">
        <f t="shared" si="17"/>
        <v>9</v>
      </c>
      <c r="R25" s="52"/>
      <c r="S25" s="54">
        <f>IF(C25="","",IF(C25&gt;$J18,1,IF(C25=$J18,0.5,0)))</f>
        <v>0</v>
      </c>
      <c r="T25" s="54">
        <f>IF(D25="","",IF(D25&gt;$J19,1,IF(D25=$J19,0.5,0)))</f>
        <v>0.5</v>
      </c>
      <c r="U25" s="54">
        <f>IF(E25="","",IF(E25&gt;$J20,1,IF(E25=$J20,0.5,0)))</f>
        <v>0</v>
      </c>
      <c r="V25" s="54">
        <f>IF(F25="","",IF(F25&gt;$J21,1,IF(F25=$J21,0.5,0)))</f>
        <v>0</v>
      </c>
      <c r="W25" s="54">
        <f>IF(G25="","",IF(G25&gt;$J22,1,IF(G25=$J22,0.5,0)))</f>
        <v>1</v>
      </c>
      <c r="X25" s="54">
        <f>IF(H25="","",IF(H25&gt;$J23,1,IF(H25=$J23,0.5,0)))</f>
        <v>0.5</v>
      </c>
      <c r="Y25" s="54">
        <f>IF(I25="","",IF(I25&gt;$J24,1,IF(I25=$J24,0.5,0)))</f>
        <v>0</v>
      </c>
      <c r="Z25" s="54" t="s">
        <v>37</v>
      </c>
      <c r="AA25" s="54">
        <f>IF(K25="","",IF(K25&gt;$J26,1,IF(K25=$J26,0.5,0)))</f>
        <v>1</v>
      </c>
      <c r="AB25" s="54">
        <f>IF(L25="","",IF(L25&gt;$J27,1,IF(L25=$J27,0.5,0)))</f>
        <v>0</v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 t="s">
        <v>75</v>
      </c>
      <c r="C26" s="41">
        <v>2</v>
      </c>
      <c r="D26" s="41">
        <v>0.5</v>
      </c>
      <c r="E26" s="41">
        <v>0</v>
      </c>
      <c r="F26" s="41">
        <v>0.5</v>
      </c>
      <c r="G26" s="41">
        <v>1</v>
      </c>
      <c r="H26" s="41">
        <v>2.5</v>
      </c>
      <c r="I26" s="41">
        <v>1</v>
      </c>
      <c r="J26" s="41">
        <v>1.5</v>
      </c>
      <c r="K26" s="40" t="s">
        <v>37</v>
      </c>
      <c r="L26" s="41">
        <v>4</v>
      </c>
      <c r="M26" s="41"/>
      <c r="N26" s="41"/>
      <c r="O26" s="42">
        <f t="shared" si="16"/>
        <v>13</v>
      </c>
      <c r="P26" s="43">
        <f t="shared" si="18"/>
        <v>5</v>
      </c>
      <c r="Q26" s="43">
        <f t="shared" si="17"/>
        <v>9</v>
      </c>
      <c r="R26" s="52"/>
      <c r="S26" s="54">
        <f>IF(C26="","",IF(C26&gt;$K18,1,IF(C26=$K18,0.5,0)))</f>
        <v>0.5</v>
      </c>
      <c r="T26" s="54">
        <f>IF(D26="","",IF(D26&gt;$K19,1,IF(D26=$K19,0.5,0)))</f>
        <v>0</v>
      </c>
      <c r="U26" s="54">
        <f>IF(E26="","",IF(E26&gt;$K20,1,IF(E26=$K20,0.5,0)))</f>
        <v>0</v>
      </c>
      <c r="V26" s="54">
        <f>IF(F26="","",IF(F26&gt;$K21,1,IF(F26=$K21,0.5,0)))</f>
        <v>0</v>
      </c>
      <c r="W26" s="54">
        <f>IF(G26="","",IF(G26&gt;$K22,1,IF(G26=$K22,0.5,0)))</f>
        <v>0</v>
      </c>
      <c r="X26" s="54">
        <f>IF(H26="","",IF(H26&gt;$K23,1,IF(H26=$K23,0.5,0)))</f>
        <v>1</v>
      </c>
      <c r="Y26" s="54">
        <f>IF(I26="","",IF(I26&gt;$K24,1,IF(I26=$K24,0.5,0)))</f>
        <v>0</v>
      </c>
      <c r="Z26" s="54">
        <f>IF(J26="","",IF(J26&gt;$K25,1,IF(J26=$K25,0.5,0)))</f>
        <v>0</v>
      </c>
      <c r="AA26" s="54" t="s">
        <v>37</v>
      </c>
      <c r="AB26" s="54">
        <f>IF(L26="","",IF(L26&gt;$K27,1,IF(L26=$K27,0.5,0)))</f>
        <v>1</v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 t="s">
        <v>164</v>
      </c>
      <c r="C27" s="41">
        <v>0.5</v>
      </c>
      <c r="D27" s="41">
        <v>0</v>
      </c>
      <c r="E27" s="41">
        <v>0.5</v>
      </c>
      <c r="F27" s="41">
        <v>0</v>
      </c>
      <c r="G27" s="41">
        <v>1.5</v>
      </c>
      <c r="H27" s="41">
        <v>0</v>
      </c>
      <c r="I27" s="41">
        <v>1</v>
      </c>
      <c r="J27" s="41">
        <v>4</v>
      </c>
      <c r="K27" s="41">
        <v>0</v>
      </c>
      <c r="L27" s="40" t="s">
        <v>37</v>
      </c>
      <c r="M27" s="41"/>
      <c r="N27" s="41"/>
      <c r="O27" s="42">
        <f t="shared" si="16"/>
        <v>7.5</v>
      </c>
      <c r="P27" s="43">
        <f t="shared" si="18"/>
        <v>2</v>
      </c>
      <c r="Q27" s="43">
        <f t="shared" si="17"/>
        <v>9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0</v>
      </c>
      <c r="W27" s="54">
        <f>IF(G27="","",IF(G27&gt;$L22,1,IF(G27=$L22,0.5,0)))</f>
        <v>0</v>
      </c>
      <c r="X27" s="54">
        <f>IF(H27="","",IF(H27&gt;$L23,1,IF(H27=$L23,0.5,0)))</f>
        <v>0</v>
      </c>
      <c r="Y27" s="54">
        <f>IF(I27="","",IF(I27&gt;$L24,1,IF(I27=$L24,0.5,0)))</f>
        <v>0</v>
      </c>
      <c r="Z27" s="54">
        <f>IF(J27="","",IF(J27&gt;$L25,1,IF(J27=$L25,0.5,0)))</f>
        <v>1</v>
      </c>
      <c r="AA27" s="54">
        <f>IF(K27="","",IF(K27&gt;$L26,1,IF(K27=$L26,0.5,0)))</f>
        <v>0</v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f t="shared" si="16"/>
        <v>0</v>
      </c>
      <c r="P28" s="43">
        <f t="shared" si="18"/>
        <v>0</v>
      </c>
      <c r="Q28" s="43">
        <f t="shared" si="17"/>
        <v>0</v>
      </c>
      <c r="R28" s="52"/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16"/>
        <v>0</v>
      </c>
      <c r="P29" s="49">
        <f t="shared" si="18"/>
        <v>0</v>
      </c>
      <c r="Q29" s="49">
        <f t="shared" si="17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1">SUM(C32:N32)</f>
        <v>0</v>
      </c>
      <c r="P32" s="43">
        <f>SUM(S32:AD32)*2</f>
        <v>0</v>
      </c>
      <c r="Q32" s="43">
        <f t="shared" ref="Q32:Q43" si="32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1"/>
        <v>0</v>
      </c>
      <c r="P33" s="43">
        <f t="shared" ref="P33:P43" si="33">SUM(S33:AD33)*2</f>
        <v>0</v>
      </c>
      <c r="Q33" s="43">
        <f t="shared" si="32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1"/>
        <v>0</v>
      </c>
      <c r="P34" s="43">
        <f t="shared" si="33"/>
        <v>0</v>
      </c>
      <c r="Q34" s="43">
        <f t="shared" si="32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1"/>
        <v>0</v>
      </c>
      <c r="P35" s="43">
        <f t="shared" si="33"/>
        <v>0</v>
      </c>
      <c r="Q35" s="43">
        <f t="shared" si="32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1"/>
        <v>0</v>
      </c>
      <c r="P36" s="43">
        <f t="shared" si="33"/>
        <v>0</v>
      </c>
      <c r="Q36" s="43">
        <f t="shared" si="32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1"/>
        <v>0</v>
      </c>
      <c r="P37" s="43">
        <f t="shared" si="33"/>
        <v>0</v>
      </c>
      <c r="Q37" s="43">
        <f t="shared" si="32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1"/>
        <v>0</v>
      </c>
      <c r="P38" s="43">
        <f t="shared" si="33"/>
        <v>0</v>
      </c>
      <c r="Q38" s="43">
        <f t="shared" si="32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1"/>
        <v>0</v>
      </c>
      <c r="P39" s="43">
        <f t="shared" si="33"/>
        <v>0</v>
      </c>
      <c r="Q39" s="43">
        <f t="shared" si="32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32796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41</v>
      </c>
      <c r="D3" s="1"/>
      <c r="E3" s="1"/>
      <c r="F3" s="1"/>
      <c r="G3" s="1"/>
      <c r="H3" s="2"/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42</v>
      </c>
      <c r="D5" s="18"/>
      <c r="E5" s="10">
        <v>1</v>
      </c>
      <c r="F5" s="10"/>
      <c r="G5" s="10">
        <v>0</v>
      </c>
      <c r="H5" s="19">
        <v>2283</v>
      </c>
      <c r="I5" s="14" t="s">
        <v>142</v>
      </c>
      <c r="J5" s="18">
        <v>1963</v>
      </c>
    </row>
    <row r="6" spans="1:10">
      <c r="A6" s="5">
        <v>2</v>
      </c>
      <c r="B6" s="19"/>
      <c r="C6" s="14" t="s">
        <v>43</v>
      </c>
      <c r="D6" s="18"/>
      <c r="E6" s="10">
        <v>1</v>
      </c>
      <c r="F6" s="10"/>
      <c r="G6" s="10">
        <v>0</v>
      </c>
      <c r="H6" s="19">
        <v>76325</v>
      </c>
      <c r="I6" s="14" t="s">
        <v>143</v>
      </c>
      <c r="J6" s="18">
        <v>1947</v>
      </c>
    </row>
    <row r="7" spans="1:10">
      <c r="A7" s="5">
        <v>3</v>
      </c>
      <c r="B7" s="19"/>
      <c r="C7" s="14" t="s">
        <v>44</v>
      </c>
      <c r="D7" s="18"/>
      <c r="E7" s="10">
        <v>0.5</v>
      </c>
      <c r="F7" s="10"/>
      <c r="G7" s="10">
        <v>0.5</v>
      </c>
      <c r="H7" s="19">
        <v>96246</v>
      </c>
      <c r="I7" s="14" t="s">
        <v>155</v>
      </c>
      <c r="J7" s="18">
        <v>1909</v>
      </c>
    </row>
    <row r="8" spans="1:10">
      <c r="A8" s="5">
        <v>4</v>
      </c>
      <c r="B8" s="19"/>
      <c r="C8" s="14" t="s">
        <v>45</v>
      </c>
      <c r="D8" s="18"/>
      <c r="E8" s="10">
        <v>0.5</v>
      </c>
      <c r="F8" s="10"/>
      <c r="G8" s="10">
        <v>0.5</v>
      </c>
      <c r="H8" s="19">
        <v>19313</v>
      </c>
      <c r="I8" s="14" t="s">
        <v>146</v>
      </c>
      <c r="J8" s="18">
        <v>1884</v>
      </c>
    </row>
    <row r="9" spans="1:10">
      <c r="A9" s="5">
        <v>5</v>
      </c>
      <c r="B9" s="19"/>
      <c r="C9" s="14" t="s">
        <v>156</v>
      </c>
      <c r="D9" s="18"/>
      <c r="E9" s="10">
        <v>1</v>
      </c>
      <c r="F9" s="10" t="s">
        <v>10</v>
      </c>
      <c r="G9" s="10">
        <v>0</v>
      </c>
      <c r="H9" s="19">
        <v>76317</v>
      </c>
      <c r="I9" s="14" t="s">
        <v>144</v>
      </c>
      <c r="J9" s="18">
        <v>1850</v>
      </c>
    </row>
    <row r="10" spans="1:10" ht="15.75" thickBot="1">
      <c r="A10" s="5">
        <v>6</v>
      </c>
      <c r="B10" s="19"/>
      <c r="C10" s="14" t="s">
        <v>46</v>
      </c>
      <c r="D10" s="18"/>
      <c r="E10" s="12">
        <v>1</v>
      </c>
      <c r="F10" s="10" t="s">
        <v>10</v>
      </c>
      <c r="G10" s="12">
        <v>0</v>
      </c>
      <c r="H10" s="19">
        <v>43419</v>
      </c>
      <c r="I10" s="14" t="s">
        <v>152</v>
      </c>
      <c r="J10" s="18">
        <v>1707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5</v>
      </c>
      <c r="F11" s="10" t="s">
        <v>10</v>
      </c>
      <c r="G11" s="13">
        <v>1</v>
      </c>
      <c r="H11" s="3"/>
      <c r="I11" s="16">
        <f>IFERROR(AVERAGE(J5:J10),"")</f>
        <v>1876.6666666666667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/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48</v>
      </c>
      <c r="D15" s="18"/>
      <c r="E15" s="10">
        <v>0</v>
      </c>
      <c r="F15" s="10" t="s">
        <v>10</v>
      </c>
      <c r="G15" s="10">
        <v>1</v>
      </c>
      <c r="H15" s="19">
        <v>33910</v>
      </c>
      <c r="I15" s="14" t="s">
        <v>145</v>
      </c>
      <c r="J15" s="18">
        <v>1684</v>
      </c>
    </row>
    <row r="16" spans="1:10">
      <c r="A16" s="5">
        <v>2</v>
      </c>
      <c r="B16" s="19"/>
      <c r="C16" s="14" t="s">
        <v>49</v>
      </c>
      <c r="D16" s="18"/>
      <c r="E16" s="10">
        <v>1</v>
      </c>
      <c r="F16" s="10" t="s">
        <v>10</v>
      </c>
      <c r="G16" s="10">
        <v>0</v>
      </c>
      <c r="H16" s="19">
        <v>52132</v>
      </c>
      <c r="I16" s="14" t="s">
        <v>148</v>
      </c>
      <c r="J16" s="18">
        <v>1361</v>
      </c>
    </row>
    <row r="17" spans="1:10">
      <c r="A17" s="5">
        <v>3</v>
      </c>
      <c r="B17" s="19"/>
      <c r="C17" s="14" t="s">
        <v>50</v>
      </c>
      <c r="D17" s="18"/>
      <c r="E17" s="10">
        <v>0</v>
      </c>
      <c r="F17" s="10" t="s">
        <v>10</v>
      </c>
      <c r="G17" s="10">
        <v>1</v>
      </c>
      <c r="H17" s="19">
        <v>97593</v>
      </c>
      <c r="I17" s="14" t="s">
        <v>154</v>
      </c>
      <c r="J17" s="18" t="s">
        <v>150</v>
      </c>
    </row>
    <row r="18" spans="1:10" ht="15.75" thickBot="1">
      <c r="A18" s="5">
        <v>4</v>
      </c>
      <c r="B18" s="19"/>
      <c r="C18" s="14" t="s">
        <v>51</v>
      </c>
      <c r="D18" s="18"/>
      <c r="E18" s="12">
        <v>1</v>
      </c>
      <c r="F18" s="10" t="s">
        <v>10</v>
      </c>
      <c r="G18" s="12">
        <v>0</v>
      </c>
      <c r="H18" s="19">
        <v>9903</v>
      </c>
      <c r="I18" s="14" t="s">
        <v>153</v>
      </c>
      <c r="J18" s="18" t="s">
        <v>150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1522.5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32810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52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76333</v>
      </c>
      <c r="C5" s="14" t="s">
        <v>141</v>
      </c>
      <c r="D5" s="18">
        <v>1978</v>
      </c>
      <c r="E5" s="10">
        <v>0.5</v>
      </c>
      <c r="F5" s="10"/>
      <c r="G5" s="10">
        <v>0.5</v>
      </c>
      <c r="H5" s="19"/>
      <c r="I5" s="14" t="s">
        <v>53</v>
      </c>
      <c r="J5" s="18"/>
    </row>
    <row r="6" spans="1:10">
      <c r="A6" s="5">
        <v>2</v>
      </c>
      <c r="B6" s="19">
        <v>2283</v>
      </c>
      <c r="C6" s="14" t="s">
        <v>142</v>
      </c>
      <c r="D6" s="18">
        <v>1963</v>
      </c>
      <c r="E6" s="10">
        <v>0.5</v>
      </c>
      <c r="F6" s="10"/>
      <c r="G6" s="10">
        <v>0.5</v>
      </c>
      <c r="H6" s="19"/>
      <c r="I6" s="14" t="s">
        <v>54</v>
      </c>
      <c r="J6" s="18"/>
    </row>
    <row r="7" spans="1:10">
      <c r="A7" s="5">
        <v>3</v>
      </c>
      <c r="B7" s="19">
        <v>353</v>
      </c>
      <c r="C7" s="14" t="s">
        <v>151</v>
      </c>
      <c r="D7" s="18">
        <v>1960</v>
      </c>
      <c r="E7" s="10">
        <v>0</v>
      </c>
      <c r="F7" s="10"/>
      <c r="G7" s="10">
        <v>1</v>
      </c>
      <c r="H7" s="19"/>
      <c r="I7" s="14" t="s">
        <v>55</v>
      </c>
      <c r="J7" s="18"/>
    </row>
    <row r="8" spans="1:10">
      <c r="A8" s="5">
        <v>4</v>
      </c>
      <c r="B8" s="19">
        <v>76325</v>
      </c>
      <c r="C8" s="14" t="s">
        <v>143</v>
      </c>
      <c r="D8" s="18">
        <v>1947</v>
      </c>
      <c r="E8" s="10">
        <v>1</v>
      </c>
      <c r="F8" s="10"/>
      <c r="G8" s="10">
        <v>0</v>
      </c>
      <c r="H8" s="19"/>
      <c r="I8" s="14" t="s">
        <v>56</v>
      </c>
      <c r="J8" s="18"/>
    </row>
    <row r="9" spans="1:10">
      <c r="A9" s="5">
        <v>5</v>
      </c>
      <c r="B9" s="19">
        <v>31348</v>
      </c>
      <c r="C9" s="14" t="s">
        <v>140</v>
      </c>
      <c r="D9" s="18">
        <v>1946</v>
      </c>
      <c r="E9" s="10">
        <v>1</v>
      </c>
      <c r="F9" s="10" t="s">
        <v>10</v>
      </c>
      <c r="G9" s="10">
        <v>0</v>
      </c>
      <c r="H9" s="19"/>
      <c r="I9" s="14" t="s">
        <v>57</v>
      </c>
      <c r="J9" s="18"/>
    </row>
    <row r="10" spans="1:10" ht="15.75" thickBot="1">
      <c r="A10" s="5">
        <v>6</v>
      </c>
      <c r="B10" s="19">
        <v>96246</v>
      </c>
      <c r="C10" s="14" t="s">
        <v>155</v>
      </c>
      <c r="D10" s="18">
        <v>1909</v>
      </c>
      <c r="E10" s="12">
        <v>1</v>
      </c>
      <c r="F10" s="10" t="s">
        <v>10</v>
      </c>
      <c r="G10" s="12">
        <v>0</v>
      </c>
      <c r="H10" s="19"/>
      <c r="I10" s="14" t="s">
        <v>58</v>
      </c>
      <c r="J10" s="18"/>
    </row>
    <row r="11" spans="1:10" ht="16.5" thickTop="1" thickBot="1">
      <c r="A11" s="6"/>
      <c r="B11" s="3"/>
      <c r="C11" s="16">
        <f>IFERROR(AVERAGE(D5:D10),"")</f>
        <v>1950.5</v>
      </c>
      <c r="D11" s="3"/>
      <c r="E11" s="13">
        <v>4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59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19313</v>
      </c>
      <c r="C15" s="14" t="s">
        <v>146</v>
      </c>
      <c r="D15" s="18">
        <v>1884</v>
      </c>
      <c r="E15" s="10">
        <v>0.5</v>
      </c>
      <c r="F15" s="10"/>
      <c r="G15" s="10">
        <v>0.5</v>
      </c>
      <c r="H15" s="19"/>
      <c r="I15" s="14" t="s">
        <v>60</v>
      </c>
      <c r="J15" s="18"/>
    </row>
    <row r="16" spans="1:10">
      <c r="A16" s="5">
        <v>2</v>
      </c>
      <c r="B16" s="19">
        <v>76317</v>
      </c>
      <c r="C16" s="14" t="s">
        <v>144</v>
      </c>
      <c r="D16" s="18">
        <v>1850</v>
      </c>
      <c r="E16" s="10">
        <v>0.5</v>
      </c>
      <c r="F16" s="10"/>
      <c r="G16" s="10">
        <v>0.5</v>
      </c>
      <c r="H16" s="19"/>
      <c r="I16" s="14" t="s">
        <v>61</v>
      </c>
      <c r="J16" s="18"/>
    </row>
    <row r="17" spans="1:10">
      <c r="A17" s="5">
        <v>3</v>
      </c>
      <c r="B17" s="19">
        <v>43419</v>
      </c>
      <c r="C17" s="14" t="s">
        <v>152</v>
      </c>
      <c r="D17" s="18">
        <v>1707</v>
      </c>
      <c r="E17" s="10">
        <v>0.5</v>
      </c>
      <c r="F17" s="10"/>
      <c r="G17" s="10">
        <v>0.5</v>
      </c>
      <c r="H17" s="19"/>
      <c r="I17" s="14" t="s">
        <v>62</v>
      </c>
      <c r="J17" s="18"/>
    </row>
    <row r="18" spans="1:10" ht="15.75" thickBot="1">
      <c r="A18" s="5">
        <v>4</v>
      </c>
      <c r="B18" s="19">
        <v>33910</v>
      </c>
      <c r="C18" s="14" t="s">
        <v>145</v>
      </c>
      <c r="D18" s="18">
        <v>1684</v>
      </c>
      <c r="E18" s="12">
        <v>1</v>
      </c>
      <c r="F18" s="10" t="s">
        <v>10</v>
      </c>
      <c r="G18" s="12">
        <v>0</v>
      </c>
      <c r="H18" s="19"/>
      <c r="I18" s="14" t="s">
        <v>63</v>
      </c>
      <c r="J18" s="18"/>
    </row>
    <row r="19" spans="1:10" ht="16.5" thickTop="1" thickBot="1">
      <c r="A19" s="6"/>
      <c r="B19" s="3"/>
      <c r="C19" s="16">
        <f>IFERROR(AVERAGE(D15:D18),"")</f>
        <v>1781.25</v>
      </c>
      <c r="D19" s="3"/>
      <c r="E19" s="13">
        <v>2.5</v>
      </c>
      <c r="F19" s="10" t="s">
        <v>10</v>
      </c>
      <c r="G19" s="13">
        <v>1.5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3" sqref="C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32817</v>
      </c>
    </row>
    <row r="2" spans="1:10" ht="19.5" thickBot="1">
      <c r="A2" s="17" t="s">
        <v>14</v>
      </c>
    </row>
    <row r="3" spans="1:10">
      <c r="A3" s="4"/>
      <c r="B3" s="2"/>
      <c r="C3" s="15" t="s">
        <v>160</v>
      </c>
      <c r="D3" s="1"/>
      <c r="E3" s="1"/>
      <c r="F3" s="1"/>
      <c r="G3" s="1"/>
      <c r="H3" s="2"/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64</v>
      </c>
      <c r="D5" s="18"/>
      <c r="E5" s="10">
        <v>1</v>
      </c>
      <c r="F5" s="10"/>
      <c r="G5" s="10">
        <v>0</v>
      </c>
      <c r="H5" s="19">
        <v>76333</v>
      </c>
      <c r="I5" s="14" t="s">
        <v>141</v>
      </c>
      <c r="J5" s="18">
        <v>1978</v>
      </c>
    </row>
    <row r="6" spans="1:10">
      <c r="A6" s="5">
        <v>2</v>
      </c>
      <c r="B6" s="19"/>
      <c r="C6" s="14" t="s">
        <v>65</v>
      </c>
      <c r="D6" s="18"/>
      <c r="E6" s="10">
        <v>0.5</v>
      </c>
      <c r="F6" s="10"/>
      <c r="G6" s="10">
        <v>0.5</v>
      </c>
      <c r="H6" s="19">
        <v>2283</v>
      </c>
      <c r="I6" s="14" t="s">
        <v>142</v>
      </c>
      <c r="J6" s="18">
        <v>1963</v>
      </c>
    </row>
    <row r="7" spans="1:10">
      <c r="A7" s="5">
        <v>3</v>
      </c>
      <c r="B7" s="19"/>
      <c r="C7" s="14" t="s">
        <v>66</v>
      </c>
      <c r="D7" s="18"/>
      <c r="E7" s="10">
        <v>0.5</v>
      </c>
      <c r="F7" s="10"/>
      <c r="G7" s="10">
        <v>0.5</v>
      </c>
      <c r="H7" s="19">
        <v>76325</v>
      </c>
      <c r="I7" s="14" t="s">
        <v>143</v>
      </c>
      <c r="J7" s="18">
        <v>1947</v>
      </c>
    </row>
    <row r="8" spans="1:10">
      <c r="A8" s="5">
        <v>4</v>
      </c>
      <c r="B8" s="19"/>
      <c r="C8" s="14" t="s">
        <v>67</v>
      </c>
      <c r="D8" s="18"/>
      <c r="E8" s="10">
        <v>0</v>
      </c>
      <c r="F8" s="10"/>
      <c r="G8" s="10">
        <v>1</v>
      </c>
      <c r="H8" s="19">
        <v>31348</v>
      </c>
      <c r="I8" s="14" t="s">
        <v>140</v>
      </c>
      <c r="J8" s="18">
        <v>1946</v>
      </c>
    </row>
    <row r="9" spans="1:10">
      <c r="A9" s="5">
        <v>5</v>
      </c>
      <c r="B9" s="19"/>
      <c r="C9" s="14" t="s">
        <v>68</v>
      </c>
      <c r="D9" s="18"/>
      <c r="E9" s="10">
        <v>0.5</v>
      </c>
      <c r="F9" s="10" t="s">
        <v>10</v>
      </c>
      <c r="G9" s="10">
        <v>0.5</v>
      </c>
      <c r="H9" s="19">
        <v>96246</v>
      </c>
      <c r="I9" s="14" t="s">
        <v>155</v>
      </c>
      <c r="J9" s="18">
        <v>1909</v>
      </c>
    </row>
    <row r="10" spans="1:10" ht="15.75" thickBot="1">
      <c r="A10" s="5">
        <v>6</v>
      </c>
      <c r="B10" s="19"/>
      <c r="C10" s="14" t="s">
        <v>69</v>
      </c>
      <c r="D10" s="18"/>
      <c r="E10" s="12">
        <v>1</v>
      </c>
      <c r="F10" s="10" t="s">
        <v>10</v>
      </c>
      <c r="G10" s="12">
        <v>0</v>
      </c>
      <c r="H10" s="19">
        <v>19313</v>
      </c>
      <c r="I10" s="14" t="s">
        <v>146</v>
      </c>
      <c r="J10" s="18">
        <v>1884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1937.8333333333333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161</v>
      </c>
      <c r="D13" s="1"/>
      <c r="E13" s="1"/>
      <c r="F13" s="1"/>
      <c r="G13" s="1"/>
      <c r="H13" s="2"/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70</v>
      </c>
      <c r="D15" s="18"/>
      <c r="E15" s="10">
        <v>0.5</v>
      </c>
      <c r="F15" s="10" t="s">
        <v>10</v>
      </c>
      <c r="G15" s="10">
        <v>0.5</v>
      </c>
      <c r="H15" s="19">
        <v>76317</v>
      </c>
      <c r="I15" s="14" t="s">
        <v>144</v>
      </c>
      <c r="J15" s="18">
        <v>1850</v>
      </c>
    </row>
    <row r="16" spans="1:10">
      <c r="A16" s="5">
        <v>2</v>
      </c>
      <c r="B16" s="19"/>
      <c r="C16" s="14" t="s">
        <v>71</v>
      </c>
      <c r="D16" s="18"/>
      <c r="E16" s="10">
        <v>0.5</v>
      </c>
      <c r="F16" s="10" t="s">
        <v>10</v>
      </c>
      <c r="G16" s="10">
        <v>0.5</v>
      </c>
      <c r="H16" s="19">
        <v>43419</v>
      </c>
      <c r="I16" s="14" t="s">
        <v>152</v>
      </c>
      <c r="J16" s="18">
        <v>1707</v>
      </c>
    </row>
    <row r="17" spans="1:10">
      <c r="A17" s="5">
        <v>3</v>
      </c>
      <c r="B17" s="19"/>
      <c r="C17" s="14" t="s">
        <v>72</v>
      </c>
      <c r="D17" s="18"/>
      <c r="E17" s="10">
        <v>1</v>
      </c>
      <c r="F17" s="10" t="s">
        <v>10</v>
      </c>
      <c r="G17" s="10">
        <v>0</v>
      </c>
      <c r="H17" s="19">
        <v>33910</v>
      </c>
      <c r="I17" s="14" t="s">
        <v>145</v>
      </c>
      <c r="J17" s="18">
        <v>1684</v>
      </c>
    </row>
    <row r="18" spans="1:10" ht="15.75" thickBot="1">
      <c r="A18" s="5">
        <v>4</v>
      </c>
      <c r="B18" s="19"/>
      <c r="C18" s="14" t="s">
        <v>73</v>
      </c>
      <c r="D18" s="18"/>
      <c r="E18" s="12">
        <v>1</v>
      </c>
      <c r="F18" s="10" t="s">
        <v>10</v>
      </c>
      <c r="G18" s="12">
        <v>0</v>
      </c>
      <c r="H18" s="19">
        <v>97593</v>
      </c>
      <c r="I18" s="14" t="s">
        <v>154</v>
      </c>
      <c r="J18" s="18" t="s">
        <v>150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1747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32831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74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76333</v>
      </c>
      <c r="C5" s="14" t="s">
        <v>141</v>
      </c>
      <c r="D5" s="18">
        <v>1978</v>
      </c>
      <c r="E5" s="10">
        <v>1</v>
      </c>
      <c r="F5" s="10"/>
      <c r="G5" s="10">
        <v>0</v>
      </c>
      <c r="H5" s="19"/>
      <c r="I5" s="14" t="s">
        <v>76</v>
      </c>
      <c r="J5" s="18"/>
    </row>
    <row r="6" spans="1:10">
      <c r="A6" s="5">
        <v>2</v>
      </c>
      <c r="B6" s="19">
        <v>76325</v>
      </c>
      <c r="C6" s="14" t="s">
        <v>143</v>
      </c>
      <c r="D6" s="18">
        <v>1947</v>
      </c>
      <c r="E6" s="10">
        <v>0</v>
      </c>
      <c r="F6" s="10"/>
      <c r="G6" s="10">
        <v>1</v>
      </c>
      <c r="H6" s="19"/>
      <c r="I6" s="14" t="s">
        <v>77</v>
      </c>
      <c r="J6" s="18"/>
    </row>
    <row r="7" spans="1:10">
      <c r="A7" s="5">
        <v>3</v>
      </c>
      <c r="B7" s="19">
        <v>31348</v>
      </c>
      <c r="C7" s="14" t="s">
        <v>140</v>
      </c>
      <c r="D7" s="18">
        <v>1946</v>
      </c>
      <c r="E7" s="10">
        <v>1</v>
      </c>
      <c r="F7" s="10"/>
      <c r="G7" s="10">
        <v>0</v>
      </c>
      <c r="H7" s="19"/>
      <c r="I7" s="14" t="s">
        <v>78</v>
      </c>
      <c r="J7" s="18"/>
    </row>
    <row r="8" spans="1:10">
      <c r="A8" s="5">
        <v>4</v>
      </c>
      <c r="B8" s="19">
        <v>96246</v>
      </c>
      <c r="C8" s="14" t="s">
        <v>155</v>
      </c>
      <c r="D8" s="18">
        <v>1909</v>
      </c>
      <c r="E8" s="10">
        <v>0</v>
      </c>
      <c r="F8" s="10"/>
      <c r="G8" s="10">
        <v>1</v>
      </c>
      <c r="H8" s="19"/>
      <c r="I8" s="14" t="s">
        <v>79</v>
      </c>
      <c r="J8" s="18"/>
    </row>
    <row r="9" spans="1:10">
      <c r="A9" s="5">
        <v>5</v>
      </c>
      <c r="B9" s="19">
        <v>43419</v>
      </c>
      <c r="C9" s="14" t="s">
        <v>152</v>
      </c>
      <c r="D9" s="18">
        <v>1707</v>
      </c>
      <c r="E9" s="10">
        <v>1</v>
      </c>
      <c r="F9" s="10" t="s">
        <v>10</v>
      </c>
      <c r="G9" s="10">
        <v>0</v>
      </c>
      <c r="H9" s="19"/>
      <c r="I9" s="14" t="s">
        <v>80</v>
      </c>
      <c r="J9" s="18"/>
    </row>
    <row r="10" spans="1:10" ht="15.75" thickBot="1">
      <c r="A10" s="5">
        <v>6</v>
      </c>
      <c r="B10" s="19">
        <v>33910</v>
      </c>
      <c r="C10" s="14" t="s">
        <v>145</v>
      </c>
      <c r="D10" s="18">
        <v>1684</v>
      </c>
      <c r="E10" s="12">
        <v>0.5</v>
      </c>
      <c r="F10" s="10" t="s">
        <v>10</v>
      </c>
      <c r="G10" s="12">
        <v>0.5</v>
      </c>
      <c r="H10" s="19"/>
      <c r="I10" s="14" t="s">
        <v>81</v>
      </c>
      <c r="J10" s="18"/>
    </row>
    <row r="11" spans="1:10" ht="16.5" thickTop="1" thickBot="1">
      <c r="A11" s="6"/>
      <c r="B11" s="3"/>
      <c r="C11" s="16">
        <f>IFERROR(AVERAGE(D5:D10),"")</f>
        <v>1861.8333333333333</v>
      </c>
      <c r="D11" s="3"/>
      <c r="E11" s="13">
        <v>3.5</v>
      </c>
      <c r="F11" s="10" t="s">
        <v>10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75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19313</v>
      </c>
      <c r="C15" s="14" t="s">
        <v>146</v>
      </c>
      <c r="D15" s="18">
        <v>1884</v>
      </c>
      <c r="E15" s="10">
        <v>0.5</v>
      </c>
      <c r="F15" s="10" t="s">
        <v>10</v>
      </c>
      <c r="G15" s="10">
        <v>0.5</v>
      </c>
      <c r="H15" s="19"/>
      <c r="I15" s="14" t="s">
        <v>82</v>
      </c>
      <c r="J15" s="18"/>
    </row>
    <row r="16" spans="1:10">
      <c r="A16" s="5">
        <v>2</v>
      </c>
      <c r="B16" s="19">
        <v>76317</v>
      </c>
      <c r="C16" s="14" t="s">
        <v>144</v>
      </c>
      <c r="D16" s="18">
        <v>1850</v>
      </c>
      <c r="E16" s="10">
        <v>0.5</v>
      </c>
      <c r="F16" s="10" t="s">
        <v>10</v>
      </c>
      <c r="G16" s="10">
        <v>0.5</v>
      </c>
      <c r="H16" s="19"/>
      <c r="I16" s="14" t="s">
        <v>82</v>
      </c>
      <c r="J16" s="18"/>
    </row>
    <row r="17" spans="1:10">
      <c r="A17" s="5">
        <v>3</v>
      </c>
      <c r="B17" s="19">
        <v>97595</v>
      </c>
      <c r="C17" s="14" t="s">
        <v>149</v>
      </c>
      <c r="D17" s="18" t="s">
        <v>150</v>
      </c>
      <c r="E17" s="10">
        <v>1</v>
      </c>
      <c r="F17" s="10" t="s">
        <v>10</v>
      </c>
      <c r="G17" s="10">
        <v>0</v>
      </c>
      <c r="H17" s="19"/>
      <c r="I17" s="14" t="s">
        <v>82</v>
      </c>
      <c r="J17" s="18"/>
    </row>
    <row r="18" spans="1:10" ht="15.75" thickBot="1">
      <c r="A18" s="5">
        <v>4</v>
      </c>
      <c r="B18" s="19">
        <v>97593</v>
      </c>
      <c r="C18" s="14" t="s">
        <v>154</v>
      </c>
      <c r="D18" s="18" t="s">
        <v>150</v>
      </c>
      <c r="E18" s="12">
        <v>0.5</v>
      </c>
      <c r="F18" s="10" t="s">
        <v>10</v>
      </c>
      <c r="G18" s="12">
        <v>0.5</v>
      </c>
      <c r="H18" s="19"/>
      <c r="I18" s="14" t="s">
        <v>82</v>
      </c>
      <c r="J18" s="18"/>
    </row>
    <row r="19" spans="1:10" ht="16.5" thickTop="1" thickBot="1">
      <c r="A19" s="6"/>
      <c r="B19" s="3"/>
      <c r="C19" s="16">
        <f>IFERROR(AVERAGE(D15:D18),"")</f>
        <v>1867</v>
      </c>
      <c r="D19" s="3"/>
      <c r="E19" s="13">
        <v>2.5</v>
      </c>
      <c r="F19" s="10" t="s">
        <v>10</v>
      </c>
      <c r="G19" s="13">
        <v>1.5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32845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83</v>
      </c>
      <c r="D3" s="1"/>
      <c r="E3" s="1"/>
      <c r="F3" s="1"/>
      <c r="G3" s="1"/>
      <c r="H3" s="2"/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84</v>
      </c>
      <c r="D5" s="18"/>
      <c r="E5" s="10">
        <v>1</v>
      </c>
      <c r="F5" s="10"/>
      <c r="G5" s="10">
        <v>0</v>
      </c>
      <c r="H5" s="19">
        <v>76333</v>
      </c>
      <c r="I5" s="14" t="s">
        <v>141</v>
      </c>
      <c r="J5" s="18">
        <v>1978</v>
      </c>
    </row>
    <row r="6" spans="1:10">
      <c r="A6" s="5">
        <v>2</v>
      </c>
      <c r="B6" s="19"/>
      <c r="C6" s="14" t="s">
        <v>85</v>
      </c>
      <c r="D6" s="18"/>
      <c r="E6" s="10">
        <v>0.5</v>
      </c>
      <c r="F6" s="10"/>
      <c r="G6" s="10">
        <v>0.5</v>
      </c>
      <c r="H6" s="19">
        <v>2283</v>
      </c>
      <c r="I6" s="14" t="s">
        <v>142</v>
      </c>
      <c r="J6" s="18">
        <v>1963</v>
      </c>
    </row>
    <row r="7" spans="1:10">
      <c r="A7" s="5">
        <v>3</v>
      </c>
      <c r="B7" s="19"/>
      <c r="C7" s="14" t="s">
        <v>86</v>
      </c>
      <c r="D7" s="18"/>
      <c r="E7" s="10">
        <v>0.5</v>
      </c>
      <c r="F7" s="10"/>
      <c r="G7" s="10">
        <v>0.5</v>
      </c>
      <c r="H7" s="19">
        <v>353</v>
      </c>
      <c r="I7" s="14" t="s">
        <v>151</v>
      </c>
      <c r="J7" s="18">
        <v>1960</v>
      </c>
    </row>
    <row r="8" spans="1:10">
      <c r="A8" s="5">
        <v>4</v>
      </c>
      <c r="B8" s="19"/>
      <c r="C8" s="14" t="s">
        <v>87</v>
      </c>
      <c r="D8" s="18"/>
      <c r="E8" s="10">
        <v>0</v>
      </c>
      <c r="F8" s="10"/>
      <c r="G8" s="10">
        <v>1</v>
      </c>
      <c r="H8" s="19">
        <v>76325</v>
      </c>
      <c r="I8" s="14" t="s">
        <v>143</v>
      </c>
      <c r="J8" s="18">
        <v>1947</v>
      </c>
    </row>
    <row r="9" spans="1:10">
      <c r="A9" s="5">
        <v>5</v>
      </c>
      <c r="B9" s="19"/>
      <c r="C9" s="14" t="s">
        <v>88</v>
      </c>
      <c r="D9" s="18"/>
      <c r="E9" s="10">
        <v>0</v>
      </c>
      <c r="F9" s="10" t="s">
        <v>10</v>
      </c>
      <c r="G9" s="10">
        <v>1</v>
      </c>
      <c r="H9" s="19">
        <v>31348</v>
      </c>
      <c r="I9" s="14" t="s">
        <v>140</v>
      </c>
      <c r="J9" s="18">
        <v>1946</v>
      </c>
    </row>
    <row r="10" spans="1:10" ht="15.75" thickBot="1">
      <c r="A10" s="5">
        <v>6</v>
      </c>
      <c r="B10" s="19"/>
      <c r="C10" s="14" t="s">
        <v>89</v>
      </c>
      <c r="D10" s="18"/>
      <c r="E10" s="12">
        <v>0.5</v>
      </c>
      <c r="F10" s="10" t="s">
        <v>10</v>
      </c>
      <c r="G10" s="12">
        <v>0.5</v>
      </c>
      <c r="H10" s="19">
        <v>96246</v>
      </c>
      <c r="I10" s="14" t="s">
        <v>155</v>
      </c>
      <c r="J10" s="18">
        <v>1909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1950.5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164</v>
      </c>
      <c r="D13" s="1"/>
      <c r="E13" s="1"/>
      <c r="F13" s="1"/>
      <c r="G13" s="1"/>
      <c r="H13" s="2"/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90</v>
      </c>
      <c r="D15" s="18"/>
      <c r="E15" s="10">
        <v>1</v>
      </c>
      <c r="F15" s="10" t="s">
        <v>10</v>
      </c>
      <c r="G15" s="10">
        <v>0</v>
      </c>
      <c r="H15" s="19">
        <v>76317</v>
      </c>
      <c r="I15" s="14" t="s">
        <v>144</v>
      </c>
      <c r="J15" s="18">
        <v>1850</v>
      </c>
    </row>
    <row r="16" spans="1:10">
      <c r="A16" s="5">
        <v>2</v>
      </c>
      <c r="B16" s="19"/>
      <c r="C16" s="14" t="s">
        <v>91</v>
      </c>
      <c r="D16" s="18"/>
      <c r="E16" s="10">
        <v>1</v>
      </c>
      <c r="F16" s="10" t="s">
        <v>10</v>
      </c>
      <c r="G16" s="10">
        <v>0</v>
      </c>
      <c r="H16" s="19">
        <v>27715</v>
      </c>
      <c r="I16" s="14" t="s">
        <v>147</v>
      </c>
      <c r="J16" s="18">
        <v>1706</v>
      </c>
    </row>
    <row r="17" spans="1:10">
      <c r="A17" s="5">
        <v>3</v>
      </c>
      <c r="B17" s="19"/>
      <c r="C17" s="14" t="s">
        <v>92</v>
      </c>
      <c r="D17" s="18"/>
      <c r="E17" s="10">
        <v>1</v>
      </c>
      <c r="F17" s="10" t="s">
        <v>10</v>
      </c>
      <c r="G17" s="10">
        <v>0</v>
      </c>
      <c r="H17" s="19">
        <v>33910</v>
      </c>
      <c r="I17" s="14" t="s">
        <v>145</v>
      </c>
      <c r="J17" s="18">
        <v>1684</v>
      </c>
    </row>
    <row r="18" spans="1:10" ht="15.75" thickBot="1">
      <c r="A18" s="5">
        <v>4</v>
      </c>
      <c r="B18" s="19"/>
      <c r="C18" s="14" t="s">
        <v>93</v>
      </c>
      <c r="D18" s="18"/>
      <c r="E18" s="12">
        <v>1</v>
      </c>
      <c r="F18" s="10" t="s">
        <v>10</v>
      </c>
      <c r="G18" s="12">
        <v>0</v>
      </c>
      <c r="H18" s="19">
        <v>97595</v>
      </c>
      <c r="I18" s="14" t="s">
        <v>149</v>
      </c>
      <c r="J18" s="18" t="s">
        <v>150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1746.6666666666667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32894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94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76333</v>
      </c>
      <c r="C5" s="14" t="s">
        <v>141</v>
      </c>
      <c r="D5" s="18">
        <v>1978</v>
      </c>
      <c r="E5" s="10">
        <v>1</v>
      </c>
      <c r="F5" s="10" t="s">
        <v>10</v>
      </c>
      <c r="G5" s="10">
        <v>0</v>
      </c>
      <c r="H5" s="19"/>
      <c r="I5" s="14" t="s">
        <v>95</v>
      </c>
      <c r="J5" s="18"/>
    </row>
    <row r="6" spans="1:10">
      <c r="A6" s="5">
        <v>2</v>
      </c>
      <c r="B6" s="19">
        <v>2283</v>
      </c>
      <c r="C6" s="14" t="s">
        <v>142</v>
      </c>
      <c r="D6" s="18">
        <v>1963</v>
      </c>
      <c r="E6" s="10">
        <v>0</v>
      </c>
      <c r="F6" s="10" t="s">
        <v>10</v>
      </c>
      <c r="G6" s="10">
        <v>1</v>
      </c>
      <c r="H6" s="19"/>
      <c r="I6" s="14" t="s">
        <v>96</v>
      </c>
      <c r="J6" s="18"/>
    </row>
    <row r="7" spans="1:10">
      <c r="A7" s="5">
        <v>3</v>
      </c>
      <c r="B7" s="19">
        <v>353</v>
      </c>
      <c r="C7" s="14" t="s">
        <v>151</v>
      </c>
      <c r="D7" s="18">
        <v>1960</v>
      </c>
      <c r="E7" s="10">
        <v>0</v>
      </c>
      <c r="F7" s="10" t="s">
        <v>10</v>
      </c>
      <c r="G7" s="10">
        <v>1</v>
      </c>
      <c r="H7" s="19"/>
      <c r="I7" s="14" t="s">
        <v>97</v>
      </c>
      <c r="J7" s="18"/>
    </row>
    <row r="8" spans="1:10">
      <c r="A8" s="5">
        <v>4</v>
      </c>
      <c r="B8" s="19">
        <v>76325</v>
      </c>
      <c r="C8" s="14" t="s">
        <v>143</v>
      </c>
      <c r="D8" s="18">
        <v>1947</v>
      </c>
      <c r="E8" s="10">
        <v>0.5</v>
      </c>
      <c r="F8" s="10" t="s">
        <v>10</v>
      </c>
      <c r="G8" s="10">
        <v>0.5</v>
      </c>
      <c r="H8" s="19"/>
      <c r="I8" s="14" t="s">
        <v>98</v>
      </c>
      <c r="J8" s="18"/>
    </row>
    <row r="9" spans="1:10">
      <c r="A9" s="5">
        <v>5</v>
      </c>
      <c r="B9" s="19">
        <v>31348</v>
      </c>
      <c r="C9" s="14" t="s">
        <v>140</v>
      </c>
      <c r="D9" s="18">
        <v>1946</v>
      </c>
      <c r="E9" s="10">
        <v>0</v>
      </c>
      <c r="F9" s="10" t="s">
        <v>10</v>
      </c>
      <c r="G9" s="10">
        <v>1</v>
      </c>
      <c r="H9" s="19"/>
      <c r="I9" s="14" t="s">
        <v>99</v>
      </c>
      <c r="J9" s="18"/>
    </row>
    <row r="10" spans="1:10" ht="15.75" thickBot="1">
      <c r="A10" s="5">
        <v>6</v>
      </c>
      <c r="B10" s="19">
        <v>96246</v>
      </c>
      <c r="C10" s="14" t="s">
        <v>155</v>
      </c>
      <c r="D10" s="18">
        <v>1909</v>
      </c>
      <c r="E10" s="12">
        <v>0</v>
      </c>
      <c r="F10" s="10" t="s">
        <v>10</v>
      </c>
      <c r="G10" s="12">
        <v>1</v>
      </c>
      <c r="H10" s="19"/>
      <c r="I10" s="14" t="s">
        <v>100</v>
      </c>
      <c r="J10" s="18"/>
    </row>
    <row r="11" spans="1:10" ht="16.5" thickTop="1" thickBot="1">
      <c r="A11" s="6"/>
      <c r="B11" s="3"/>
      <c r="C11" s="16">
        <f>IFERROR(AVERAGE(D5:D10),"")</f>
        <v>1950.5</v>
      </c>
      <c r="D11" s="3"/>
      <c r="E11" s="13">
        <v>1.5</v>
      </c>
      <c r="F11" s="10" t="s">
        <v>10</v>
      </c>
      <c r="G11" s="13">
        <v>4.5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101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76317</v>
      </c>
      <c r="C15" s="14" t="s">
        <v>144</v>
      </c>
      <c r="D15" s="18">
        <v>1850</v>
      </c>
      <c r="E15" s="10">
        <v>0.5</v>
      </c>
      <c r="F15" s="10" t="s">
        <v>10</v>
      </c>
      <c r="G15" s="10">
        <v>0.5</v>
      </c>
      <c r="H15" s="19"/>
      <c r="I15" s="14" t="s">
        <v>102</v>
      </c>
      <c r="J15" s="18"/>
    </row>
    <row r="16" spans="1:10">
      <c r="A16" s="5">
        <v>2</v>
      </c>
      <c r="B16" s="19">
        <v>43419</v>
      </c>
      <c r="C16" s="14" t="s">
        <v>152</v>
      </c>
      <c r="D16" s="18">
        <v>1707</v>
      </c>
      <c r="E16" s="10">
        <v>0.5</v>
      </c>
      <c r="F16" s="10" t="s">
        <v>10</v>
      </c>
      <c r="G16" s="10">
        <v>0.5</v>
      </c>
      <c r="H16" s="19"/>
      <c r="I16" s="14" t="s">
        <v>103</v>
      </c>
      <c r="J16" s="18"/>
    </row>
    <row r="17" spans="1:10">
      <c r="A17" s="5">
        <v>3</v>
      </c>
      <c r="B17" s="19">
        <v>27715</v>
      </c>
      <c r="C17" s="14" t="s">
        <v>147</v>
      </c>
      <c r="D17" s="18">
        <v>1706</v>
      </c>
      <c r="E17" s="10">
        <v>0.5</v>
      </c>
      <c r="F17" s="10" t="s">
        <v>10</v>
      </c>
      <c r="G17" s="10">
        <v>0.5</v>
      </c>
      <c r="H17" s="19"/>
      <c r="I17" s="14" t="s">
        <v>104</v>
      </c>
      <c r="J17" s="18"/>
    </row>
    <row r="18" spans="1:10" ht="15.75" thickBot="1">
      <c r="A18" s="5">
        <v>4</v>
      </c>
      <c r="B18" s="19">
        <v>33910</v>
      </c>
      <c r="C18" s="14" t="s">
        <v>145</v>
      </c>
      <c r="D18" s="18">
        <v>1684</v>
      </c>
      <c r="E18" s="12">
        <v>0</v>
      </c>
      <c r="F18" s="10" t="s">
        <v>10</v>
      </c>
      <c r="G18" s="12">
        <v>1</v>
      </c>
      <c r="H18" s="19"/>
      <c r="I18" s="14" t="s">
        <v>105</v>
      </c>
      <c r="J18" s="18"/>
    </row>
    <row r="19" spans="1:10" ht="16.5" thickTop="1" thickBot="1">
      <c r="A19" s="6"/>
      <c r="B19" s="3"/>
      <c r="C19" s="16">
        <f>IFERROR(AVERAGE(D15:D18),"")</f>
        <v>1736.75</v>
      </c>
      <c r="D19" s="3"/>
      <c r="E19" s="13">
        <v>1.5</v>
      </c>
      <c r="F19" s="10" t="s">
        <v>10</v>
      </c>
      <c r="G19" s="13">
        <v>2.5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32922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106</v>
      </c>
      <c r="D3" s="1"/>
      <c r="E3" s="1"/>
      <c r="F3" s="1"/>
      <c r="G3" s="1"/>
      <c r="H3" s="2"/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107</v>
      </c>
      <c r="D5" s="18"/>
      <c r="E5" s="10">
        <v>1</v>
      </c>
      <c r="F5" s="10" t="s">
        <v>10</v>
      </c>
      <c r="G5" s="10">
        <v>0</v>
      </c>
      <c r="H5" s="19">
        <v>76333</v>
      </c>
      <c r="I5" s="14" t="s">
        <v>141</v>
      </c>
      <c r="J5" s="18">
        <v>1978</v>
      </c>
    </row>
    <row r="6" spans="1:10">
      <c r="A6" s="5">
        <v>2</v>
      </c>
      <c r="B6" s="19"/>
      <c r="C6" s="14" t="s">
        <v>108</v>
      </c>
      <c r="D6" s="18"/>
      <c r="E6" s="10">
        <v>1</v>
      </c>
      <c r="F6" s="10" t="s">
        <v>10</v>
      </c>
      <c r="G6" s="10">
        <v>0</v>
      </c>
      <c r="H6" s="19">
        <v>2283</v>
      </c>
      <c r="I6" s="14" t="s">
        <v>142</v>
      </c>
      <c r="J6" s="18">
        <v>1963</v>
      </c>
    </row>
    <row r="7" spans="1:10">
      <c r="A7" s="5">
        <v>3</v>
      </c>
      <c r="B7" s="19"/>
      <c r="C7" s="14" t="s">
        <v>109</v>
      </c>
      <c r="D7" s="18"/>
      <c r="E7" s="10">
        <v>0.5</v>
      </c>
      <c r="F7" s="10" t="s">
        <v>10</v>
      </c>
      <c r="G7" s="10">
        <v>0.5</v>
      </c>
      <c r="H7" s="19">
        <v>353</v>
      </c>
      <c r="I7" s="14" t="s">
        <v>151</v>
      </c>
      <c r="J7" s="18">
        <v>1960</v>
      </c>
    </row>
    <row r="8" spans="1:10">
      <c r="A8" s="5">
        <v>4</v>
      </c>
      <c r="B8" s="19"/>
      <c r="C8" s="14" t="s">
        <v>110</v>
      </c>
      <c r="D8" s="18"/>
      <c r="E8" s="10">
        <v>1</v>
      </c>
      <c r="F8" s="10" t="s">
        <v>10</v>
      </c>
      <c r="G8" s="10">
        <v>0</v>
      </c>
      <c r="H8" s="19">
        <v>31348</v>
      </c>
      <c r="I8" s="14" t="s">
        <v>140</v>
      </c>
      <c r="J8" s="18">
        <v>1946</v>
      </c>
    </row>
    <row r="9" spans="1:10">
      <c r="A9" s="5">
        <v>5</v>
      </c>
      <c r="B9" s="19"/>
      <c r="C9" s="14" t="s">
        <v>111</v>
      </c>
      <c r="D9" s="18"/>
      <c r="E9" s="10">
        <v>0.5</v>
      </c>
      <c r="F9" s="10" t="s">
        <v>10</v>
      </c>
      <c r="G9" s="10">
        <v>0.5</v>
      </c>
      <c r="H9" s="19">
        <v>76317</v>
      </c>
      <c r="I9" s="14" t="s">
        <v>144</v>
      </c>
      <c r="J9" s="18">
        <v>1850</v>
      </c>
    </row>
    <row r="10" spans="1:10" ht="15.75" thickBot="1">
      <c r="A10" s="5">
        <v>6</v>
      </c>
      <c r="B10" s="19"/>
      <c r="C10" s="14" t="s">
        <v>112</v>
      </c>
      <c r="D10" s="18"/>
      <c r="E10" s="12">
        <v>0.5</v>
      </c>
      <c r="F10" s="10" t="s">
        <v>10</v>
      </c>
      <c r="G10" s="12">
        <v>0.5</v>
      </c>
      <c r="H10" s="19">
        <v>43419</v>
      </c>
      <c r="I10" s="14" t="s">
        <v>152</v>
      </c>
      <c r="J10" s="18">
        <v>1707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4.5</v>
      </c>
      <c r="F11" s="10" t="s">
        <v>10</v>
      </c>
      <c r="G11" s="13">
        <v>1.5</v>
      </c>
      <c r="H11" s="3"/>
      <c r="I11" s="16">
        <f>IFERROR(AVERAGE(J5:J10),"")</f>
        <v>1900.6666666666667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113</v>
      </c>
      <c r="D13" s="1"/>
      <c r="E13" s="1"/>
      <c r="F13" s="1"/>
      <c r="G13" s="1"/>
      <c r="H13" s="2"/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114</v>
      </c>
      <c r="D15" s="18"/>
      <c r="E15" s="10">
        <v>1</v>
      </c>
      <c r="F15" s="10" t="s">
        <v>10</v>
      </c>
      <c r="G15" s="10">
        <v>0</v>
      </c>
      <c r="H15" s="19">
        <v>27715</v>
      </c>
      <c r="I15" s="14" t="s">
        <v>147</v>
      </c>
      <c r="J15" s="18">
        <v>1706</v>
      </c>
    </row>
    <row r="16" spans="1:10">
      <c r="A16" s="5">
        <v>2</v>
      </c>
      <c r="B16" s="19"/>
      <c r="C16" s="14" t="s">
        <v>115</v>
      </c>
      <c r="D16" s="18"/>
      <c r="E16" s="10">
        <v>0.5</v>
      </c>
      <c r="F16" s="10" t="s">
        <v>10</v>
      </c>
      <c r="G16" s="10">
        <v>0.5</v>
      </c>
      <c r="H16" s="19">
        <v>33910</v>
      </c>
      <c r="I16" s="14" t="s">
        <v>145</v>
      </c>
      <c r="J16" s="18">
        <v>1684</v>
      </c>
    </row>
    <row r="17" spans="1:10">
      <c r="A17" s="5">
        <v>3</v>
      </c>
      <c r="B17" s="19"/>
      <c r="C17" s="14" t="s">
        <v>116</v>
      </c>
      <c r="D17" s="18"/>
      <c r="E17" s="10">
        <v>0</v>
      </c>
      <c r="F17" s="10" t="s">
        <v>10</v>
      </c>
      <c r="G17" s="10">
        <v>1</v>
      </c>
      <c r="H17" s="19">
        <v>9270</v>
      </c>
      <c r="I17" s="14" t="s">
        <v>157</v>
      </c>
      <c r="J17" s="18">
        <v>1662</v>
      </c>
    </row>
    <row r="18" spans="1:10" ht="15.75" thickBot="1">
      <c r="A18" s="5">
        <v>4</v>
      </c>
      <c r="B18" s="19"/>
      <c r="C18" s="14" t="s">
        <v>117</v>
      </c>
      <c r="D18" s="18"/>
      <c r="E18" s="12">
        <v>1</v>
      </c>
      <c r="F18" s="10" t="s">
        <v>10</v>
      </c>
      <c r="G18" s="12">
        <v>0</v>
      </c>
      <c r="H18" s="19"/>
      <c r="I18" s="14" t="s">
        <v>158</v>
      </c>
      <c r="J18" s="18" t="s">
        <v>150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1684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32936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118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76333</v>
      </c>
      <c r="C5" s="14" t="s">
        <v>141</v>
      </c>
      <c r="D5" s="18">
        <v>1978</v>
      </c>
      <c r="E5" s="10">
        <v>1</v>
      </c>
      <c r="F5" s="10" t="s">
        <v>10</v>
      </c>
      <c r="G5" s="10">
        <v>0</v>
      </c>
      <c r="H5" s="19"/>
      <c r="I5" s="14" t="s">
        <v>119</v>
      </c>
      <c r="J5" s="18"/>
    </row>
    <row r="6" spans="1:10">
      <c r="A6" s="5">
        <v>2</v>
      </c>
      <c r="B6" s="19">
        <v>2283</v>
      </c>
      <c r="C6" s="14" t="s">
        <v>142</v>
      </c>
      <c r="D6" s="18">
        <v>1963</v>
      </c>
      <c r="E6" s="10">
        <v>0</v>
      </c>
      <c r="F6" s="10" t="s">
        <v>10</v>
      </c>
      <c r="G6" s="10">
        <v>1</v>
      </c>
      <c r="H6" s="19"/>
      <c r="I6" s="14" t="s">
        <v>120</v>
      </c>
      <c r="J6" s="18"/>
    </row>
    <row r="7" spans="1:10">
      <c r="A7" s="5">
        <v>3</v>
      </c>
      <c r="B7" s="19">
        <v>353</v>
      </c>
      <c r="C7" s="14" t="s">
        <v>151</v>
      </c>
      <c r="D7" s="18">
        <v>1960</v>
      </c>
      <c r="E7" s="10">
        <v>0</v>
      </c>
      <c r="F7" s="10" t="s">
        <v>10</v>
      </c>
      <c r="G7" s="10">
        <v>1</v>
      </c>
      <c r="H7" s="19"/>
      <c r="I7" s="14" t="s">
        <v>121</v>
      </c>
      <c r="J7" s="18"/>
    </row>
    <row r="8" spans="1:10">
      <c r="A8" s="5">
        <v>4</v>
      </c>
      <c r="B8" s="19">
        <v>99152</v>
      </c>
      <c r="C8" s="14" t="s">
        <v>159</v>
      </c>
      <c r="D8" s="18">
        <v>1954</v>
      </c>
      <c r="E8" s="10">
        <v>0.5</v>
      </c>
      <c r="F8" s="10" t="s">
        <v>10</v>
      </c>
      <c r="G8" s="10">
        <v>0.5</v>
      </c>
      <c r="H8" s="19"/>
      <c r="I8" s="14" t="s">
        <v>122</v>
      </c>
      <c r="J8" s="18"/>
    </row>
    <row r="9" spans="1:10">
      <c r="A9" s="5">
        <v>5</v>
      </c>
      <c r="B9" s="19">
        <v>76325</v>
      </c>
      <c r="C9" s="14" t="s">
        <v>143</v>
      </c>
      <c r="D9" s="18">
        <v>1947</v>
      </c>
      <c r="E9" s="10">
        <v>0.5</v>
      </c>
      <c r="F9" s="10" t="s">
        <v>10</v>
      </c>
      <c r="G9" s="10">
        <v>0.5</v>
      </c>
      <c r="H9" s="19"/>
      <c r="I9" s="14" t="s">
        <v>123</v>
      </c>
      <c r="J9" s="18"/>
    </row>
    <row r="10" spans="1:10" ht="15.75" thickBot="1">
      <c r="A10" s="5">
        <v>6</v>
      </c>
      <c r="B10" s="19">
        <v>31348</v>
      </c>
      <c r="C10" s="14" t="s">
        <v>140</v>
      </c>
      <c r="D10" s="18">
        <v>1946</v>
      </c>
      <c r="E10" s="12">
        <v>0</v>
      </c>
      <c r="F10" s="10" t="s">
        <v>10</v>
      </c>
      <c r="G10" s="12">
        <v>1</v>
      </c>
      <c r="H10" s="19"/>
      <c r="I10" s="14" t="s">
        <v>124</v>
      </c>
      <c r="J10" s="18"/>
    </row>
    <row r="11" spans="1:10" ht="16.5" thickTop="1" thickBot="1">
      <c r="A11" s="6"/>
      <c r="B11" s="3"/>
      <c r="C11" s="16">
        <f>IFERROR(AVERAGE(D5:D10),"")</f>
        <v>1958</v>
      </c>
      <c r="D11" s="3"/>
      <c r="E11" s="13">
        <v>2</v>
      </c>
      <c r="F11" s="10" t="s">
        <v>10</v>
      </c>
      <c r="G11" s="13">
        <v>4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162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19313</v>
      </c>
      <c r="C15" s="14" t="s">
        <v>146</v>
      </c>
      <c r="D15" s="18">
        <v>1884</v>
      </c>
      <c r="E15" s="10">
        <v>1</v>
      </c>
      <c r="F15" s="10" t="s">
        <v>10</v>
      </c>
      <c r="G15" s="10">
        <v>0</v>
      </c>
      <c r="H15" s="19"/>
      <c r="I15" s="14" t="s">
        <v>125</v>
      </c>
      <c r="J15" s="18"/>
    </row>
    <row r="16" spans="1:10">
      <c r="A16" s="5">
        <v>2</v>
      </c>
      <c r="B16" s="19">
        <v>76317</v>
      </c>
      <c r="C16" s="14" t="s">
        <v>144</v>
      </c>
      <c r="D16" s="18">
        <v>1850</v>
      </c>
      <c r="E16" s="10">
        <v>0</v>
      </c>
      <c r="F16" s="10" t="s">
        <v>10</v>
      </c>
      <c r="G16" s="10">
        <v>1</v>
      </c>
      <c r="H16" s="19"/>
      <c r="I16" s="14" t="s">
        <v>126</v>
      </c>
      <c r="J16" s="18"/>
    </row>
    <row r="17" spans="1:10">
      <c r="A17" s="5">
        <v>3</v>
      </c>
      <c r="B17" s="19">
        <v>43419</v>
      </c>
      <c r="C17" s="14" t="s">
        <v>152</v>
      </c>
      <c r="D17" s="18">
        <v>1707</v>
      </c>
      <c r="E17" s="10">
        <v>0.5</v>
      </c>
      <c r="F17" s="10" t="s">
        <v>10</v>
      </c>
      <c r="G17" s="10">
        <v>0.5</v>
      </c>
      <c r="H17" s="19"/>
      <c r="I17" s="14" t="s">
        <v>127</v>
      </c>
      <c r="J17" s="18"/>
    </row>
    <row r="18" spans="1:10" ht="15.75" thickBot="1">
      <c r="A18" s="5">
        <v>4</v>
      </c>
      <c r="B18" s="19">
        <v>27715</v>
      </c>
      <c r="C18" s="14" t="s">
        <v>147</v>
      </c>
      <c r="D18" s="18">
        <v>1706</v>
      </c>
      <c r="E18" s="12">
        <v>0</v>
      </c>
      <c r="F18" s="10" t="s">
        <v>10</v>
      </c>
      <c r="G18" s="12">
        <v>1</v>
      </c>
      <c r="H18" s="19"/>
      <c r="I18" s="14" t="s">
        <v>128</v>
      </c>
      <c r="J18" s="18"/>
    </row>
    <row r="19" spans="1:10" ht="16.5" thickTop="1" thickBot="1">
      <c r="A19" s="6"/>
      <c r="B19" s="3"/>
      <c r="C19" s="16">
        <f>IFERROR(AVERAGE(D15:D18),"")</f>
        <v>1786.75</v>
      </c>
      <c r="D19" s="3"/>
      <c r="E19" s="13">
        <v>1.5</v>
      </c>
      <c r="F19" s="10" t="s">
        <v>10</v>
      </c>
      <c r="G19" s="13">
        <v>2.5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2017-01-12T23:52:00Z</dcterms:modified>
</cp:coreProperties>
</file>