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T4" i="15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AD28"/>
  <c r="AB28"/>
  <c r="AA28"/>
  <c r="Z28"/>
  <c r="Y28"/>
  <c r="X28"/>
  <c r="W28"/>
  <c r="V28"/>
  <c r="U28"/>
  <c r="T28"/>
  <c r="S28"/>
  <c r="Q28"/>
  <c r="AD27"/>
  <c r="AC27"/>
  <c r="AA27"/>
  <c r="Z27"/>
  <c r="Y27"/>
  <c r="X27"/>
  <c r="W27"/>
  <c r="V27"/>
  <c r="U27"/>
  <c r="T27"/>
  <c r="S27"/>
  <c r="Q27"/>
  <c r="AD26"/>
  <c r="AC26"/>
  <c r="AB26"/>
  <c r="Z26"/>
  <c r="Y26"/>
  <c r="X26"/>
  <c r="W26"/>
  <c r="V26"/>
  <c r="U26"/>
  <c r="T26"/>
  <c r="S26"/>
  <c r="P26" s="1"/>
  <c r="Q26"/>
  <c r="AD25"/>
  <c r="AC25"/>
  <c r="AB25"/>
  <c r="AA25"/>
  <c r="Y25"/>
  <c r="X25"/>
  <c r="W25"/>
  <c r="V25"/>
  <c r="U25"/>
  <c r="T25"/>
  <c r="S25"/>
  <c r="Q25"/>
  <c r="AD24"/>
  <c r="AC24"/>
  <c r="AB24"/>
  <c r="AA24"/>
  <c r="Z24"/>
  <c r="X24"/>
  <c r="W24"/>
  <c r="V24"/>
  <c r="U24"/>
  <c r="T24"/>
  <c r="S24"/>
  <c r="Q24"/>
  <c r="AD23"/>
  <c r="AC23"/>
  <c r="AB23"/>
  <c r="AA23"/>
  <c r="Z23"/>
  <c r="Y23"/>
  <c r="W23"/>
  <c r="V23"/>
  <c r="U23"/>
  <c r="S23"/>
  <c r="Q23"/>
  <c r="AD22"/>
  <c r="AC22"/>
  <c r="AB22"/>
  <c r="AA22"/>
  <c r="Z22"/>
  <c r="Y22"/>
  <c r="X22"/>
  <c r="V22"/>
  <c r="U22"/>
  <c r="T22"/>
  <c r="Q22"/>
  <c r="AD21"/>
  <c r="AC21"/>
  <c r="AB21"/>
  <c r="AA21"/>
  <c r="Z21"/>
  <c r="Y21"/>
  <c r="X21"/>
  <c r="W21"/>
  <c r="U21"/>
  <c r="T21"/>
  <c r="S21"/>
  <c r="Q21"/>
  <c r="AD20"/>
  <c r="AC20"/>
  <c r="AB20"/>
  <c r="AA20"/>
  <c r="Z20"/>
  <c r="Y20"/>
  <c r="X20"/>
  <c r="W20"/>
  <c r="V20"/>
  <c r="T20"/>
  <c r="S20"/>
  <c r="Q20"/>
  <c r="AD19"/>
  <c r="AC19"/>
  <c r="AB19"/>
  <c r="AA19"/>
  <c r="Z19"/>
  <c r="Y19"/>
  <c r="X19"/>
  <c r="W19"/>
  <c r="V19"/>
  <c r="U19"/>
  <c r="S19"/>
  <c r="Q19"/>
  <c r="AD18"/>
  <c r="AC18"/>
  <c r="AB18"/>
  <c r="AA18"/>
  <c r="Z18"/>
  <c r="Y18"/>
  <c r="X18"/>
  <c r="W18"/>
  <c r="V18"/>
  <c r="U18"/>
  <c r="T18"/>
  <c r="Q18"/>
  <c r="P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P13" s="1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7" l="1"/>
  <c r="P20"/>
  <c r="P21"/>
  <c r="P29"/>
  <c r="P19"/>
  <c r="P39"/>
  <c r="P42"/>
  <c r="P27"/>
  <c r="P34"/>
  <c r="P35"/>
  <c r="P37"/>
  <c r="P41"/>
  <c r="P49"/>
  <c r="P50"/>
  <c r="P53"/>
  <c r="P54"/>
  <c r="P22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Q8"/>
  <c r="Q14"/>
  <c r="Q7"/>
  <c r="O14"/>
  <c r="Q6"/>
  <c r="O15"/>
</calcChain>
</file>

<file path=xl/sharedStrings.xml><?xml version="1.0" encoding="utf-8"?>
<sst xmlns="http://schemas.openxmlformats.org/spreadsheetml/2006/main" count="1214" uniqueCount="177">
  <si>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</si>
  <si>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</si>
  <si>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</si>
  <si>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</si>
  <si>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</si>
  <si>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</si>
  <si>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</si>
  <si>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</si>
  <si>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</si>
  <si>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</si>
  <si>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</si>
  <si>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</si>
  <si>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</si>
  <si>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</si>
  <si>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</si>
  <si>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</si>
  <si>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</si>
  <si>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</si>
  <si>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</si>
  <si>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</si>
  <si>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</si>
  <si>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</si>
  <si>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</si>
  <si>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</si>
  <si>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</si>
  <si>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</si>
  <si>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</si>
  <si>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</si>
  <si>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</si>
  <si>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</si>
  <si>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</si>
  <si>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</si>
  <si>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</si>
  <si>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</si>
  <si>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</si>
  <si>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</si>
  <si>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</si>
  <si>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</si>
  <si>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</si>
  <si>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reeks n.m.</t>
  </si>
  <si>
    <t>n.m.</t>
  </si>
  <si>
    <t>228 Dworp 1</t>
  </si>
  <si>
    <t>Rosseel Gilbert</t>
  </si>
  <si>
    <t>Lemmens Pierre</t>
  </si>
  <si>
    <t>Djuh Wasile</t>
  </si>
  <si>
    <t>Mertens François</t>
  </si>
  <si>
    <t>228 Dworp 2</t>
  </si>
  <si>
    <t>nm</t>
  </si>
  <si>
    <t>Brancart Marc</t>
  </si>
  <si>
    <t>Maton Gedeon</t>
  </si>
  <si>
    <t>Cornelis Eric</t>
  </si>
  <si>
    <t>Vandermeersch Luc</t>
  </si>
  <si>
    <t>418 Geraardsbergen 1</t>
  </si>
  <si>
    <t>Mattheys Luc</t>
  </si>
  <si>
    <t>Saligo Luc</t>
  </si>
  <si>
    <t>Van Lierde L</t>
  </si>
  <si>
    <t>Courteyn P</t>
  </si>
  <si>
    <t>Van de Pontseele E</t>
  </si>
  <si>
    <t>Flamée D</t>
  </si>
  <si>
    <t>Boers Jos</t>
  </si>
  <si>
    <t>Pletinckx Eddy</t>
  </si>
  <si>
    <t>Debast Patrick</t>
  </si>
  <si>
    <t>Baekeland Pieter</t>
  </si>
  <si>
    <t>Krivitzki H</t>
  </si>
  <si>
    <t>Verhaegen R</t>
  </si>
  <si>
    <t>Krivitzki A</t>
  </si>
  <si>
    <t>Regal Jean</t>
  </si>
  <si>
    <t>eerste nationale revaluatie van de elopunten op 26 januari 1979</t>
  </si>
  <si>
    <t>elo x 0,75+550 = nieuwe elo</t>
  </si>
  <si>
    <t>Janssens Fritz</t>
  </si>
  <si>
    <t>Joseph Fernand</t>
  </si>
  <si>
    <t>De Lannoy T</t>
  </si>
  <si>
    <t>Van Cauteren L</t>
  </si>
  <si>
    <t>Wasnair M</t>
  </si>
  <si>
    <t>Gielen R</t>
  </si>
  <si>
    <t>Noseda JM</t>
  </si>
  <si>
    <t>Van Damme F</t>
  </si>
  <si>
    <t>Groenez Pierre</t>
  </si>
  <si>
    <t>De Hondt Paul</t>
  </si>
  <si>
    <t>Schols Joël</t>
  </si>
  <si>
    <t>Devos P</t>
  </si>
  <si>
    <t>Suarez M</t>
  </si>
  <si>
    <t>Cnudde R</t>
  </si>
  <si>
    <t>Geenen Marc</t>
  </si>
  <si>
    <t>Thierens C</t>
  </si>
  <si>
    <t>Dewasseige A</t>
  </si>
  <si>
    <t>Marinof M</t>
  </si>
  <si>
    <t xml:space="preserve">Lacroix </t>
  </si>
  <si>
    <t xml:space="preserve">Smeyers </t>
  </si>
  <si>
    <t>Delmarbol</t>
  </si>
  <si>
    <t>Thibaut Georges</t>
  </si>
  <si>
    <t>Herzfeld H</t>
  </si>
  <si>
    <t>Kemele Willy</t>
  </si>
  <si>
    <t>Pagoul A</t>
  </si>
  <si>
    <t>Philippart L</t>
  </si>
  <si>
    <t>Bottu E</t>
  </si>
  <si>
    <t>De Wel M</t>
  </si>
  <si>
    <t>Gielis M</t>
  </si>
  <si>
    <t>Thloeng Paulus</t>
  </si>
  <si>
    <t>Valgaerts P</t>
  </si>
  <si>
    <t>250 Gligoric</t>
  </si>
  <si>
    <t>Skaleric</t>
  </si>
  <si>
    <t>Lakovic</t>
  </si>
  <si>
    <t>Bozic</t>
  </si>
  <si>
    <t>Djukic</t>
  </si>
  <si>
    <t>Delhaye</t>
  </si>
  <si>
    <t>Lalicic</t>
  </si>
  <si>
    <t>253 Dragon Bleu</t>
  </si>
  <si>
    <t>Chalkevitch</t>
  </si>
  <si>
    <t>De Potter</t>
  </si>
  <si>
    <t>Penneman</t>
  </si>
  <si>
    <t>Bellocchi</t>
  </si>
  <si>
    <t>249 Ruisbroek 2</t>
  </si>
  <si>
    <t>Hellings Luc</t>
  </si>
  <si>
    <t>Ehab</t>
  </si>
  <si>
    <t>Genucchi</t>
  </si>
  <si>
    <t>Schroos</t>
  </si>
  <si>
    <t>blinde vlek</t>
  </si>
  <si>
    <t>Reinitz A</t>
  </si>
  <si>
    <t>Guillaume M</t>
  </si>
  <si>
    <t>Marchand JL</t>
  </si>
  <si>
    <t>Dos Santos C</t>
  </si>
  <si>
    <t>heel grappige namen</t>
  </si>
  <si>
    <t>243 Leuven 2</t>
  </si>
  <si>
    <t>Van de Reet P</t>
  </si>
  <si>
    <t>Barro P</t>
  </si>
  <si>
    <t>Van den Bempt Paul</t>
  </si>
  <si>
    <t>Jatidjan R</t>
  </si>
  <si>
    <t>Havelange P</t>
  </si>
  <si>
    <t>Dubuisson R</t>
  </si>
  <si>
    <t>Daubersy J</t>
  </si>
  <si>
    <t>Gonze X</t>
  </si>
  <si>
    <t>Majewski</t>
  </si>
  <si>
    <t>Artisien C</t>
  </si>
  <si>
    <t>Majewski M of P</t>
  </si>
  <si>
    <t>223 Wavre 2</t>
  </si>
  <si>
    <t>Meunier</t>
  </si>
  <si>
    <t>ff</t>
  </si>
  <si>
    <t>Godart</t>
  </si>
  <si>
    <t>Hellebrandt</t>
  </si>
  <si>
    <t>252 Echiquier Anderlecht 1</t>
  </si>
  <si>
    <t>Pissens H</t>
  </si>
  <si>
    <t>Guyot M</t>
  </si>
  <si>
    <t>Vanhorenbeke Jean-Jacques</t>
  </si>
  <si>
    <t>Pauwels D</t>
  </si>
  <si>
    <t>Flamée Dirk</t>
  </si>
  <si>
    <t>Courteyn Patrick</t>
  </si>
  <si>
    <t>Vande Pontseele E</t>
  </si>
  <si>
    <t>Vercleyen J</t>
  </si>
  <si>
    <t>518 Soignies</t>
  </si>
  <si>
    <t>Masure Luc</t>
  </si>
  <si>
    <t>Moulin Pierre</t>
  </si>
  <si>
    <t>Sohet M</t>
  </si>
  <si>
    <t>Canneel Michel</t>
  </si>
  <si>
    <t>Poivre E</t>
  </si>
  <si>
    <t>Wasnaire A</t>
  </si>
  <si>
    <t>Morphy</t>
  </si>
  <si>
    <t>90(27)</t>
  </si>
  <si>
    <t>90(23)</t>
  </si>
  <si>
    <t>90(22)</t>
  </si>
  <si>
    <t>ranking : gegevens uit eigen nota's</t>
  </si>
  <si>
    <t>ranking: gegevens uit clubblad Zaventem</t>
  </si>
  <si>
    <t>nog in de tabel op te nemen</t>
  </si>
  <si>
    <t>D1: vier ploeguitslagen ontbreken, aangeduid als blinde vlek</t>
  </si>
  <si>
    <t>3X</t>
  </si>
  <si>
    <t>4X</t>
  </si>
  <si>
    <t>719 Waterschei 1</t>
  </si>
  <si>
    <t>245 Queen Caïssa Ganshoren 1</t>
  </si>
  <si>
    <t>238 Zaventem 1</t>
  </si>
  <si>
    <t>244 Thibaut 1</t>
  </si>
  <si>
    <t>707 Tessenderlo 1</t>
  </si>
  <si>
    <t>418 Geraardsbergen 2</t>
  </si>
  <si>
    <t>234 Le Mat 4</t>
  </si>
  <si>
    <t>203 Fous du Roy 1</t>
  </si>
  <si>
    <t>501 CRE Charleroi 2</t>
  </si>
  <si>
    <t>402 Jean Jaurès Gent</t>
  </si>
  <si>
    <t>216 Waterloo 1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</si>
</sst>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5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9" borderId="0" xfId="0" applyFill="1"/>
    <xf numFmtId="0" fontId="8" fillId="8" borderId="34" xfId="0" applyFont="1" applyFill="1" applyBorder="1" applyAlignment="1">
      <alignment horizontal="center"/>
    </xf>
    <xf numFmtId="0" fontId="0" fillId="8" borderId="34" xfId="0" applyFont="1" applyFill="1" applyBorder="1" applyAlignment="1">
      <alignment horizontal="center"/>
    </xf>
    <xf numFmtId="0" fontId="0" fillId="10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B7" sqref="B7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4" max="4" width="10.8554687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1979</v>
      </c>
    </row>
    <row r="4" spans="1:9" ht="15.75" thickBot="1">
      <c r="A4" s="23" t="s">
        <v>38</v>
      </c>
      <c r="B4" s="27">
        <v>1980</v>
      </c>
    </row>
    <row r="5" spans="1:9">
      <c r="A5" s="24" t="s">
        <v>1</v>
      </c>
      <c r="B5" s="28" t="s">
        <v>164</v>
      </c>
      <c r="D5" s="68" t="s">
        <v>39</v>
      </c>
      <c r="F5" s="68" t="s">
        <v>160</v>
      </c>
      <c r="G5" s="68"/>
      <c r="H5" s="68"/>
      <c r="I5" s="68"/>
    </row>
    <row r="6" spans="1:9">
      <c r="A6" s="24" t="s">
        <v>2</v>
      </c>
      <c r="B6" s="29" t="s">
        <v>165</v>
      </c>
      <c r="D6" s="68" t="s">
        <v>39</v>
      </c>
      <c r="F6" s="68" t="s">
        <v>161</v>
      </c>
      <c r="G6" s="68"/>
      <c r="H6" s="68"/>
      <c r="I6" s="68"/>
    </row>
    <row r="7" spans="1:9">
      <c r="A7" s="24" t="s">
        <v>3</v>
      </c>
      <c r="B7" s="29"/>
      <c r="F7" s="74" t="s">
        <v>162</v>
      </c>
      <c r="G7" s="74"/>
      <c r="H7" s="74"/>
      <c r="I7" s="74"/>
    </row>
    <row r="8" spans="1:9" ht="15.75" thickBot="1">
      <c r="A8" s="24" t="s">
        <v>4</v>
      </c>
      <c r="B8" s="30"/>
    </row>
    <row r="10" spans="1:9">
      <c r="D10" s="71" t="s">
        <v>67</v>
      </c>
      <c r="E10" s="71"/>
      <c r="F10" s="71"/>
      <c r="G10" s="71"/>
      <c r="H10" s="71"/>
      <c r="I10" s="71"/>
    </row>
    <row r="11" spans="1:9">
      <c r="D11" s="71" t="s">
        <v>68</v>
      </c>
      <c r="E11" s="71"/>
      <c r="F11" s="71"/>
      <c r="G11" s="71"/>
      <c r="H11" s="71"/>
      <c r="I11" s="71"/>
    </row>
    <row r="13" spans="1:9">
      <c r="D13" t="s">
        <v>163</v>
      </c>
    </row>
    <row r="17" spans="5:6">
      <c r="E17" s="70"/>
      <c r="F17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28</v>
      </c>
      <c r="B1" s="21" t="s">
        <v>19</v>
      </c>
      <c r="C1" s="20">
        <v>29261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174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128</v>
      </c>
      <c r="D5" s="18"/>
      <c r="E5" s="10">
        <v>1</v>
      </c>
      <c r="F5" s="10" t="s">
        <v>10</v>
      </c>
      <c r="G5" s="10">
        <v>3</v>
      </c>
      <c r="H5" s="19">
        <v>68128</v>
      </c>
      <c r="I5" s="14" t="s">
        <v>59</v>
      </c>
      <c r="J5" s="18">
        <v>1821</v>
      </c>
    </row>
    <row r="6" spans="1:12">
      <c r="A6" s="5">
        <v>2</v>
      </c>
      <c r="B6" s="19"/>
      <c r="C6" s="14" t="s">
        <v>129</v>
      </c>
      <c r="D6" s="18"/>
      <c r="E6" s="10">
        <v>1</v>
      </c>
      <c r="F6" s="10" t="s">
        <v>10</v>
      </c>
      <c r="G6" s="10">
        <v>3</v>
      </c>
      <c r="H6" s="19">
        <v>31526</v>
      </c>
      <c r="I6" s="14" t="s">
        <v>45</v>
      </c>
      <c r="J6" s="18">
        <v>1743</v>
      </c>
    </row>
    <row r="7" spans="1:12">
      <c r="A7" s="5">
        <v>3</v>
      </c>
      <c r="B7" s="19"/>
      <c r="C7" s="14" t="s">
        <v>130</v>
      </c>
      <c r="D7" s="18"/>
      <c r="E7" s="10">
        <v>1</v>
      </c>
      <c r="F7" s="10" t="s">
        <v>10</v>
      </c>
      <c r="G7" s="10">
        <v>3</v>
      </c>
      <c r="H7" s="19">
        <v>19313</v>
      </c>
      <c r="I7" s="14" t="s">
        <v>43</v>
      </c>
      <c r="J7" s="18">
        <v>1734</v>
      </c>
    </row>
    <row r="8" spans="1:12">
      <c r="A8" s="5">
        <v>4</v>
      </c>
      <c r="B8" s="19"/>
      <c r="C8" s="14" t="s">
        <v>131</v>
      </c>
      <c r="D8" s="18"/>
      <c r="E8" s="10">
        <v>3</v>
      </c>
      <c r="F8" s="10" t="s">
        <v>10</v>
      </c>
      <c r="G8" s="10">
        <v>1</v>
      </c>
      <c r="H8" s="19">
        <v>19402</v>
      </c>
      <c r="I8" s="14" t="s">
        <v>44</v>
      </c>
      <c r="J8" s="18">
        <v>1731</v>
      </c>
    </row>
    <row r="9" spans="1:12">
      <c r="A9" s="5">
        <v>5</v>
      </c>
      <c r="B9" s="19"/>
      <c r="C9" s="14" t="s">
        <v>132</v>
      </c>
      <c r="D9" s="18"/>
      <c r="E9" s="10">
        <v>3</v>
      </c>
      <c r="F9" s="10" t="s">
        <v>10</v>
      </c>
      <c r="G9" s="10">
        <v>1</v>
      </c>
      <c r="H9" s="19">
        <v>19372</v>
      </c>
      <c r="I9" s="14" t="s">
        <v>42</v>
      </c>
      <c r="J9" s="18">
        <v>1708</v>
      </c>
      <c r="L9" s="69" t="s">
        <v>134</v>
      </c>
    </row>
    <row r="10" spans="1:12" ht="15.75" thickBot="1">
      <c r="A10" s="5">
        <v>6</v>
      </c>
      <c r="B10" s="19"/>
      <c r="C10" s="14" t="s">
        <v>133</v>
      </c>
      <c r="D10" s="18"/>
      <c r="E10" s="12">
        <v>1</v>
      </c>
      <c r="F10" s="10" t="s">
        <v>10</v>
      </c>
      <c r="G10" s="12">
        <v>3</v>
      </c>
      <c r="H10" s="19">
        <v>57282</v>
      </c>
      <c r="I10" s="14" t="s">
        <v>69</v>
      </c>
      <c r="J10" s="18">
        <v>1450</v>
      </c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10</v>
      </c>
      <c r="F11" s="10" t="s">
        <v>10</v>
      </c>
      <c r="G11" s="13">
        <v>14</v>
      </c>
      <c r="H11" s="3"/>
      <c r="I11" s="16">
        <f>IFERROR(AVERAGE(J5:J10),"")</f>
        <v>1697.8333333333333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135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76325</v>
      </c>
      <c r="C15" s="14" t="s">
        <v>60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136</v>
      </c>
      <c r="J15" s="18"/>
    </row>
    <row r="16" spans="1:12">
      <c r="A16" s="5">
        <v>2</v>
      </c>
      <c r="B16" s="19">
        <v>76317</v>
      </c>
      <c r="C16" s="14" t="s">
        <v>50</v>
      </c>
      <c r="D16" s="18">
        <v>1446</v>
      </c>
      <c r="E16" s="10">
        <v>3</v>
      </c>
      <c r="F16" s="10" t="s">
        <v>10</v>
      </c>
      <c r="G16" s="10">
        <v>0</v>
      </c>
      <c r="H16" s="19"/>
      <c r="I16" s="14" t="s">
        <v>137</v>
      </c>
      <c r="J16" s="18"/>
    </row>
    <row r="17" spans="1:10">
      <c r="A17" s="5">
        <v>3</v>
      </c>
      <c r="B17" s="19">
        <v>76333</v>
      </c>
      <c r="C17" s="14" t="s">
        <v>61</v>
      </c>
      <c r="D17" s="18">
        <v>1441</v>
      </c>
      <c r="E17" s="10">
        <v>1</v>
      </c>
      <c r="F17" s="10" t="s">
        <v>10</v>
      </c>
      <c r="G17" s="10">
        <v>3</v>
      </c>
      <c r="H17" s="19"/>
      <c r="I17" s="14" t="s">
        <v>138</v>
      </c>
      <c r="J17" s="18"/>
    </row>
    <row r="18" spans="1:10" ht="15.75" thickBot="1">
      <c r="A18" s="5">
        <v>4</v>
      </c>
      <c r="B18" s="19">
        <v>99903</v>
      </c>
      <c r="C18" s="14" t="s">
        <v>62</v>
      </c>
      <c r="D18" s="18">
        <v>1325</v>
      </c>
      <c r="E18" s="12">
        <v>1</v>
      </c>
      <c r="F18" s="10" t="s">
        <v>10</v>
      </c>
      <c r="G18" s="12">
        <v>3</v>
      </c>
      <c r="H18" s="19"/>
      <c r="I18" s="14" t="s">
        <v>139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6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N17" sqref="N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29</v>
      </c>
      <c r="B1" s="21" t="s">
        <v>19</v>
      </c>
      <c r="C1" s="20">
        <v>29282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40</v>
      </c>
      <c r="D3" s="1"/>
      <c r="E3" s="1"/>
      <c r="F3" s="1"/>
      <c r="G3" s="1"/>
      <c r="H3" s="2" t="s">
        <v>12</v>
      </c>
      <c r="I3" s="15" t="s">
        <v>40</v>
      </c>
      <c r="J3" s="1"/>
      <c r="L3" t="s">
        <v>117</v>
      </c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2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2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2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140</v>
      </c>
      <c r="D13" s="1"/>
      <c r="E13" s="1"/>
      <c r="F13" s="1"/>
      <c r="G13" s="1"/>
      <c r="H13" s="2" t="s">
        <v>11</v>
      </c>
      <c r="I13" s="15" t="s">
        <v>46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141</v>
      </c>
      <c r="D15" s="18"/>
      <c r="E15" s="10">
        <v>2</v>
      </c>
      <c r="F15" s="10" t="s">
        <v>10</v>
      </c>
      <c r="G15" s="10">
        <v>2</v>
      </c>
      <c r="H15" s="19">
        <v>76325</v>
      </c>
      <c r="I15" s="14" t="s">
        <v>60</v>
      </c>
      <c r="J15" s="18">
        <v>1533</v>
      </c>
    </row>
    <row r="16" spans="1:12">
      <c r="A16" s="5">
        <v>2</v>
      </c>
      <c r="B16" s="19"/>
      <c r="C16" s="14" t="s">
        <v>142</v>
      </c>
      <c r="D16" s="18"/>
      <c r="E16" s="10">
        <v>1</v>
      </c>
      <c r="F16" s="10" t="s">
        <v>10</v>
      </c>
      <c r="G16" s="10">
        <v>3</v>
      </c>
      <c r="H16" s="19">
        <v>76317</v>
      </c>
      <c r="I16" s="14" t="s">
        <v>50</v>
      </c>
      <c r="J16" s="18">
        <v>1446</v>
      </c>
    </row>
    <row r="17" spans="1:10">
      <c r="A17" s="5">
        <v>3</v>
      </c>
      <c r="B17" s="19"/>
      <c r="C17" s="14" t="s">
        <v>143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61</v>
      </c>
      <c r="J17" s="18">
        <v>1441</v>
      </c>
    </row>
    <row r="18" spans="1:10" ht="15.75" thickBot="1">
      <c r="A18" s="5">
        <v>4</v>
      </c>
      <c r="B18" s="19"/>
      <c r="C18" s="14" t="s">
        <v>144</v>
      </c>
      <c r="D18" s="18"/>
      <c r="E18" s="12">
        <v>2</v>
      </c>
      <c r="F18" s="10" t="s">
        <v>10</v>
      </c>
      <c r="G18" s="12">
        <v>2</v>
      </c>
      <c r="H18" s="19">
        <v>99903</v>
      </c>
      <c r="I18" s="14" t="s">
        <v>62</v>
      </c>
      <c r="J18" s="18">
        <v>1325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1436.25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29303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149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150</v>
      </c>
      <c r="D5" s="18"/>
      <c r="E5" s="10">
        <v>3</v>
      </c>
      <c r="F5" s="10" t="s">
        <v>10</v>
      </c>
      <c r="G5" s="10">
        <v>1</v>
      </c>
      <c r="H5" s="19">
        <v>68128</v>
      </c>
      <c r="I5" s="14" t="s">
        <v>59</v>
      </c>
      <c r="J5" s="18">
        <v>1821</v>
      </c>
    </row>
    <row r="6" spans="1:10">
      <c r="A6" s="5">
        <v>2</v>
      </c>
      <c r="B6" s="19"/>
      <c r="C6" s="14" t="s">
        <v>151</v>
      </c>
      <c r="D6" s="18"/>
      <c r="E6" s="10">
        <v>3</v>
      </c>
      <c r="F6" s="10" t="s">
        <v>10</v>
      </c>
      <c r="G6" s="10">
        <v>1</v>
      </c>
      <c r="H6" s="19">
        <v>31526</v>
      </c>
      <c r="I6" s="14" t="s">
        <v>45</v>
      </c>
      <c r="J6" s="18">
        <v>1743</v>
      </c>
    </row>
    <row r="7" spans="1:10">
      <c r="A7" s="5">
        <v>3</v>
      </c>
      <c r="B7" s="19"/>
      <c r="C7" s="14" t="s">
        <v>152</v>
      </c>
      <c r="D7" s="18"/>
      <c r="E7" s="10">
        <v>2</v>
      </c>
      <c r="F7" s="10" t="s">
        <v>10</v>
      </c>
      <c r="G7" s="10">
        <v>2</v>
      </c>
      <c r="H7" s="19">
        <v>19313</v>
      </c>
      <c r="I7" s="14" t="s">
        <v>43</v>
      </c>
      <c r="J7" s="18">
        <v>1734</v>
      </c>
    </row>
    <row r="8" spans="1:10">
      <c r="A8" s="5">
        <v>4</v>
      </c>
      <c r="B8" s="19"/>
      <c r="C8" s="14" t="s">
        <v>153</v>
      </c>
      <c r="D8" s="18"/>
      <c r="E8" s="10">
        <v>3</v>
      </c>
      <c r="F8" s="10" t="s">
        <v>10</v>
      </c>
      <c r="G8" s="10">
        <v>1</v>
      </c>
      <c r="H8" s="19">
        <v>19402</v>
      </c>
      <c r="I8" s="14" t="s">
        <v>44</v>
      </c>
      <c r="J8" s="18">
        <v>1731</v>
      </c>
    </row>
    <row r="9" spans="1:10">
      <c r="A9" s="5">
        <v>5</v>
      </c>
      <c r="B9" s="19"/>
      <c r="C9" s="14" t="s">
        <v>154</v>
      </c>
      <c r="D9" s="18"/>
      <c r="E9" s="10">
        <v>2</v>
      </c>
      <c r="F9" s="10" t="s">
        <v>10</v>
      </c>
      <c r="G9" s="10">
        <v>2</v>
      </c>
      <c r="H9" s="19">
        <v>19372</v>
      </c>
      <c r="I9" s="14" t="s">
        <v>42</v>
      </c>
      <c r="J9" s="18">
        <v>1708</v>
      </c>
    </row>
    <row r="10" spans="1:10" ht="15.75" thickBot="1">
      <c r="A10" s="5">
        <v>6</v>
      </c>
      <c r="B10" s="19"/>
      <c r="C10" s="14" t="s">
        <v>155</v>
      </c>
      <c r="D10" s="18"/>
      <c r="E10" s="12">
        <v>1</v>
      </c>
      <c r="F10" s="10" t="s">
        <v>10</v>
      </c>
      <c r="G10" s="12">
        <v>3</v>
      </c>
      <c r="H10" s="19" t="s">
        <v>47</v>
      </c>
      <c r="I10" s="14" t="s">
        <v>49</v>
      </c>
      <c r="J10" s="18">
        <v>1399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1689.3333333333333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171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60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145</v>
      </c>
      <c r="J15" s="18"/>
    </row>
    <row r="16" spans="1:10">
      <c r="A16" s="5">
        <v>2</v>
      </c>
      <c r="B16" s="19">
        <v>57282</v>
      </c>
      <c r="C16" s="14" t="s">
        <v>69</v>
      </c>
      <c r="D16" s="18">
        <v>1450</v>
      </c>
      <c r="E16" s="10">
        <v>2</v>
      </c>
      <c r="F16" s="10" t="s">
        <v>10</v>
      </c>
      <c r="G16" s="10">
        <v>2</v>
      </c>
      <c r="H16" s="19"/>
      <c r="I16" s="14" t="s">
        <v>146</v>
      </c>
      <c r="J16" s="18"/>
    </row>
    <row r="17" spans="1:10">
      <c r="A17" s="5">
        <v>3</v>
      </c>
      <c r="B17" s="19">
        <v>76317</v>
      </c>
      <c r="C17" s="14" t="s">
        <v>50</v>
      </c>
      <c r="D17" s="18">
        <v>1446</v>
      </c>
      <c r="E17" s="10">
        <v>1</v>
      </c>
      <c r="F17" s="10" t="s">
        <v>10</v>
      </c>
      <c r="G17" s="10">
        <v>3</v>
      </c>
      <c r="H17" s="19"/>
      <c r="I17" s="14" t="s">
        <v>147</v>
      </c>
      <c r="J17" s="18"/>
    </row>
    <row r="18" spans="1:10" ht="15.75" thickBot="1">
      <c r="A18" s="5">
        <v>4</v>
      </c>
      <c r="B18" s="19">
        <v>76333</v>
      </c>
      <c r="C18" s="14" t="s">
        <v>61</v>
      </c>
      <c r="D18" s="18">
        <v>1441</v>
      </c>
      <c r="E18" s="12">
        <v>3</v>
      </c>
      <c r="F18" s="10" t="s">
        <v>10</v>
      </c>
      <c r="G18" s="12">
        <v>1</v>
      </c>
      <c r="H18" s="19"/>
      <c r="I18" s="14" t="s">
        <v>148</v>
      </c>
      <c r="J18" s="18"/>
    </row>
    <row r="19" spans="1:10" ht="16.5" thickTop="1" thickBot="1">
      <c r="A19" s="6"/>
      <c r="B19" s="3"/>
      <c r="C19" s="16">
        <f>IFERROR(AVERAGE(D15:D18),"")</f>
        <v>1467.5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19" sqref="B19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5703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167</v>
      </c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v>95</v>
      </c>
      <c r="P4" s="43">
        <f>SUM(S4:AD4)*2</f>
        <v>0</v>
      </c>
      <c r="Q4" s="43">
        <f t="shared" ref="Q4:Q15" si="1">COUNT(C4:N4)</f>
        <v>0</v>
      </c>
      <c r="R4" s="72">
        <v>95</v>
      </c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173</v>
      </c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v>92</v>
      </c>
      <c r="P5" s="43">
        <f t="shared" ref="P5:P15" si="2">SUM(S5:AD5)*2</f>
        <v>0</v>
      </c>
      <c r="Q5" s="43">
        <f t="shared" si="1"/>
        <v>0</v>
      </c>
      <c r="R5" s="72">
        <v>92</v>
      </c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169</v>
      </c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v>91</v>
      </c>
      <c r="P6" s="43">
        <f t="shared" si="2"/>
        <v>0</v>
      </c>
      <c r="Q6" s="43">
        <f t="shared" si="1"/>
        <v>0</v>
      </c>
      <c r="R6" s="72">
        <v>91</v>
      </c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149</v>
      </c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v>89</v>
      </c>
      <c r="P7" s="43">
        <f t="shared" si="2"/>
        <v>0</v>
      </c>
      <c r="Q7" s="43">
        <f t="shared" si="1"/>
        <v>0</v>
      </c>
      <c r="R7" s="72">
        <v>89</v>
      </c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52</v>
      </c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v>79</v>
      </c>
      <c r="P8" s="43">
        <f t="shared" si="2"/>
        <v>0</v>
      </c>
      <c r="Q8" s="43">
        <f t="shared" si="1"/>
        <v>0</v>
      </c>
      <c r="R8" s="72">
        <v>79</v>
      </c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100</v>
      </c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v>77</v>
      </c>
      <c r="P9" s="43">
        <f t="shared" si="2"/>
        <v>0</v>
      </c>
      <c r="Q9" s="43">
        <f t="shared" si="1"/>
        <v>0</v>
      </c>
      <c r="R9" s="72">
        <v>77</v>
      </c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41</v>
      </c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v>67</v>
      </c>
      <c r="P10" s="43">
        <f t="shared" si="2"/>
        <v>0</v>
      </c>
      <c r="Q10" s="43">
        <f t="shared" si="1"/>
        <v>0</v>
      </c>
      <c r="R10" s="72">
        <v>67</v>
      </c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174</v>
      </c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v>66</v>
      </c>
      <c r="P11" s="43">
        <f t="shared" si="2"/>
        <v>0</v>
      </c>
      <c r="Q11" s="43">
        <f t="shared" si="1"/>
        <v>0</v>
      </c>
      <c r="R11" s="72">
        <v>66</v>
      </c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156</v>
      </c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f t="shared" ref="O4:O15" si="3">SUM(C12:N12)</f>
        <v>0</v>
      </c>
      <c r="P12" s="43">
        <f t="shared" si="2"/>
        <v>0</v>
      </c>
      <c r="Q12" s="43">
        <f t="shared" si="1"/>
        <v>0</v>
      </c>
      <c r="R12" s="73" t="s">
        <v>137</v>
      </c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175</v>
      </c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f t="shared" si="3"/>
        <v>0</v>
      </c>
      <c r="P13" s="43">
        <f t="shared" si="2"/>
        <v>0</v>
      </c>
      <c r="Q13" s="43">
        <f t="shared" si="1"/>
        <v>0</v>
      </c>
      <c r="R13" s="73" t="s">
        <v>137</v>
      </c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3"/>
        <v>0</v>
      </c>
      <c r="P14" s="43">
        <f t="shared" si="2"/>
        <v>0</v>
      </c>
      <c r="Q14" s="43">
        <f t="shared" si="1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3"/>
        <v>0</v>
      </c>
      <c r="P15" s="49">
        <f t="shared" si="2"/>
        <v>0</v>
      </c>
      <c r="Q15" s="49">
        <f t="shared" si="1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176</v>
      </c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v>107</v>
      </c>
      <c r="P18" s="43">
        <f>SUM(S18:AD18)*2</f>
        <v>0</v>
      </c>
      <c r="Q18" s="43">
        <f t="shared" ref="Q18:Q29" si="16">COUNT(C18:N18)</f>
        <v>0</v>
      </c>
      <c r="R18" s="72">
        <v>107</v>
      </c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170</v>
      </c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v>102</v>
      </c>
      <c r="P19" s="43">
        <f t="shared" ref="P19:P29" si="17">SUM(S19:AD19)*2</f>
        <v>0</v>
      </c>
      <c r="Q19" s="43">
        <f t="shared" si="16"/>
        <v>0</v>
      </c>
      <c r="R19" s="72">
        <v>102</v>
      </c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171</v>
      </c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v>96</v>
      </c>
      <c r="P20" s="43">
        <f t="shared" si="17"/>
        <v>0</v>
      </c>
      <c r="Q20" s="43">
        <f t="shared" si="16"/>
        <v>0</v>
      </c>
      <c r="R20" s="72">
        <v>96</v>
      </c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123</v>
      </c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v>95</v>
      </c>
      <c r="P21" s="43">
        <f t="shared" si="17"/>
        <v>0</v>
      </c>
      <c r="Q21" s="43">
        <f t="shared" si="16"/>
        <v>0</v>
      </c>
      <c r="R21" s="72">
        <v>95</v>
      </c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168</v>
      </c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v>91</v>
      </c>
      <c r="P22" s="43">
        <f t="shared" si="17"/>
        <v>0</v>
      </c>
      <c r="Q22" s="43">
        <f t="shared" si="16"/>
        <v>0</v>
      </c>
      <c r="R22" s="72">
        <v>91</v>
      </c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135</v>
      </c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v>90</v>
      </c>
      <c r="P23" s="43">
        <v>27</v>
      </c>
      <c r="Q23" s="43">
        <f t="shared" si="16"/>
        <v>0</v>
      </c>
      <c r="R23" s="73" t="s">
        <v>157</v>
      </c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172</v>
      </c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v>90</v>
      </c>
      <c r="P24" s="43">
        <v>23</v>
      </c>
      <c r="Q24" s="43">
        <f t="shared" si="16"/>
        <v>0</v>
      </c>
      <c r="R24" s="73" t="s">
        <v>158</v>
      </c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46</v>
      </c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v>90</v>
      </c>
      <c r="P25" s="43">
        <v>22</v>
      </c>
      <c r="Q25" s="43">
        <f t="shared" si="16"/>
        <v>0</v>
      </c>
      <c r="R25" s="73" t="s">
        <v>159</v>
      </c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166</v>
      </c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v>89</v>
      </c>
      <c r="P26" s="43">
        <f t="shared" si="17"/>
        <v>0</v>
      </c>
      <c r="Q26" s="43">
        <f t="shared" si="16"/>
        <v>0</v>
      </c>
      <c r="R26" s="72">
        <v>89</v>
      </c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107</v>
      </c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v>71</v>
      </c>
      <c r="P27" s="43">
        <f t="shared" si="17"/>
        <v>0</v>
      </c>
      <c r="Q27" s="43">
        <f t="shared" si="16"/>
        <v>0</v>
      </c>
      <c r="R27" s="72">
        <v>71</v>
      </c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 t="s">
        <v>140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v>64</v>
      </c>
      <c r="P28" s="43">
        <f t="shared" si="17"/>
        <v>0</v>
      </c>
      <c r="Q28" s="43">
        <f t="shared" si="16"/>
        <v>0</v>
      </c>
      <c r="R28" s="72">
        <v>64</v>
      </c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 t="s">
        <v>112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v>56</v>
      </c>
      <c r="P29" s="49">
        <f t="shared" si="17"/>
        <v>0</v>
      </c>
      <c r="Q29" s="49">
        <f t="shared" si="16"/>
        <v>0</v>
      </c>
      <c r="R29" s="72">
        <v>56</v>
      </c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8">MATCH("XX",C32:C43,0)</f>
        <v>1</v>
      </c>
      <c r="D31" s="35">
        <f t="shared" ref="D31" si="19">MATCH("XX",D32:D43,0)</f>
        <v>2</v>
      </c>
      <c r="E31" s="35">
        <f t="shared" ref="E31" si="20">MATCH("XX",E32:E43,0)</f>
        <v>3</v>
      </c>
      <c r="F31" s="35">
        <f t="shared" ref="F31" si="21">MATCH("XX",F32:F43,0)</f>
        <v>4</v>
      </c>
      <c r="G31" s="35">
        <f t="shared" ref="G31" si="22">MATCH("XX",G32:G43,0)</f>
        <v>5</v>
      </c>
      <c r="H31" s="35">
        <f t="shared" ref="H31" si="23">MATCH("XX",H32:H43,0)</f>
        <v>6</v>
      </c>
      <c r="I31" s="35">
        <f t="shared" ref="I31" si="24">MATCH("XX",I32:I43,0)</f>
        <v>7</v>
      </c>
      <c r="J31" s="35">
        <f t="shared" ref="J31" si="25">MATCH("XX",J32:J43,0)</f>
        <v>8</v>
      </c>
      <c r="K31" s="35">
        <f t="shared" ref="K31" si="26">MATCH("XX",K32:K43,0)</f>
        <v>9</v>
      </c>
      <c r="L31" s="35">
        <f t="shared" ref="L31" si="27">MATCH("XX",L32:L43,0)</f>
        <v>10</v>
      </c>
      <c r="M31" s="35">
        <f t="shared" ref="M31" si="28">MATCH("XX",M32:M43,0)</f>
        <v>11</v>
      </c>
      <c r="N31" s="35">
        <f t="shared" ref="N31" si="29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0">SUM(C32:N32)</f>
        <v>0</v>
      </c>
      <c r="P32" s="43">
        <f>SUM(S32:AD32)*2</f>
        <v>0</v>
      </c>
      <c r="Q32" s="43">
        <f t="shared" ref="Q32:Q43" si="31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0"/>
        <v>0</v>
      </c>
      <c r="P33" s="43">
        <f t="shared" ref="P33:P43" si="32">SUM(S33:AD33)*2</f>
        <v>0</v>
      </c>
      <c r="Q33" s="43">
        <f t="shared" si="31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0"/>
        <v>0</v>
      </c>
      <c r="P34" s="43">
        <f t="shared" si="32"/>
        <v>0</v>
      </c>
      <c r="Q34" s="43">
        <f t="shared" si="31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0"/>
        <v>0</v>
      </c>
      <c r="P35" s="43">
        <f t="shared" si="32"/>
        <v>0</v>
      </c>
      <c r="Q35" s="43">
        <f t="shared" si="31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0"/>
        <v>0</v>
      </c>
      <c r="P36" s="43">
        <f t="shared" si="32"/>
        <v>0</v>
      </c>
      <c r="Q36" s="43">
        <f t="shared" si="31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0"/>
        <v>0</v>
      </c>
      <c r="P37" s="43">
        <f t="shared" si="32"/>
        <v>0</v>
      </c>
      <c r="Q37" s="43">
        <f t="shared" si="31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0"/>
        <v>0</v>
      </c>
      <c r="P38" s="43">
        <f t="shared" si="32"/>
        <v>0</v>
      </c>
      <c r="Q38" s="43">
        <f t="shared" si="31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0"/>
        <v>0</v>
      </c>
      <c r="P39" s="43">
        <f t="shared" si="32"/>
        <v>0</v>
      </c>
      <c r="Q39" s="43">
        <f t="shared" si="31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0"/>
        <v>0</v>
      </c>
      <c r="P40" s="43">
        <f t="shared" si="32"/>
        <v>0</v>
      </c>
      <c r="Q40" s="43">
        <f t="shared" si="31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0"/>
        <v>0</v>
      </c>
      <c r="P41" s="43">
        <f t="shared" si="32"/>
        <v>0</v>
      </c>
      <c r="Q41" s="43">
        <f t="shared" si="31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0"/>
        <v>0</v>
      </c>
      <c r="P42" s="43">
        <f t="shared" si="32"/>
        <v>0</v>
      </c>
      <c r="Q42" s="43">
        <f t="shared" si="31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0"/>
        <v>0</v>
      </c>
      <c r="P43" s="49">
        <f t="shared" si="32"/>
        <v>0</v>
      </c>
      <c r="Q43" s="49">
        <f t="shared" si="31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3">MATCH("XX",C46:C57,0)</f>
        <v>1</v>
      </c>
      <c r="D45" s="35">
        <f t="shared" ref="D45" si="34">MATCH("XX",D46:D57,0)</f>
        <v>2</v>
      </c>
      <c r="E45" s="35">
        <f t="shared" ref="E45" si="35">MATCH("XX",E46:E57,0)</f>
        <v>3</v>
      </c>
      <c r="F45" s="35">
        <f t="shared" ref="F45" si="36">MATCH("XX",F46:F57,0)</f>
        <v>4</v>
      </c>
      <c r="G45" s="35">
        <f t="shared" ref="G45" si="37">MATCH("XX",G46:G57,0)</f>
        <v>5</v>
      </c>
      <c r="H45" s="35">
        <f t="shared" ref="H45" si="38">MATCH("XX",H46:H57,0)</f>
        <v>6</v>
      </c>
      <c r="I45" s="35">
        <f t="shared" ref="I45" si="39">MATCH("XX",I46:I57,0)</f>
        <v>7</v>
      </c>
      <c r="J45" s="35">
        <f t="shared" ref="J45" si="40">MATCH("XX",J46:J57,0)</f>
        <v>8</v>
      </c>
      <c r="K45" s="35">
        <f t="shared" ref="K45" si="41">MATCH("XX",K46:K57,0)</f>
        <v>9</v>
      </c>
      <c r="L45" s="35">
        <f t="shared" ref="L45" si="42">MATCH("XX",L46:L57,0)</f>
        <v>10</v>
      </c>
      <c r="M45" s="35">
        <f t="shared" ref="M45" si="43">MATCH("XX",M46:M57,0)</f>
        <v>11</v>
      </c>
      <c r="N45" s="35">
        <f t="shared" ref="N45" si="44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5">SUM(C46:N46)</f>
        <v>0</v>
      </c>
      <c r="P46" s="43">
        <f>SUM(S46:AD46)*2</f>
        <v>0</v>
      </c>
      <c r="Q46" s="43">
        <f t="shared" ref="Q46:Q57" si="46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5"/>
        <v>0</v>
      </c>
      <c r="P47" s="43">
        <f t="shared" ref="P47:P57" si="47">SUM(S47:AD47)*2</f>
        <v>0</v>
      </c>
      <c r="Q47" s="43">
        <f t="shared" si="46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5"/>
        <v>0</v>
      </c>
      <c r="P48" s="43">
        <f t="shared" si="47"/>
        <v>0</v>
      </c>
      <c r="Q48" s="43">
        <f t="shared" si="46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5"/>
        <v>0</v>
      </c>
      <c r="P49" s="43">
        <f t="shared" si="47"/>
        <v>0</v>
      </c>
      <c r="Q49" s="43">
        <f t="shared" si="46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5"/>
        <v>0</v>
      </c>
      <c r="P50" s="43">
        <f t="shared" si="47"/>
        <v>0</v>
      </c>
      <c r="Q50" s="43">
        <f t="shared" si="46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5"/>
        <v>0</v>
      </c>
      <c r="P51" s="43">
        <f t="shared" si="47"/>
        <v>0</v>
      </c>
      <c r="Q51" s="43">
        <f t="shared" si="46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5"/>
        <v>0</v>
      </c>
      <c r="P52" s="43">
        <f t="shared" si="47"/>
        <v>0</v>
      </c>
      <c r="Q52" s="43">
        <f t="shared" si="46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5"/>
        <v>0</v>
      </c>
      <c r="P53" s="43">
        <f t="shared" si="47"/>
        <v>0</v>
      </c>
      <c r="Q53" s="43">
        <f t="shared" si="46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5"/>
        <v>0</v>
      </c>
      <c r="P54" s="43">
        <f t="shared" si="47"/>
        <v>0</v>
      </c>
      <c r="Q54" s="43">
        <f t="shared" si="46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5"/>
        <v>0</v>
      </c>
      <c r="P55" s="43">
        <f t="shared" si="47"/>
        <v>0</v>
      </c>
      <c r="Q55" s="43">
        <f t="shared" si="46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5"/>
        <v>0</v>
      </c>
      <c r="P56" s="43">
        <f t="shared" si="47"/>
        <v>0</v>
      </c>
      <c r="Q56" s="43">
        <f t="shared" si="46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5"/>
        <v>0</v>
      </c>
      <c r="P57" s="49">
        <f t="shared" si="47"/>
        <v>0</v>
      </c>
      <c r="Q57" s="49">
        <f t="shared" si="46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29149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12</v>
      </c>
      <c r="I3" s="15" t="s">
        <v>52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59</v>
      </c>
      <c r="D5" s="18">
        <v>1821</v>
      </c>
      <c r="E5" s="10">
        <v>1</v>
      </c>
      <c r="F5" s="10"/>
      <c r="G5" s="10">
        <v>3</v>
      </c>
      <c r="H5" s="19"/>
      <c r="I5" s="14" t="s">
        <v>53</v>
      </c>
      <c r="J5" s="18"/>
    </row>
    <row r="6" spans="1:10">
      <c r="A6" s="5">
        <v>2</v>
      </c>
      <c r="B6" s="19">
        <v>31526</v>
      </c>
      <c r="C6" s="14" t="s">
        <v>45</v>
      </c>
      <c r="D6" s="18">
        <v>1743</v>
      </c>
      <c r="E6" s="10">
        <v>2</v>
      </c>
      <c r="F6" s="10"/>
      <c r="G6" s="10">
        <v>2</v>
      </c>
      <c r="H6" s="19"/>
      <c r="I6" s="14" t="s">
        <v>54</v>
      </c>
      <c r="J6" s="18"/>
    </row>
    <row r="7" spans="1:10">
      <c r="A7" s="5">
        <v>3</v>
      </c>
      <c r="B7" s="19">
        <v>19313</v>
      </c>
      <c r="C7" s="14" t="s">
        <v>43</v>
      </c>
      <c r="D7" s="18">
        <v>1734</v>
      </c>
      <c r="E7" s="10">
        <v>1</v>
      </c>
      <c r="F7" s="10"/>
      <c r="G7" s="10">
        <v>3</v>
      </c>
      <c r="H7" s="19"/>
      <c r="I7" s="14" t="s">
        <v>55</v>
      </c>
      <c r="J7" s="18"/>
    </row>
    <row r="8" spans="1:10">
      <c r="A8" s="5">
        <v>4</v>
      </c>
      <c r="B8" s="19">
        <v>19402</v>
      </c>
      <c r="C8" s="14" t="s">
        <v>44</v>
      </c>
      <c r="D8" s="18">
        <v>1731</v>
      </c>
      <c r="E8" s="10">
        <v>2</v>
      </c>
      <c r="F8" s="10"/>
      <c r="G8" s="10">
        <v>2</v>
      </c>
      <c r="H8" s="19"/>
      <c r="I8" s="14" t="s">
        <v>58</v>
      </c>
      <c r="J8" s="18"/>
    </row>
    <row r="9" spans="1:10">
      <c r="A9" s="5">
        <v>5</v>
      </c>
      <c r="B9" s="19">
        <v>19372</v>
      </c>
      <c r="C9" s="14" t="s">
        <v>42</v>
      </c>
      <c r="D9" s="18">
        <v>1708</v>
      </c>
      <c r="E9" s="10">
        <v>1</v>
      </c>
      <c r="F9" s="10" t="s">
        <v>10</v>
      </c>
      <c r="G9" s="10">
        <v>3</v>
      </c>
      <c r="H9" s="19"/>
      <c r="I9" s="14" t="s">
        <v>56</v>
      </c>
      <c r="J9" s="18"/>
    </row>
    <row r="10" spans="1:10" ht="15.75" thickBot="1">
      <c r="A10" s="5">
        <v>6</v>
      </c>
      <c r="B10" s="19" t="s">
        <v>47</v>
      </c>
      <c r="C10" s="14" t="s">
        <v>48</v>
      </c>
      <c r="D10" s="18">
        <v>1656</v>
      </c>
      <c r="E10" s="12">
        <v>1</v>
      </c>
      <c r="F10" s="10" t="s">
        <v>10</v>
      </c>
      <c r="G10" s="12">
        <v>3</v>
      </c>
      <c r="H10" s="19"/>
      <c r="I10" s="14" t="s">
        <v>57</v>
      </c>
      <c r="J10" s="18"/>
    </row>
    <row r="11" spans="1:10" ht="16.5" thickTop="1" thickBot="1">
      <c r="A11" s="6"/>
      <c r="B11" s="3"/>
      <c r="C11" s="16">
        <f>IFERROR(AVERAGE(D6:D10),"")</f>
        <v>1714.4</v>
      </c>
      <c r="D11" s="3"/>
      <c r="E11" s="13">
        <v>8</v>
      </c>
      <c r="F11" s="10" t="s">
        <v>10</v>
      </c>
      <c r="G11" s="13">
        <v>16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166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60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63</v>
      </c>
      <c r="J15" s="18"/>
    </row>
    <row r="16" spans="1:10">
      <c r="A16" s="5">
        <v>2</v>
      </c>
      <c r="B16" s="19">
        <v>76317</v>
      </c>
      <c r="C16" s="14" t="s">
        <v>50</v>
      </c>
      <c r="D16" s="18">
        <v>1446</v>
      </c>
      <c r="E16" s="10">
        <v>2</v>
      </c>
      <c r="F16" s="10" t="s">
        <v>10</v>
      </c>
      <c r="G16" s="10">
        <v>2</v>
      </c>
      <c r="H16" s="19"/>
      <c r="I16" s="14" t="s">
        <v>64</v>
      </c>
      <c r="J16" s="18"/>
    </row>
    <row r="17" spans="1:10">
      <c r="A17" s="5">
        <v>3</v>
      </c>
      <c r="B17" s="19">
        <v>76333</v>
      </c>
      <c r="C17" s="14" t="s">
        <v>61</v>
      </c>
      <c r="D17" s="18">
        <v>1441</v>
      </c>
      <c r="E17" s="10">
        <v>3</v>
      </c>
      <c r="F17" s="10" t="s">
        <v>10</v>
      </c>
      <c r="G17" s="10">
        <v>1</v>
      </c>
      <c r="H17" s="19"/>
      <c r="I17" s="14" t="s">
        <v>65</v>
      </c>
      <c r="J17" s="18"/>
    </row>
    <row r="18" spans="1:10" ht="15.75" thickBot="1">
      <c r="A18" s="5">
        <v>4</v>
      </c>
      <c r="B18" s="19">
        <v>99903</v>
      </c>
      <c r="C18" s="14" t="s">
        <v>62</v>
      </c>
      <c r="D18" s="18">
        <v>1325</v>
      </c>
      <c r="E18" s="12">
        <v>1</v>
      </c>
      <c r="F18" s="10" t="s">
        <v>10</v>
      </c>
      <c r="G18" s="12">
        <v>3</v>
      </c>
      <c r="H18" s="19"/>
      <c r="I18" s="14" t="s">
        <v>66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29163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167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70</v>
      </c>
      <c r="D5" s="18"/>
      <c r="E5" s="10">
        <v>2</v>
      </c>
      <c r="F5" s="10"/>
      <c r="G5" s="10">
        <v>2</v>
      </c>
      <c r="H5" s="19">
        <v>68128</v>
      </c>
      <c r="I5" s="14" t="s">
        <v>59</v>
      </c>
      <c r="J5" s="18">
        <v>1821</v>
      </c>
    </row>
    <row r="6" spans="1:10">
      <c r="A6" s="5">
        <v>2</v>
      </c>
      <c r="B6" s="19"/>
      <c r="C6" s="14" t="s">
        <v>71</v>
      </c>
      <c r="D6" s="18"/>
      <c r="E6" s="10">
        <v>3</v>
      </c>
      <c r="F6" s="10"/>
      <c r="G6" s="10">
        <v>1</v>
      </c>
      <c r="H6" s="19">
        <v>31526</v>
      </c>
      <c r="I6" s="14" t="s">
        <v>45</v>
      </c>
      <c r="J6" s="18">
        <v>1743</v>
      </c>
    </row>
    <row r="7" spans="1:10">
      <c r="A7" s="5">
        <v>3</v>
      </c>
      <c r="B7" s="19"/>
      <c r="C7" s="14" t="s">
        <v>72</v>
      </c>
      <c r="D7" s="18"/>
      <c r="E7" s="10">
        <v>3</v>
      </c>
      <c r="F7" s="10"/>
      <c r="G7" s="10">
        <v>1</v>
      </c>
      <c r="H7" s="19">
        <v>19313</v>
      </c>
      <c r="I7" s="14" t="s">
        <v>43</v>
      </c>
      <c r="J7" s="18">
        <v>1734</v>
      </c>
    </row>
    <row r="8" spans="1:10">
      <c r="A8" s="5">
        <v>4</v>
      </c>
      <c r="B8" s="19"/>
      <c r="C8" s="14" t="s">
        <v>73</v>
      </c>
      <c r="D8" s="18"/>
      <c r="E8" s="10">
        <v>3</v>
      </c>
      <c r="F8" s="10"/>
      <c r="G8" s="10">
        <v>1</v>
      </c>
      <c r="H8" s="19">
        <v>19372</v>
      </c>
      <c r="I8" s="14" t="s">
        <v>42</v>
      </c>
      <c r="J8" s="18">
        <v>1708</v>
      </c>
    </row>
    <row r="9" spans="1:10">
      <c r="A9" s="5">
        <v>5</v>
      </c>
      <c r="B9" s="19"/>
      <c r="C9" s="14" t="s">
        <v>74</v>
      </c>
      <c r="D9" s="18"/>
      <c r="E9" s="10">
        <v>1</v>
      </c>
      <c r="F9" s="10" t="s">
        <v>10</v>
      </c>
      <c r="G9" s="10">
        <v>3</v>
      </c>
      <c r="H9" s="19" t="s">
        <v>47</v>
      </c>
      <c r="I9" s="14" t="s">
        <v>48</v>
      </c>
      <c r="J9" s="18">
        <v>1656</v>
      </c>
    </row>
    <row r="10" spans="1:10" ht="15.75" thickBot="1">
      <c r="A10" s="5">
        <v>6</v>
      </c>
      <c r="B10" s="19"/>
      <c r="C10" s="14" t="s">
        <v>75</v>
      </c>
      <c r="D10" s="18"/>
      <c r="E10" s="12">
        <v>2</v>
      </c>
      <c r="F10" s="10" t="s">
        <v>10</v>
      </c>
      <c r="G10" s="12">
        <v>2</v>
      </c>
      <c r="H10" s="19" t="s">
        <v>47</v>
      </c>
      <c r="I10" s="14" t="s">
        <v>49</v>
      </c>
      <c r="J10" s="18">
        <v>1399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1676.8333333333333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168</v>
      </c>
      <c r="D13" s="1"/>
      <c r="E13" s="1"/>
      <c r="F13" s="1"/>
      <c r="G13" s="1"/>
      <c r="H13" s="2" t="s">
        <v>11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76</v>
      </c>
      <c r="D15" s="18"/>
      <c r="E15" s="10">
        <v>3</v>
      </c>
      <c r="F15" s="10" t="s">
        <v>10</v>
      </c>
      <c r="G15" s="10">
        <v>1</v>
      </c>
      <c r="H15" s="19">
        <v>76325</v>
      </c>
      <c r="I15" s="14" t="s">
        <v>60</v>
      </c>
      <c r="J15" s="18">
        <v>1533</v>
      </c>
    </row>
    <row r="16" spans="1:10">
      <c r="A16" s="5">
        <v>2</v>
      </c>
      <c r="B16" s="19"/>
      <c r="C16" s="14" t="s">
        <v>77</v>
      </c>
      <c r="D16" s="18"/>
      <c r="E16" s="10">
        <v>1</v>
      </c>
      <c r="F16" s="10" t="s">
        <v>10</v>
      </c>
      <c r="G16" s="10">
        <v>3</v>
      </c>
      <c r="H16" s="19">
        <v>57282</v>
      </c>
      <c r="I16" s="14" t="s">
        <v>69</v>
      </c>
      <c r="J16" s="18">
        <v>1450</v>
      </c>
    </row>
    <row r="17" spans="1:10">
      <c r="A17" s="5">
        <v>3</v>
      </c>
      <c r="B17" s="19"/>
      <c r="C17" s="14" t="s">
        <v>78</v>
      </c>
      <c r="D17" s="18"/>
      <c r="E17" s="10">
        <v>2</v>
      </c>
      <c r="F17" s="10" t="s">
        <v>10</v>
      </c>
      <c r="G17" s="10">
        <v>2</v>
      </c>
      <c r="H17" s="19">
        <v>76317</v>
      </c>
      <c r="I17" s="14" t="s">
        <v>50</v>
      </c>
      <c r="J17" s="18">
        <v>1446</v>
      </c>
    </row>
    <row r="18" spans="1:10" ht="15.75" thickBot="1">
      <c r="A18" s="5">
        <v>4</v>
      </c>
      <c r="B18" s="19"/>
      <c r="C18" s="14" t="s">
        <v>79</v>
      </c>
      <c r="D18" s="18"/>
      <c r="E18" s="12">
        <v>1</v>
      </c>
      <c r="F18" s="10" t="s">
        <v>10</v>
      </c>
      <c r="G18" s="12">
        <v>3</v>
      </c>
      <c r="H18" s="19">
        <v>76333</v>
      </c>
      <c r="I18" s="14" t="s">
        <v>61</v>
      </c>
      <c r="J18" s="18">
        <v>1441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7</v>
      </c>
      <c r="F19" s="10" t="s">
        <v>10</v>
      </c>
      <c r="G19" s="13">
        <v>9</v>
      </c>
      <c r="H19" s="3"/>
      <c r="I19" s="16">
        <f>IFERROR(AVERAGE(J15:J18),"")</f>
        <v>1467.5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29177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12</v>
      </c>
      <c r="I3" s="15" t="s">
        <v>173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45</v>
      </c>
      <c r="D5" s="18">
        <v>1743</v>
      </c>
      <c r="E5" s="10">
        <v>2</v>
      </c>
      <c r="F5" s="10"/>
      <c r="G5" s="10">
        <v>2</v>
      </c>
      <c r="H5" s="19"/>
      <c r="I5" s="14" t="s">
        <v>80</v>
      </c>
      <c r="J5" s="18"/>
    </row>
    <row r="6" spans="1:10">
      <c r="A6" s="5">
        <v>2</v>
      </c>
      <c r="B6" s="19">
        <v>19313</v>
      </c>
      <c r="C6" s="14" t="s">
        <v>43</v>
      </c>
      <c r="D6" s="18">
        <v>1734</v>
      </c>
      <c r="E6" s="10">
        <v>1</v>
      </c>
      <c r="F6" s="10"/>
      <c r="G6" s="10">
        <v>3</v>
      </c>
      <c r="H6" s="19"/>
      <c r="I6" s="14" t="s">
        <v>81</v>
      </c>
      <c r="J6" s="18"/>
    </row>
    <row r="7" spans="1:10">
      <c r="A7" s="5">
        <v>3</v>
      </c>
      <c r="B7" s="19">
        <v>19402</v>
      </c>
      <c r="C7" s="14" t="s">
        <v>44</v>
      </c>
      <c r="D7" s="18">
        <v>1731</v>
      </c>
      <c r="E7" s="10">
        <v>1</v>
      </c>
      <c r="F7" s="10"/>
      <c r="G7" s="10">
        <v>3</v>
      </c>
      <c r="H7" s="19"/>
      <c r="I7" s="14" t="s">
        <v>82</v>
      </c>
      <c r="J7" s="18"/>
    </row>
    <row r="8" spans="1:10">
      <c r="A8" s="5">
        <v>4</v>
      </c>
      <c r="B8" s="19">
        <v>19372</v>
      </c>
      <c r="C8" s="14" t="s">
        <v>42</v>
      </c>
      <c r="D8" s="18">
        <v>1708</v>
      </c>
      <c r="E8" s="10">
        <v>1</v>
      </c>
      <c r="F8" s="10"/>
      <c r="G8" s="10">
        <v>3</v>
      </c>
      <c r="H8" s="19"/>
      <c r="I8" s="14" t="s">
        <v>83</v>
      </c>
      <c r="J8" s="18"/>
    </row>
    <row r="9" spans="1:10">
      <c r="A9" s="5">
        <v>5</v>
      </c>
      <c r="B9" s="19" t="s">
        <v>47</v>
      </c>
      <c r="C9" s="14" t="s">
        <v>48</v>
      </c>
      <c r="D9" s="18">
        <v>1656</v>
      </c>
      <c r="E9" s="10">
        <v>2</v>
      </c>
      <c r="F9" s="10" t="s">
        <v>10</v>
      </c>
      <c r="G9" s="10">
        <v>2</v>
      </c>
      <c r="H9" s="19"/>
      <c r="I9" s="14" t="s">
        <v>84</v>
      </c>
      <c r="J9" s="18"/>
    </row>
    <row r="10" spans="1:10" ht="15.75" thickBot="1">
      <c r="A10" s="5">
        <v>6</v>
      </c>
      <c r="B10" s="19">
        <v>57282</v>
      </c>
      <c r="C10" s="14" t="s">
        <v>69</v>
      </c>
      <c r="D10" s="18">
        <v>1450</v>
      </c>
      <c r="E10" s="12">
        <v>2</v>
      </c>
      <c r="F10" s="10" t="s">
        <v>10</v>
      </c>
      <c r="G10" s="12">
        <v>2</v>
      </c>
      <c r="H10" s="19"/>
      <c r="I10" s="14" t="s">
        <v>85</v>
      </c>
      <c r="J10" s="18"/>
    </row>
    <row r="11" spans="1:10" ht="16.5" thickTop="1" thickBot="1">
      <c r="A11" s="6"/>
      <c r="B11" s="3"/>
      <c r="C11" s="16">
        <f>IFERROR(AVERAGE(D5:D10),"")</f>
        <v>1670.3333333333333</v>
      </c>
      <c r="D11" s="3"/>
      <c r="E11" s="13">
        <v>9</v>
      </c>
      <c r="F11" s="10" t="s">
        <v>10</v>
      </c>
      <c r="G11" s="13">
        <v>15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176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60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86</v>
      </c>
      <c r="J15" s="18"/>
    </row>
    <row r="16" spans="1:10">
      <c r="A16" s="5">
        <v>2</v>
      </c>
      <c r="B16" s="19">
        <v>76317</v>
      </c>
      <c r="C16" s="14" t="s">
        <v>50</v>
      </c>
      <c r="D16" s="18">
        <v>1446</v>
      </c>
      <c r="E16" s="10">
        <v>2</v>
      </c>
      <c r="F16" s="10" t="s">
        <v>10</v>
      </c>
      <c r="G16" s="10">
        <v>2</v>
      </c>
      <c r="H16" s="19"/>
      <c r="I16" s="14" t="s">
        <v>87</v>
      </c>
      <c r="J16" s="18"/>
    </row>
    <row r="17" spans="1:10">
      <c r="A17" s="5">
        <v>3</v>
      </c>
      <c r="B17" s="19">
        <v>76333</v>
      </c>
      <c r="C17" s="14" t="s">
        <v>61</v>
      </c>
      <c r="D17" s="18">
        <v>1441</v>
      </c>
      <c r="E17" s="10">
        <v>3</v>
      </c>
      <c r="F17" s="10" t="s">
        <v>10</v>
      </c>
      <c r="G17" s="10">
        <v>1</v>
      </c>
      <c r="H17" s="19"/>
      <c r="I17" s="14" t="s">
        <v>88</v>
      </c>
      <c r="J17" s="18"/>
    </row>
    <row r="18" spans="1:10" ht="15.75" thickBot="1">
      <c r="A18" s="5">
        <v>4</v>
      </c>
      <c r="B18" s="19">
        <v>99903</v>
      </c>
      <c r="C18" s="14" t="s">
        <v>62</v>
      </c>
      <c r="D18" s="18">
        <v>1325</v>
      </c>
      <c r="E18" s="12">
        <v>1</v>
      </c>
      <c r="F18" s="10" t="s">
        <v>10</v>
      </c>
      <c r="G18" s="12">
        <v>3</v>
      </c>
      <c r="H18" s="19"/>
      <c r="I18" s="14" t="s">
        <v>89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4" sqref="C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29191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12</v>
      </c>
      <c r="I3" s="15" t="s">
        <v>169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59</v>
      </c>
      <c r="D5" s="18">
        <v>1821</v>
      </c>
      <c r="E5" s="10">
        <v>2</v>
      </c>
      <c r="F5" s="10"/>
      <c r="G5" s="10">
        <v>2</v>
      </c>
      <c r="H5" s="19"/>
      <c r="I5" s="14" t="s">
        <v>90</v>
      </c>
      <c r="J5" s="18"/>
    </row>
    <row r="6" spans="1:10">
      <c r="A6" s="5">
        <v>2</v>
      </c>
      <c r="B6" s="19">
        <v>31526</v>
      </c>
      <c r="C6" s="14" t="s">
        <v>45</v>
      </c>
      <c r="D6" s="18">
        <v>1743</v>
      </c>
      <c r="E6" s="10">
        <v>1</v>
      </c>
      <c r="F6" s="10"/>
      <c r="G6" s="10">
        <v>3</v>
      </c>
      <c r="H6" s="19"/>
      <c r="I6" s="14" t="s">
        <v>91</v>
      </c>
      <c r="J6" s="18"/>
    </row>
    <row r="7" spans="1:10">
      <c r="A7" s="5">
        <v>3</v>
      </c>
      <c r="B7" s="19">
        <v>19313</v>
      </c>
      <c r="C7" s="14" t="s">
        <v>43</v>
      </c>
      <c r="D7" s="18">
        <v>1734</v>
      </c>
      <c r="E7" s="10">
        <v>1</v>
      </c>
      <c r="F7" s="10"/>
      <c r="G7" s="10">
        <v>3</v>
      </c>
      <c r="H7" s="19"/>
      <c r="I7" s="14" t="s">
        <v>92</v>
      </c>
      <c r="J7" s="18"/>
    </row>
    <row r="8" spans="1:10">
      <c r="A8" s="5">
        <v>4</v>
      </c>
      <c r="B8" s="19">
        <v>19402</v>
      </c>
      <c r="C8" s="14" t="s">
        <v>44</v>
      </c>
      <c r="D8" s="18">
        <v>1731</v>
      </c>
      <c r="E8" s="10">
        <v>3</v>
      </c>
      <c r="F8" s="10"/>
      <c r="G8" s="10">
        <v>1</v>
      </c>
      <c r="H8" s="19"/>
      <c r="I8" s="14" t="s">
        <v>93</v>
      </c>
      <c r="J8" s="18"/>
    </row>
    <row r="9" spans="1:10">
      <c r="A9" s="5">
        <v>5</v>
      </c>
      <c r="B9" s="19" t="s">
        <v>47</v>
      </c>
      <c r="C9" s="14" t="s">
        <v>48</v>
      </c>
      <c r="D9" s="18">
        <v>1656</v>
      </c>
      <c r="E9" s="10">
        <v>2</v>
      </c>
      <c r="F9" s="10" t="s">
        <v>10</v>
      </c>
      <c r="G9" s="10">
        <v>2</v>
      </c>
      <c r="H9" s="19"/>
      <c r="I9" s="14" t="s">
        <v>94</v>
      </c>
      <c r="J9" s="18"/>
    </row>
    <row r="10" spans="1:10" ht="15.75" thickBot="1">
      <c r="A10" s="5">
        <v>6</v>
      </c>
      <c r="B10" s="19">
        <v>93073</v>
      </c>
      <c r="C10" s="14" t="s">
        <v>51</v>
      </c>
      <c r="D10" s="18">
        <v>718</v>
      </c>
      <c r="E10" s="12">
        <v>1</v>
      </c>
      <c r="F10" s="10" t="s">
        <v>10</v>
      </c>
      <c r="G10" s="12">
        <v>3</v>
      </c>
      <c r="H10" s="19"/>
      <c r="I10" s="14" t="s">
        <v>95</v>
      </c>
      <c r="J10" s="18"/>
    </row>
    <row r="11" spans="1:10" ht="16.5" thickTop="1" thickBot="1">
      <c r="A11" s="6"/>
      <c r="B11" s="3"/>
      <c r="C11" s="16">
        <f>IFERROR(AVERAGE(D5:D10),"")</f>
        <v>1567.1666666666667</v>
      </c>
      <c r="D11" s="3"/>
      <c r="E11" s="13">
        <v>10</v>
      </c>
      <c r="F11" s="10" t="s">
        <v>10</v>
      </c>
      <c r="G11" s="13">
        <v>14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170</v>
      </c>
      <c r="D13" s="1"/>
      <c r="E13" s="1"/>
      <c r="F13" s="1"/>
      <c r="G13" s="1"/>
      <c r="H13" s="2" t="s">
        <v>11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96</v>
      </c>
      <c r="D15" s="18"/>
      <c r="E15" s="10">
        <v>3</v>
      </c>
      <c r="F15" s="10" t="s">
        <v>10</v>
      </c>
      <c r="G15" s="10">
        <v>1</v>
      </c>
      <c r="H15" s="19">
        <v>76325</v>
      </c>
      <c r="I15" s="14" t="s">
        <v>60</v>
      </c>
      <c r="J15" s="18">
        <v>1533</v>
      </c>
    </row>
    <row r="16" spans="1:10">
      <c r="A16" s="5">
        <v>2</v>
      </c>
      <c r="B16" s="19"/>
      <c r="C16" s="14" t="s">
        <v>97</v>
      </c>
      <c r="D16" s="18"/>
      <c r="E16" s="10">
        <v>2</v>
      </c>
      <c r="F16" s="10" t="s">
        <v>10</v>
      </c>
      <c r="G16" s="10">
        <v>2</v>
      </c>
      <c r="H16" s="19">
        <v>57282</v>
      </c>
      <c r="I16" s="14" t="s">
        <v>69</v>
      </c>
      <c r="J16" s="18">
        <v>1450</v>
      </c>
    </row>
    <row r="17" spans="1:10">
      <c r="A17" s="5">
        <v>3</v>
      </c>
      <c r="B17" s="19"/>
      <c r="C17" s="14" t="s">
        <v>98</v>
      </c>
      <c r="D17" s="18"/>
      <c r="E17" s="10">
        <v>2</v>
      </c>
      <c r="F17" s="10" t="s">
        <v>10</v>
      </c>
      <c r="G17" s="10">
        <v>2</v>
      </c>
      <c r="H17" s="19">
        <v>76317</v>
      </c>
      <c r="I17" s="14" t="s">
        <v>50</v>
      </c>
      <c r="J17" s="18">
        <v>1446</v>
      </c>
    </row>
    <row r="18" spans="1:10" ht="15.75" thickBot="1">
      <c r="A18" s="5">
        <v>4</v>
      </c>
      <c r="B18" s="19"/>
      <c r="C18" s="14" t="s">
        <v>99</v>
      </c>
      <c r="D18" s="18"/>
      <c r="E18" s="12">
        <v>1</v>
      </c>
      <c r="F18" s="10" t="s">
        <v>10</v>
      </c>
      <c r="G18" s="12">
        <v>3</v>
      </c>
      <c r="H18" s="19">
        <v>76333</v>
      </c>
      <c r="I18" s="14" t="s">
        <v>61</v>
      </c>
      <c r="J18" s="18">
        <v>1441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1467.5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H8" sqref="H8:J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24</v>
      </c>
      <c r="B1" s="21" t="s">
        <v>19</v>
      </c>
      <c r="C1" s="20">
        <v>29205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100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101</v>
      </c>
      <c r="D5" s="18"/>
      <c r="E5" s="10">
        <v>3</v>
      </c>
      <c r="F5" s="10"/>
      <c r="G5" s="10">
        <v>1</v>
      </c>
      <c r="H5" s="19">
        <v>68128</v>
      </c>
      <c r="I5" s="14" t="s">
        <v>59</v>
      </c>
      <c r="J5" s="18">
        <v>1821</v>
      </c>
    </row>
    <row r="6" spans="1:12">
      <c r="A6" s="5">
        <v>2</v>
      </c>
      <c r="B6" s="19"/>
      <c r="C6" s="14" t="s">
        <v>102</v>
      </c>
      <c r="D6" s="18"/>
      <c r="E6" s="10">
        <v>1</v>
      </c>
      <c r="F6" s="10"/>
      <c r="G6" s="10">
        <v>3</v>
      </c>
      <c r="H6" s="19">
        <v>31526</v>
      </c>
      <c r="I6" s="14" t="s">
        <v>45</v>
      </c>
      <c r="J6" s="18">
        <v>1743</v>
      </c>
    </row>
    <row r="7" spans="1:12">
      <c r="A7" s="5">
        <v>3</v>
      </c>
      <c r="B7" s="19"/>
      <c r="C7" s="14" t="s">
        <v>103</v>
      </c>
      <c r="D7" s="18"/>
      <c r="E7" s="10">
        <v>3</v>
      </c>
      <c r="F7" s="10"/>
      <c r="G7" s="10">
        <v>1</v>
      </c>
      <c r="H7" s="19">
        <v>19313</v>
      </c>
      <c r="I7" s="14" t="s">
        <v>43</v>
      </c>
      <c r="J7" s="18">
        <v>1734</v>
      </c>
    </row>
    <row r="8" spans="1:12">
      <c r="A8" s="5">
        <v>4</v>
      </c>
      <c r="B8" s="19"/>
      <c r="C8" s="14" t="s">
        <v>104</v>
      </c>
      <c r="D8" s="18"/>
      <c r="E8" s="10">
        <v>1</v>
      </c>
      <c r="F8" s="10"/>
      <c r="G8" s="10">
        <v>3</v>
      </c>
      <c r="H8" s="19">
        <v>19402</v>
      </c>
      <c r="I8" s="14" t="s">
        <v>44</v>
      </c>
      <c r="J8" s="18">
        <v>1731</v>
      </c>
      <c r="L8" t="s">
        <v>122</v>
      </c>
    </row>
    <row r="9" spans="1:12">
      <c r="A9" s="5">
        <v>5</v>
      </c>
      <c r="B9" s="19"/>
      <c r="C9" s="14" t="s">
        <v>105</v>
      </c>
      <c r="D9" s="18"/>
      <c r="E9" s="10">
        <v>3</v>
      </c>
      <c r="F9" s="10" t="s">
        <v>10</v>
      </c>
      <c r="G9" s="10">
        <v>1</v>
      </c>
      <c r="H9" s="19" t="s">
        <v>47</v>
      </c>
      <c r="I9" s="14" t="s">
        <v>48</v>
      </c>
      <c r="J9" s="18">
        <v>1656</v>
      </c>
    </row>
    <row r="10" spans="1:12" ht="15.75" thickBot="1">
      <c r="A10" s="5">
        <v>6</v>
      </c>
      <c r="B10" s="19"/>
      <c r="C10" s="14" t="s">
        <v>106</v>
      </c>
      <c r="D10" s="18"/>
      <c r="E10" s="12">
        <v>1</v>
      </c>
      <c r="F10" s="10" t="s">
        <v>10</v>
      </c>
      <c r="G10" s="12">
        <v>3</v>
      </c>
      <c r="H10" s="19">
        <v>57282</v>
      </c>
      <c r="I10" s="14" t="s">
        <v>69</v>
      </c>
      <c r="J10" s="18">
        <v>1450</v>
      </c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12</v>
      </c>
      <c r="F11" s="10" t="s">
        <v>10</v>
      </c>
      <c r="G11" s="13">
        <v>12</v>
      </c>
      <c r="H11" s="3"/>
      <c r="I11" s="16">
        <f>IFERROR(AVERAGE(J5:J10),"")</f>
        <v>1689.1666666666667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11</v>
      </c>
      <c r="I13" s="15" t="s">
        <v>107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76325</v>
      </c>
      <c r="C15" s="14" t="s">
        <v>60</v>
      </c>
      <c r="D15" s="18">
        <v>1533</v>
      </c>
      <c r="E15" s="10">
        <v>2</v>
      </c>
      <c r="F15" s="10" t="s">
        <v>10</v>
      </c>
      <c r="G15" s="10">
        <v>2</v>
      </c>
      <c r="H15" s="19"/>
      <c r="I15" s="14" t="s">
        <v>108</v>
      </c>
      <c r="J15" s="18"/>
    </row>
    <row r="16" spans="1:12">
      <c r="A16" s="5">
        <v>2</v>
      </c>
      <c r="B16" s="19">
        <v>76317</v>
      </c>
      <c r="C16" s="14" t="s">
        <v>50</v>
      </c>
      <c r="D16" s="18">
        <v>1446</v>
      </c>
      <c r="E16" s="10">
        <v>1</v>
      </c>
      <c r="F16" s="10" t="s">
        <v>10</v>
      </c>
      <c r="G16" s="10">
        <v>3</v>
      </c>
      <c r="H16" s="19"/>
      <c r="I16" s="14" t="s">
        <v>109</v>
      </c>
      <c r="J16" s="18"/>
    </row>
    <row r="17" spans="1:10">
      <c r="A17" s="5">
        <v>3</v>
      </c>
      <c r="B17" s="19">
        <v>76333</v>
      </c>
      <c r="C17" s="14" t="s">
        <v>61</v>
      </c>
      <c r="D17" s="18">
        <v>1441</v>
      </c>
      <c r="E17" s="10">
        <v>3</v>
      </c>
      <c r="F17" s="10" t="s">
        <v>10</v>
      </c>
      <c r="G17" s="10">
        <v>1</v>
      </c>
      <c r="H17" s="19"/>
      <c r="I17" s="14" t="s">
        <v>110</v>
      </c>
      <c r="J17" s="18"/>
    </row>
    <row r="18" spans="1:10" ht="15.75" thickBot="1">
      <c r="A18" s="5">
        <v>4</v>
      </c>
      <c r="B18" s="19">
        <v>99903</v>
      </c>
      <c r="C18" s="14" t="s">
        <v>62</v>
      </c>
      <c r="D18" s="18">
        <v>1325</v>
      </c>
      <c r="E18" s="12">
        <v>3</v>
      </c>
      <c r="F18" s="10" t="s">
        <v>10</v>
      </c>
      <c r="G18" s="12">
        <v>1</v>
      </c>
      <c r="H18" s="19"/>
      <c r="I18" s="14" t="s">
        <v>111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9</v>
      </c>
      <c r="F19" s="10" t="s">
        <v>10</v>
      </c>
      <c r="G19" s="13">
        <v>7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G20" sqref="G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25</v>
      </c>
      <c r="B1" s="21" t="s">
        <v>19</v>
      </c>
      <c r="C1" s="20">
        <v>29226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40</v>
      </c>
      <c r="D3" s="1"/>
      <c r="E3" s="1"/>
      <c r="F3" s="1"/>
      <c r="G3" s="1"/>
      <c r="H3" s="2" t="s">
        <v>12</v>
      </c>
      <c r="I3" s="15" t="s">
        <v>40</v>
      </c>
      <c r="J3" s="1"/>
      <c r="L3" t="s">
        <v>117</v>
      </c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2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2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2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112</v>
      </c>
      <c r="D13" s="1"/>
      <c r="E13" s="1"/>
      <c r="F13" s="1"/>
      <c r="G13" s="1"/>
      <c r="H13" s="2" t="s">
        <v>11</v>
      </c>
      <c r="I13" s="15" t="s">
        <v>46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113</v>
      </c>
      <c r="D15" s="18"/>
      <c r="E15" s="10">
        <v>2</v>
      </c>
      <c r="F15" s="10" t="s">
        <v>10</v>
      </c>
      <c r="G15" s="10">
        <v>2</v>
      </c>
      <c r="H15" s="19">
        <v>76325</v>
      </c>
      <c r="I15" s="14" t="s">
        <v>60</v>
      </c>
      <c r="J15" s="18">
        <v>1533</v>
      </c>
    </row>
    <row r="16" spans="1:12">
      <c r="A16" s="5">
        <v>2</v>
      </c>
      <c r="B16" s="19"/>
      <c r="C16" s="14" t="s">
        <v>114</v>
      </c>
      <c r="D16" s="18"/>
      <c r="E16" s="10">
        <v>1</v>
      </c>
      <c r="F16" s="10" t="s">
        <v>10</v>
      </c>
      <c r="G16" s="10">
        <v>3</v>
      </c>
      <c r="H16" s="19">
        <v>76317</v>
      </c>
      <c r="I16" s="14" t="s">
        <v>50</v>
      </c>
      <c r="J16" s="18">
        <v>1446</v>
      </c>
    </row>
    <row r="17" spans="1:10">
      <c r="A17" s="5">
        <v>3</v>
      </c>
      <c r="B17" s="19"/>
      <c r="C17" s="14" t="s">
        <v>115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61</v>
      </c>
      <c r="J17" s="18">
        <v>1441</v>
      </c>
    </row>
    <row r="18" spans="1:10" ht="15.75" thickBot="1">
      <c r="A18" s="5">
        <v>4</v>
      </c>
      <c r="B18" s="19"/>
      <c r="C18" s="14" t="s">
        <v>116</v>
      </c>
      <c r="D18" s="18"/>
      <c r="E18" s="12">
        <v>1</v>
      </c>
      <c r="F18" s="10" t="s">
        <v>10</v>
      </c>
      <c r="G18" s="12">
        <v>3</v>
      </c>
      <c r="H18" s="19">
        <v>99903</v>
      </c>
      <c r="I18" s="14" t="s">
        <v>62</v>
      </c>
      <c r="J18" s="18">
        <v>1325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5</v>
      </c>
      <c r="F19" s="10" t="s">
        <v>10</v>
      </c>
      <c r="G19" s="13">
        <v>11</v>
      </c>
      <c r="H19" s="3"/>
      <c r="I19" s="16">
        <f>IFERROR(AVERAGE(J15:J18),"")</f>
        <v>1436.25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26</v>
      </c>
      <c r="B1" s="21" t="s">
        <v>19</v>
      </c>
      <c r="C1" s="20">
        <v>29240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40</v>
      </c>
      <c r="D3" s="1"/>
      <c r="E3" s="1"/>
      <c r="F3" s="1"/>
      <c r="G3" s="1"/>
      <c r="H3" s="2" t="s">
        <v>12</v>
      </c>
      <c r="I3" s="15" t="s">
        <v>40</v>
      </c>
      <c r="J3" s="1"/>
      <c r="L3" t="s">
        <v>117</v>
      </c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2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2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2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11</v>
      </c>
      <c r="I13" s="15" t="s">
        <v>172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76325</v>
      </c>
      <c r="C15" s="14" t="s">
        <v>60</v>
      </c>
      <c r="D15" s="18">
        <v>1533</v>
      </c>
      <c r="E15" s="10">
        <v>3</v>
      </c>
      <c r="F15" s="10" t="s">
        <v>10</v>
      </c>
      <c r="G15" s="10">
        <v>1</v>
      </c>
      <c r="H15" s="19"/>
      <c r="I15" s="14" t="s">
        <v>118</v>
      </c>
      <c r="J15" s="18"/>
    </row>
    <row r="16" spans="1:12">
      <c r="A16" s="5">
        <v>2</v>
      </c>
      <c r="B16" s="19">
        <v>76317</v>
      </c>
      <c r="C16" s="14" t="s">
        <v>50</v>
      </c>
      <c r="D16" s="18">
        <v>1446</v>
      </c>
      <c r="E16" s="10">
        <v>2</v>
      </c>
      <c r="F16" s="10" t="s">
        <v>10</v>
      </c>
      <c r="G16" s="10">
        <v>2</v>
      </c>
      <c r="H16" s="19"/>
      <c r="I16" s="14" t="s">
        <v>119</v>
      </c>
      <c r="J16" s="18"/>
    </row>
    <row r="17" spans="1:10">
      <c r="A17" s="5">
        <v>3</v>
      </c>
      <c r="B17" s="19">
        <v>76333</v>
      </c>
      <c r="C17" s="14" t="s">
        <v>61</v>
      </c>
      <c r="D17" s="18">
        <v>1441</v>
      </c>
      <c r="E17" s="10">
        <v>1</v>
      </c>
      <c r="F17" s="10" t="s">
        <v>10</v>
      </c>
      <c r="G17" s="10">
        <v>3</v>
      </c>
      <c r="H17" s="19"/>
      <c r="I17" s="14" t="s">
        <v>120</v>
      </c>
      <c r="J17" s="18"/>
    </row>
    <row r="18" spans="1:10" ht="15.75" thickBot="1">
      <c r="A18" s="5">
        <v>4</v>
      </c>
      <c r="B18" s="19">
        <v>99903</v>
      </c>
      <c r="C18" s="14" t="s">
        <v>62</v>
      </c>
      <c r="D18" s="18">
        <v>1325</v>
      </c>
      <c r="E18" s="12">
        <v>3</v>
      </c>
      <c r="F18" s="10" t="s">
        <v>10</v>
      </c>
      <c r="G18" s="12">
        <v>1</v>
      </c>
      <c r="H18" s="19"/>
      <c r="I18" s="14" t="s">
        <v>121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9</v>
      </c>
      <c r="F19" s="10" t="s">
        <v>10</v>
      </c>
      <c r="G19" s="13">
        <v>7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27</v>
      </c>
      <c r="B1" s="21" t="s">
        <v>19</v>
      </c>
      <c r="C1" s="20">
        <v>29254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40</v>
      </c>
      <c r="D3" s="1"/>
      <c r="E3" s="1"/>
      <c r="F3" s="1"/>
      <c r="G3" s="1"/>
      <c r="H3" s="2" t="s">
        <v>12</v>
      </c>
      <c r="I3" s="15" t="s">
        <v>40</v>
      </c>
      <c r="J3" s="1"/>
      <c r="L3" t="s">
        <v>117</v>
      </c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2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2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2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123</v>
      </c>
      <c r="D13" s="1"/>
      <c r="E13" s="1"/>
      <c r="F13" s="1"/>
      <c r="G13" s="1"/>
      <c r="H13" s="2" t="s">
        <v>11</v>
      </c>
      <c r="I13" s="15" t="s">
        <v>46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124</v>
      </c>
      <c r="D15" s="18"/>
      <c r="E15" s="10">
        <v>3</v>
      </c>
      <c r="F15" s="10" t="s">
        <v>10</v>
      </c>
      <c r="G15" s="10">
        <v>1</v>
      </c>
      <c r="H15" s="19">
        <v>76325</v>
      </c>
      <c r="I15" s="14" t="s">
        <v>60</v>
      </c>
      <c r="J15" s="18">
        <v>1533</v>
      </c>
    </row>
    <row r="16" spans="1:12">
      <c r="A16" s="5">
        <v>2</v>
      </c>
      <c r="B16" s="19"/>
      <c r="C16" s="14" t="s">
        <v>125</v>
      </c>
      <c r="D16" s="18"/>
      <c r="E16" s="10">
        <v>2</v>
      </c>
      <c r="F16" s="10" t="s">
        <v>10</v>
      </c>
      <c r="G16" s="10">
        <v>2</v>
      </c>
      <c r="H16" s="19">
        <v>76317</v>
      </c>
      <c r="I16" s="14" t="s">
        <v>50</v>
      </c>
      <c r="J16" s="18">
        <v>1446</v>
      </c>
    </row>
    <row r="17" spans="1:10">
      <c r="A17" s="5">
        <v>3</v>
      </c>
      <c r="B17" s="19"/>
      <c r="C17" s="14" t="s">
        <v>126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61</v>
      </c>
      <c r="J17" s="18">
        <v>1441</v>
      </c>
    </row>
    <row r="18" spans="1:10" ht="15.75" thickBot="1">
      <c r="A18" s="5">
        <v>4</v>
      </c>
      <c r="B18" s="19"/>
      <c r="C18" s="14" t="s">
        <v>127</v>
      </c>
      <c r="D18" s="18"/>
      <c r="E18" s="12">
        <v>3</v>
      </c>
      <c r="F18" s="10" t="s">
        <v>10</v>
      </c>
      <c r="G18" s="12">
        <v>1</v>
      </c>
      <c r="H18" s="19">
        <v>99903</v>
      </c>
      <c r="I18" s="14" t="s">
        <v>62</v>
      </c>
      <c r="J18" s="18">
        <v>1325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9</v>
      </c>
      <c r="F19" s="10" t="s">
        <v>10</v>
      </c>
      <c r="G19" s="13">
        <v>7</v>
      </c>
      <c r="H19" s="3"/>
      <c r="I19" s="16">
        <f>IFERROR(AVERAGE(J15:J18),"")</f>
        <v>1436.25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2017-08-23T09:36:48Z</dcterms:modified>
</cp:coreProperties>
</file>