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4520" windowHeight="12840" activeTab="11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C19" i="2"/>
  <c r="I27" i="12" l="1"/>
  <c r="I19"/>
  <c r="I11"/>
  <c r="C27" i="11"/>
  <c r="C19"/>
  <c r="C11"/>
  <c r="I27" i="10" l="1"/>
  <c r="I19"/>
  <c r="I11"/>
  <c r="C27" i="9"/>
  <c r="C19"/>
  <c r="C11"/>
  <c r="I11" i="8"/>
  <c r="I27"/>
  <c r="I19"/>
  <c r="C27" i="7"/>
  <c r="C19"/>
  <c r="C11"/>
  <c r="I27" i="6" l="1"/>
  <c r="I19"/>
  <c r="I11"/>
  <c r="C27" i="5"/>
  <c r="C19"/>
  <c r="C11"/>
  <c r="C11" i="2" l="1"/>
  <c r="T4" i="15" l="1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P57" s="1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O29"/>
  <c r="AD28"/>
  <c r="AB28"/>
  <c r="AA28"/>
  <c r="Z28"/>
  <c r="Y28"/>
  <c r="X28"/>
  <c r="W28"/>
  <c r="V28"/>
  <c r="U28"/>
  <c r="T28"/>
  <c r="S28"/>
  <c r="Q28"/>
  <c r="O28"/>
  <c r="AD27"/>
  <c r="AC27"/>
  <c r="AA27"/>
  <c r="Z27"/>
  <c r="Y27"/>
  <c r="X27"/>
  <c r="W27"/>
  <c r="V27"/>
  <c r="U27"/>
  <c r="T27"/>
  <c r="S27"/>
  <c r="Q27"/>
  <c r="O27"/>
  <c r="AD26"/>
  <c r="AC26"/>
  <c r="AB26"/>
  <c r="Z26"/>
  <c r="Y26"/>
  <c r="X26"/>
  <c r="W26"/>
  <c r="V26"/>
  <c r="U26"/>
  <c r="T26"/>
  <c r="S26"/>
  <c r="Q26"/>
  <c r="O26"/>
  <c r="AD25"/>
  <c r="AC25"/>
  <c r="AB25"/>
  <c r="AA25"/>
  <c r="Y25"/>
  <c r="X25"/>
  <c r="W25"/>
  <c r="V25"/>
  <c r="U25"/>
  <c r="T25"/>
  <c r="S25"/>
  <c r="Q25"/>
  <c r="O25"/>
  <c r="AD24"/>
  <c r="AC24"/>
  <c r="AB24"/>
  <c r="AA24"/>
  <c r="Z24"/>
  <c r="X24"/>
  <c r="W24"/>
  <c r="V24"/>
  <c r="U24"/>
  <c r="T24"/>
  <c r="S24"/>
  <c r="Q24"/>
  <c r="O24"/>
  <c r="AD23"/>
  <c r="AC23"/>
  <c r="AB23"/>
  <c r="AA23"/>
  <c r="Z23"/>
  <c r="Y23"/>
  <c r="W23"/>
  <c r="V23"/>
  <c r="U23"/>
  <c r="S23"/>
  <c r="Q23"/>
  <c r="O23"/>
  <c r="AD22"/>
  <c r="AC22"/>
  <c r="AB22"/>
  <c r="AA22"/>
  <c r="Z22"/>
  <c r="Y22"/>
  <c r="X22"/>
  <c r="V22"/>
  <c r="U22"/>
  <c r="T22"/>
  <c r="Q22"/>
  <c r="O22"/>
  <c r="AD21"/>
  <c r="AC21"/>
  <c r="AB21"/>
  <c r="AA21"/>
  <c r="Z21"/>
  <c r="Y21"/>
  <c r="X21"/>
  <c r="W21"/>
  <c r="U21"/>
  <c r="T21"/>
  <c r="S21"/>
  <c r="Q21"/>
  <c r="O21"/>
  <c r="AD20"/>
  <c r="AC20"/>
  <c r="AB20"/>
  <c r="AA20"/>
  <c r="Z20"/>
  <c r="Y20"/>
  <c r="X20"/>
  <c r="W20"/>
  <c r="V20"/>
  <c r="T20"/>
  <c r="S20"/>
  <c r="Q20"/>
  <c r="O20"/>
  <c r="AD19"/>
  <c r="AC19"/>
  <c r="AB19"/>
  <c r="AA19"/>
  <c r="Z19"/>
  <c r="Y19"/>
  <c r="X19"/>
  <c r="W19"/>
  <c r="V19"/>
  <c r="U19"/>
  <c r="S19"/>
  <c r="Q19"/>
  <c r="O19"/>
  <c r="AD18"/>
  <c r="AC18"/>
  <c r="AB18"/>
  <c r="AA18"/>
  <c r="Z18"/>
  <c r="Y18"/>
  <c r="X18"/>
  <c r="W18"/>
  <c r="V18"/>
  <c r="U18"/>
  <c r="T18"/>
  <c r="Q18"/>
  <c r="O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S13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38" l="1"/>
  <c r="P40"/>
  <c r="P21"/>
  <c r="P26"/>
  <c r="P29"/>
  <c r="P23"/>
  <c r="P18"/>
  <c r="P20"/>
  <c r="P14"/>
  <c r="P13"/>
  <c r="P19"/>
  <c r="P39"/>
  <c r="P42"/>
  <c r="P27"/>
  <c r="P34"/>
  <c r="P35"/>
  <c r="P37"/>
  <c r="P41"/>
  <c r="P49"/>
  <c r="P50"/>
  <c r="P53"/>
  <c r="P54"/>
  <c r="P22"/>
  <c r="P24"/>
  <c r="P25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O4"/>
  <c r="E3" l="1"/>
  <c r="I35" i="14"/>
  <c r="C35"/>
  <c r="C27"/>
  <c r="C19"/>
  <c r="C11"/>
  <c r="I35" i="13"/>
  <c r="C35"/>
  <c r="I27"/>
  <c r="I19"/>
  <c r="I11"/>
  <c r="I35" i="12"/>
  <c r="C35"/>
  <c r="C27"/>
  <c r="C19"/>
  <c r="C11"/>
  <c r="I35" i="11"/>
  <c r="C35"/>
  <c r="I27"/>
  <c r="I19"/>
  <c r="I11"/>
  <c r="I35" i="10"/>
  <c r="C35"/>
  <c r="C27"/>
  <c r="C19"/>
  <c r="C11"/>
  <c r="I35" i="9"/>
  <c r="C35"/>
  <c r="I27"/>
  <c r="I19"/>
  <c r="I11"/>
  <c r="I35" i="8"/>
  <c r="C35"/>
  <c r="C27"/>
  <c r="C19"/>
  <c r="C11"/>
  <c r="I35" i="7"/>
  <c r="C35"/>
  <c r="I27"/>
  <c r="I19"/>
  <c r="I11"/>
  <c r="I35" i="6"/>
  <c r="C35"/>
  <c r="C27"/>
  <c r="C19"/>
  <c r="C11"/>
  <c r="I35" i="5"/>
  <c r="C35"/>
  <c r="I27"/>
  <c r="I19"/>
  <c r="I11"/>
  <c r="I35" i="2"/>
  <c r="C35"/>
  <c r="I19"/>
  <c r="I11"/>
  <c r="G3" i="15" l="1"/>
  <c r="F3"/>
  <c r="N3" l="1"/>
  <c r="M3" l="1"/>
  <c r="J3"/>
  <c r="L3"/>
  <c r="K3"/>
  <c r="I3"/>
  <c r="Q5"/>
  <c r="Q15"/>
  <c r="Q9"/>
  <c r="Q10"/>
  <c r="Q11"/>
  <c r="O5"/>
  <c r="Q8"/>
  <c r="Q14"/>
  <c r="Q7"/>
  <c r="O8"/>
  <c r="O14"/>
  <c r="Q6"/>
  <c r="O11"/>
  <c r="O10"/>
  <c r="O15"/>
  <c r="O9"/>
  <c r="O7"/>
  <c r="O6"/>
</calcChain>
</file>

<file path=xl/sharedStrings.xml><?xml version="1.0" encoding="utf-8"?>
<sst xmlns="http://schemas.openxmlformats.org/spreadsheetml/2006/main" count="1328" uniqueCount="254">
  <si>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</si>
  <si>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</si>
  <si>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</si>
  <si>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</si>
  <si>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</si>
  <si>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</si>
  <si>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</si>
  <si>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</si>
  <si>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</si>
  <si>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</si>
  <si>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</si>
  <si>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</si>
  <si>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</si>
  <si>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</si>
  <si>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</si>
  <si>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</si>
  <si>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</si>
  <si>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</si>
  <si>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</si>
  <si>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</si>
  <si>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</si>
  <si>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</si>
  <si>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</si>
  <si>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</si>
  <si>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</si>
  <si>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</si>
  <si>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</si>
  <si>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</si>
  <si>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</si>
  <si>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</si>
  <si>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</si>
  <si>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</si>
  <si>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</si>
  <si>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</si>
  <si>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</si>
  <si>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</si>
  <si>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</si>
  <si>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</si>
  <si>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</si>
  <si>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4B</t>
  </si>
  <si>
    <t>4D</t>
  </si>
  <si>
    <t>4F</t>
  </si>
  <si>
    <t>Roosdaal 1</t>
  </si>
  <si>
    <t>Machelen 1</t>
  </si>
  <si>
    <t>Hoboken 4</t>
  </si>
  <si>
    <t>STM Mechelen 3</t>
  </si>
  <si>
    <t>Mechelen 3</t>
  </si>
  <si>
    <t>Humbeek 2</t>
  </si>
  <si>
    <t>Brasschaat 3</t>
  </si>
  <si>
    <t>Ruisbroek 1</t>
  </si>
  <si>
    <t>Mons 3</t>
  </si>
  <si>
    <t>CRE Charleroi 4</t>
  </si>
  <si>
    <t>Liège 5</t>
  </si>
  <si>
    <t>Carnières</t>
  </si>
  <si>
    <t>Fontaine 1</t>
  </si>
  <si>
    <t>Namur 2</t>
  </si>
  <si>
    <t>Gazomat Gilly</t>
  </si>
  <si>
    <t>Tournai 2</t>
  </si>
  <si>
    <t>Soignies 2</t>
  </si>
  <si>
    <t>Geraardsbergen 2</t>
  </si>
  <si>
    <t>Lessines 1</t>
  </si>
  <si>
    <t>Sint-Niklaaas 2</t>
  </si>
  <si>
    <t>Zottegem 1</t>
  </si>
  <si>
    <t>KGSRL Gent 7</t>
  </si>
  <si>
    <t>Opwijk 1</t>
  </si>
  <si>
    <t>Mercatel 2</t>
  </si>
  <si>
    <t>Landegem 3</t>
  </si>
  <si>
    <t>Wetteren 2</t>
  </si>
  <si>
    <t>228 Dworp 1</t>
  </si>
  <si>
    <t>Taelemans Werner</t>
  </si>
  <si>
    <t>Debast Patrick</t>
  </si>
  <si>
    <t>Cornelis Eric</t>
  </si>
  <si>
    <t>Dekoster Pascal</t>
  </si>
  <si>
    <t>228 Dworp 2</t>
  </si>
  <si>
    <t>Lot Diederik</t>
  </si>
  <si>
    <t>Pletinckx Eddy</t>
  </si>
  <si>
    <t>Van der Voorde Sonja</t>
  </si>
  <si>
    <t>Heremans Gersende</t>
  </si>
  <si>
    <t>228 Dworp 3</t>
  </si>
  <si>
    <t>Maeckelbergh Mieke</t>
  </si>
  <si>
    <t>De Bosscher Peter</t>
  </si>
  <si>
    <t>van Duuren Louis</t>
  </si>
  <si>
    <t>Lemmens Pierre</t>
  </si>
  <si>
    <t>Thiteca T</t>
  </si>
  <si>
    <t>Stoyanofski A</t>
  </si>
  <si>
    <t>Uylenbroeck Roland</t>
  </si>
  <si>
    <t>Desmedt Jean Pierre</t>
  </si>
  <si>
    <t>Lasne Waterloo 2</t>
  </si>
  <si>
    <t>Baufays H</t>
  </si>
  <si>
    <t>Dusart P</t>
  </si>
  <si>
    <t>Baldan W</t>
  </si>
  <si>
    <t>Leruitte V</t>
  </si>
  <si>
    <t>Ertveldt Pieter</t>
  </si>
  <si>
    <t>Malfliet Bernard</t>
  </si>
  <si>
    <t>Verstreken Erik</t>
  </si>
  <si>
    <t>Matthys Kris</t>
  </si>
  <si>
    <t>Ringoir G</t>
  </si>
  <si>
    <t>Vanderwaeren Serge</t>
  </si>
  <si>
    <t>De Moyter T</t>
  </si>
  <si>
    <t>De Moyter K</t>
  </si>
  <si>
    <t>Lasne-Waterloo 2</t>
  </si>
  <si>
    <t>R1 ik heb er Lasne-Waterloo van gemaakt; Lasne-Wat is zo nietszeggend .</t>
  </si>
  <si>
    <t>Plompen W</t>
  </si>
  <si>
    <t>Gys W</t>
  </si>
  <si>
    <t>Adams G</t>
  </si>
  <si>
    <t>Van Camp K</t>
  </si>
  <si>
    <t>Carnières 1</t>
  </si>
  <si>
    <t>Odeur Hubert</t>
  </si>
  <si>
    <t>Demuynvck D</t>
  </si>
  <si>
    <t>De Pauw D</t>
  </si>
  <si>
    <t>Dehon E</t>
  </si>
  <si>
    <t>Sint Niklaas 2</t>
  </si>
  <si>
    <t>Beniers Giovanni</t>
  </si>
  <si>
    <t>Verbeeren Peter</t>
  </si>
  <si>
    <t>Weyers Wim</t>
  </si>
  <si>
    <t>Todts Benny</t>
  </si>
  <si>
    <t>Van Praet B</t>
  </si>
  <si>
    <t>BOB Van Praet ex-Humbeek!?</t>
  </si>
  <si>
    <t>Schnieders R</t>
  </si>
  <si>
    <t>Van Sebroeck B</t>
  </si>
  <si>
    <t>Van Vaek C</t>
  </si>
  <si>
    <t>Malfliet Koen</t>
  </si>
  <si>
    <t>Fontaine 2</t>
  </si>
  <si>
    <t>Russo B</t>
  </si>
  <si>
    <t>Demat O</t>
  </si>
  <si>
    <t>Ghorafi E</t>
  </si>
  <si>
    <t>Majewski P</t>
  </si>
  <si>
    <t>De Schepper B</t>
  </si>
  <si>
    <t>Bossuyt H</t>
  </si>
  <si>
    <t>Godefroidt T</t>
  </si>
  <si>
    <t>Rapid Aalter 1</t>
  </si>
  <si>
    <t>Baudts A</t>
  </si>
  <si>
    <t>Delaere J</t>
  </si>
  <si>
    <t>Baudt Bernard</t>
  </si>
  <si>
    <t>Christiaens Mark</t>
  </si>
  <si>
    <t>Dradon S</t>
  </si>
  <si>
    <t>Vandevoort Chantal</t>
  </si>
  <si>
    <t>Debusschere H</t>
  </si>
  <si>
    <t>De Vettor M</t>
  </si>
  <si>
    <t>Baguet F</t>
  </si>
  <si>
    <t>Fostiez P</t>
  </si>
  <si>
    <t>n.m.</t>
  </si>
  <si>
    <t>TSM Mechelen 3</t>
  </si>
  <si>
    <t>Lesage C</t>
  </si>
  <si>
    <t>Ducaert F</t>
  </si>
  <si>
    <t>Verbruggen J</t>
  </si>
  <si>
    <t>Poelmans J</t>
  </si>
  <si>
    <t>elo?</t>
  </si>
  <si>
    <t>Decellier P</t>
  </si>
  <si>
    <t>Versailles M</t>
  </si>
  <si>
    <t>Clerquin C</t>
  </si>
  <si>
    <t>Gosseye C</t>
  </si>
  <si>
    <t>Goethals P</t>
  </si>
  <si>
    <t>Bunkens R</t>
  </si>
  <si>
    <t>Vercruysse V</t>
  </si>
  <si>
    <t>Usman M</t>
  </si>
  <si>
    <t>Roels Louis</t>
  </si>
  <si>
    <t>Maeckelbergh Geert</t>
  </si>
  <si>
    <t>De Bouver Guido</t>
  </si>
  <si>
    <t>Van Steenwinckel Hugo</t>
  </si>
  <si>
    <t>Van Peer C</t>
  </si>
  <si>
    <t>Leloutre B</t>
  </si>
  <si>
    <t>Sottiaux P</t>
  </si>
  <si>
    <t>de Kort Bruno</t>
  </si>
  <si>
    <t>ng</t>
  </si>
  <si>
    <t>Dupont C</t>
  </si>
  <si>
    <t>Van Driessche F</t>
  </si>
  <si>
    <t>Temmerman Hans</t>
  </si>
  <si>
    <t>Watte S</t>
  </si>
  <si>
    <t>Van Wassenhove M</t>
  </si>
  <si>
    <t>Boey Temse</t>
  </si>
  <si>
    <t>Boey Temse 3</t>
  </si>
  <si>
    <t>Verbeke S</t>
  </si>
  <si>
    <t>Klaassen A</t>
  </si>
  <si>
    <t>Goverde R</t>
  </si>
  <si>
    <t>Moernaut F</t>
  </si>
  <si>
    <t>George M</t>
  </si>
  <si>
    <t>Manne J</t>
  </si>
  <si>
    <t>Van Cauwenbergh P</t>
  </si>
  <si>
    <t>Stilman 5</t>
  </si>
  <si>
    <t>Rapid Aalter 3</t>
  </si>
  <si>
    <t>R4 Rapid Aalter van gemaakt ipv Aalter</t>
  </si>
  <si>
    <t>R7 Rapid Aalter van gemaakt ipv Aalter</t>
  </si>
  <si>
    <t>Michiels R</t>
  </si>
  <si>
    <t>Van Hamme D</t>
  </si>
  <si>
    <t>De Lathouwer M</t>
  </si>
  <si>
    <t>Van Laecke G</t>
  </si>
  <si>
    <t>Devriese J</t>
  </si>
  <si>
    <t>Nottebaert Peter</t>
  </si>
  <si>
    <t>Van Hauthem E</t>
  </si>
  <si>
    <t>Bloeyaert L</t>
  </si>
  <si>
    <t>nm</t>
  </si>
  <si>
    <t>Gazomat Gilly 1</t>
  </si>
  <si>
    <t>Culot J</t>
  </si>
  <si>
    <t xml:space="preserve">Van Bael P </t>
  </si>
  <si>
    <t>Di Cosmo J</t>
  </si>
  <si>
    <t>André P</t>
  </si>
  <si>
    <t>Van Poucke P</t>
  </si>
  <si>
    <t>Verbruggen S</t>
  </si>
  <si>
    <t>Coppieters T</t>
  </si>
  <si>
    <t>Van De Casteele F</t>
  </si>
  <si>
    <t>De Mol Patrick</t>
  </si>
  <si>
    <t>Groenez Jean</t>
  </si>
  <si>
    <t>Cools Jos</t>
  </si>
  <si>
    <t xml:space="preserve">Heylen </t>
  </si>
  <si>
    <t>Audin T</t>
  </si>
  <si>
    <t>Thiery C</t>
  </si>
  <si>
    <t>Lui E</t>
  </si>
  <si>
    <t>Micelli G</t>
  </si>
  <si>
    <t>Verhasselt Kris</t>
  </si>
  <si>
    <t>De Coninck C</t>
  </si>
  <si>
    <t>Bosschem Marc</t>
  </si>
  <si>
    <t>Vrijudagh I</t>
  </si>
  <si>
    <t>De Hert Robert</t>
  </si>
  <si>
    <t>Verelst W</t>
  </si>
  <si>
    <t>Benoy J</t>
  </si>
  <si>
    <t>Gaspart F</t>
  </si>
  <si>
    <t>Broux M</t>
  </si>
  <si>
    <t>Beaudot J</t>
  </si>
  <si>
    <t>Charlier L</t>
  </si>
  <si>
    <t>Vandenbussche T</t>
  </si>
  <si>
    <t>Van De Velde K</t>
  </si>
  <si>
    <t>De Simpelaere Freddy</t>
  </si>
  <si>
    <t>Baeten W</t>
  </si>
  <si>
    <t>omgeving Gent</t>
  </si>
  <si>
    <t>KAOSK 5</t>
  </si>
  <si>
    <t>Wijnants P</t>
  </si>
  <si>
    <t>Matthijs L</t>
  </si>
  <si>
    <t>Van Den Broeck J</t>
  </si>
  <si>
    <t>Sunnerberg C</t>
  </si>
  <si>
    <t>Ji Sang H</t>
  </si>
  <si>
    <t>kan geen uitwedstrijd zijn; aangepast</t>
  </si>
  <si>
    <t>Leus D</t>
  </si>
  <si>
    <t>Dumont F</t>
  </si>
  <si>
    <t>Van Houtte J</t>
  </si>
  <si>
    <t>Hoffelinck J</t>
  </si>
  <si>
    <t>Ingelaere Frederic</t>
  </si>
  <si>
    <t>Olense schaakkring?</t>
  </si>
  <si>
    <t>stamnnummer 2739?</t>
  </si>
  <si>
    <t>nu kring 135?</t>
  </si>
  <si>
    <t>nu kring 701?</t>
  </si>
  <si>
    <t>stamnnummer 15682???</t>
  </si>
  <si>
    <t>nu kring 401?</t>
  </si>
  <si>
    <t>stamnummer 23701?</t>
  </si>
  <si>
    <t>R11   KAOSK = Olen?</t>
  </si>
  <si>
    <t>Windels Jan</t>
  </si>
  <si>
    <t>ZWS Waregem 3</t>
  </si>
  <si>
    <t>ik heb een vage herinnering, het kan geweest zijn : zuid westvlaamse schaakkring</t>
  </si>
  <si>
    <t xml:space="preserve">R3 ik heb er ZWS Waregem van gemaakt; ZWS is zo nietszeggend; </t>
  </si>
  <si>
    <t>MP nog te halveren</t>
  </si>
  <si>
    <t>bron: roze jaarverslag 2000-2001</t>
  </si>
  <si>
    <t>WTTC Ukkel 3</t>
  </si>
  <si>
    <t>WTCC Ukkel 3</t>
  </si>
  <si>
    <t>R11 speciaal opgezocht, mijn partij 739 zegt Ukkel. (Wol-Tib Chess Club, een opvolger en een voorloper van de andere namen)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</si>
</sst>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4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0" fontId="0" fillId="8" borderId="0" xfId="0" applyFill="1" applyBorder="1" applyAlignment="1">
      <alignment horizontal="left"/>
    </xf>
    <xf numFmtId="0" fontId="10" fillId="8" borderId="23" xfId="2" applyFont="1" applyFill="1" applyBorder="1" applyAlignment="1">
      <alignment vertical="center"/>
    </xf>
    <xf numFmtId="0" fontId="10" fillId="8" borderId="21" xfId="2" applyFont="1" applyFill="1" applyBorder="1" applyAlignment="1">
      <alignment horizontal="center" vertical="center"/>
    </xf>
    <xf numFmtId="0" fontId="10" fillId="8" borderId="26" xfId="2" applyFont="1" applyFill="1" applyBorder="1" applyAlignment="1">
      <alignment horizontal="center" vertical="center"/>
    </xf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I30" sqref="I30"/>
    </sheetView>
  </sheetViews>
  <sheetFormatPr defaultRowHeight="15"/>
  <cols>
    <col min="1" max="1" width="19.7109375" customWidth="1"/>
    <col min="2" max="2" width="9.5703125" customWidth="1"/>
    <col min="3" max="3" width="9.140625" customWidth="1"/>
    <col min="6" max="6" width="10.7109375" customWidth="1"/>
  </cols>
  <sheetData>
    <row r="1" spans="1:10" ht="21">
      <c r="A1" s="22" t="s">
        <v>20</v>
      </c>
    </row>
    <row r="2" spans="1:10" ht="15.75" thickBot="1"/>
    <row r="3" spans="1:10">
      <c r="A3" s="23" t="s">
        <v>0</v>
      </c>
      <c r="B3" s="26">
        <v>2000</v>
      </c>
    </row>
    <row r="4" spans="1:10" ht="15.75" thickBot="1">
      <c r="A4" s="23" t="s">
        <v>38</v>
      </c>
      <c r="B4" s="27">
        <v>2001</v>
      </c>
    </row>
    <row r="5" spans="1:10">
      <c r="A5" s="24" t="s">
        <v>1</v>
      </c>
      <c r="B5" s="28" t="s">
        <v>39</v>
      </c>
    </row>
    <row r="6" spans="1:10">
      <c r="A6" s="24" t="s">
        <v>2</v>
      </c>
      <c r="B6" s="29" t="s">
        <v>40</v>
      </c>
    </row>
    <row r="7" spans="1:10">
      <c r="A7" s="24" t="s">
        <v>3</v>
      </c>
      <c r="B7" s="29" t="s">
        <v>41</v>
      </c>
    </row>
    <row r="8" spans="1:10" ht="15.75" thickBot="1">
      <c r="A8" s="24" t="s">
        <v>4</v>
      </c>
      <c r="B8" s="30"/>
    </row>
    <row r="9" spans="1:10">
      <c r="D9" s="69" t="s">
        <v>250</v>
      </c>
      <c r="E9" s="69"/>
      <c r="F9" s="69"/>
    </row>
    <row r="12" spans="1:10">
      <c r="C12" t="s">
        <v>39</v>
      </c>
      <c r="D12" s="69" t="s">
        <v>181</v>
      </c>
      <c r="E12" s="69"/>
      <c r="F12" s="69"/>
      <c r="G12" s="69"/>
    </row>
    <row r="13" spans="1:10">
      <c r="D13" s="70" t="s">
        <v>244</v>
      </c>
      <c r="E13" s="68"/>
    </row>
    <row r="16" spans="1:10">
      <c r="C16" t="s">
        <v>40</v>
      </c>
      <c r="D16" s="69" t="s">
        <v>101</v>
      </c>
      <c r="E16" s="69"/>
      <c r="F16" s="69"/>
      <c r="G16" s="69"/>
      <c r="H16" s="69"/>
      <c r="I16" s="69"/>
      <c r="J16" s="69"/>
    </row>
    <row r="17" spans="3:19">
      <c r="D17" s="69" t="s">
        <v>253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21" spans="3:19">
      <c r="C21" t="s">
        <v>41</v>
      </c>
      <c r="D21" s="69" t="s">
        <v>248</v>
      </c>
      <c r="E21" s="69"/>
      <c r="F21" s="69"/>
      <c r="G21" s="69"/>
      <c r="H21" s="69"/>
      <c r="I21" s="69"/>
      <c r="J21" s="69"/>
      <c r="K21" s="69" t="s">
        <v>247</v>
      </c>
      <c r="L21" s="69"/>
      <c r="M21" s="69"/>
      <c r="N21" s="69"/>
      <c r="O21" s="69"/>
      <c r="P21" s="69"/>
      <c r="Q21" s="69"/>
      <c r="R21" s="69"/>
      <c r="S21" s="69"/>
    </row>
    <row r="22" spans="3:19">
      <c r="D22" s="69" t="s">
        <v>182</v>
      </c>
      <c r="E22" s="69"/>
      <c r="F22" s="69"/>
      <c r="G22" s="69"/>
    </row>
    <row r="23" spans="3:19">
      <c r="D23" s="68" t="s">
        <v>249</v>
      </c>
      <c r="E23" s="6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3" sqref="H3: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28</v>
      </c>
      <c r="B1" s="21" t="s">
        <v>19</v>
      </c>
      <c r="C1" s="20">
        <v>36940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43</v>
      </c>
      <c r="D3" s="1"/>
      <c r="E3" s="1"/>
      <c r="F3" s="1"/>
      <c r="G3" s="1"/>
      <c r="H3" s="2"/>
      <c r="I3" s="15" t="s">
        <v>68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202</v>
      </c>
      <c r="D5" s="18">
        <v>2000</v>
      </c>
      <c r="E5" s="10">
        <v>0</v>
      </c>
      <c r="F5" s="10" t="s">
        <v>10</v>
      </c>
      <c r="G5" s="10">
        <v>1</v>
      </c>
      <c r="H5" s="19">
        <v>43419</v>
      </c>
      <c r="I5" s="14" t="s">
        <v>157</v>
      </c>
      <c r="J5" s="18">
        <v>1855</v>
      </c>
    </row>
    <row r="6" spans="1:10">
      <c r="A6" s="5">
        <v>2</v>
      </c>
      <c r="B6" s="19"/>
      <c r="C6" s="14" t="s">
        <v>201</v>
      </c>
      <c r="D6" s="18">
        <v>1894</v>
      </c>
      <c r="E6" s="10">
        <v>0</v>
      </c>
      <c r="F6" s="10" t="s">
        <v>10</v>
      </c>
      <c r="G6" s="10">
        <v>1</v>
      </c>
      <c r="H6" s="19">
        <v>353</v>
      </c>
      <c r="I6" s="14" t="s">
        <v>79</v>
      </c>
      <c r="J6" s="18">
        <v>1851</v>
      </c>
    </row>
    <row r="7" spans="1:10">
      <c r="A7" s="5">
        <v>3</v>
      </c>
      <c r="B7" s="19"/>
      <c r="C7" s="14" t="s">
        <v>203</v>
      </c>
      <c r="D7" s="18">
        <v>1730</v>
      </c>
      <c r="E7" s="10">
        <v>0</v>
      </c>
      <c r="F7" s="10" t="s">
        <v>10</v>
      </c>
      <c r="G7" s="10">
        <v>1</v>
      </c>
      <c r="H7" s="19">
        <v>26816</v>
      </c>
      <c r="I7" s="14" t="s">
        <v>81</v>
      </c>
      <c r="J7" s="18">
        <v>1789</v>
      </c>
    </row>
    <row r="8" spans="1:10">
      <c r="A8" s="5">
        <v>4</v>
      </c>
      <c r="B8" s="19"/>
      <c r="C8" s="14" t="s">
        <v>204</v>
      </c>
      <c r="D8" s="18">
        <v>1660</v>
      </c>
      <c r="E8" s="10">
        <v>1</v>
      </c>
      <c r="F8" s="10" t="s">
        <v>10</v>
      </c>
      <c r="G8" s="10">
        <v>0</v>
      </c>
      <c r="H8" s="19">
        <v>48097</v>
      </c>
      <c r="I8" s="14" t="s">
        <v>92</v>
      </c>
      <c r="J8" s="18">
        <v>1727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1821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1805.5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50</v>
      </c>
      <c r="D13" s="1"/>
      <c r="E13" s="1"/>
      <c r="F13" s="1"/>
      <c r="G13" s="1"/>
      <c r="H13" s="2"/>
      <c r="I13" s="15" t="s">
        <v>73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205</v>
      </c>
      <c r="D15" s="18">
        <v>1946</v>
      </c>
      <c r="E15" s="10">
        <v>1</v>
      </c>
      <c r="F15" s="10" t="s">
        <v>10</v>
      </c>
      <c r="G15" s="10">
        <v>0</v>
      </c>
      <c r="H15" s="19">
        <v>43419</v>
      </c>
      <c r="I15" s="14" t="s">
        <v>82</v>
      </c>
      <c r="J15" s="18">
        <v>1772</v>
      </c>
    </row>
    <row r="16" spans="1:10">
      <c r="A16" s="5">
        <v>2</v>
      </c>
      <c r="B16" s="19"/>
      <c r="C16" s="14" t="s">
        <v>206</v>
      </c>
      <c r="D16" s="18">
        <v>1915</v>
      </c>
      <c r="E16" s="10">
        <v>1</v>
      </c>
      <c r="F16" s="10" t="s">
        <v>10</v>
      </c>
      <c r="G16" s="10">
        <v>0</v>
      </c>
      <c r="H16" s="19">
        <v>43346</v>
      </c>
      <c r="I16" s="14" t="s">
        <v>76</v>
      </c>
      <c r="J16" s="18">
        <v>1605</v>
      </c>
    </row>
    <row r="17" spans="1:10">
      <c r="A17" s="5">
        <v>3</v>
      </c>
      <c r="B17" s="19"/>
      <c r="C17" s="14" t="s">
        <v>207</v>
      </c>
      <c r="D17" s="18">
        <v>1906</v>
      </c>
      <c r="E17" s="10">
        <v>1</v>
      </c>
      <c r="F17" s="10" t="s">
        <v>10</v>
      </c>
      <c r="G17" s="10">
        <v>0</v>
      </c>
      <c r="H17" s="19">
        <v>64327</v>
      </c>
      <c r="I17" s="14" t="s">
        <v>121</v>
      </c>
      <c r="J17" s="18">
        <v>1552</v>
      </c>
    </row>
    <row r="18" spans="1:10" ht="15.75" thickBot="1">
      <c r="A18" s="5">
        <v>4</v>
      </c>
      <c r="B18" s="19"/>
      <c r="C18" s="14" t="s">
        <v>208</v>
      </c>
      <c r="D18" s="18">
        <v>1925</v>
      </c>
      <c r="E18" s="12">
        <v>1</v>
      </c>
      <c r="F18" s="10" t="s">
        <v>10</v>
      </c>
      <c r="G18" s="12">
        <v>0</v>
      </c>
      <c r="H18" s="19">
        <v>2259</v>
      </c>
      <c r="I18" s="14" t="s">
        <v>77</v>
      </c>
      <c r="J18" s="18">
        <v>1257</v>
      </c>
    </row>
    <row r="19" spans="1:10" ht="16.5" thickTop="1" thickBot="1">
      <c r="A19" s="6"/>
      <c r="B19" s="3"/>
      <c r="C19" s="16">
        <f>IFERROR(AVERAGE(D15:D18),"")</f>
        <v>1923</v>
      </c>
      <c r="D19" s="3"/>
      <c r="E19" s="13">
        <v>4</v>
      </c>
      <c r="F19" s="10" t="s">
        <v>10</v>
      </c>
      <c r="G19" s="13">
        <v>0</v>
      </c>
      <c r="H19" s="3"/>
      <c r="I19" s="16">
        <f>IFERROR(AVERAGE(J15:J18),"")</f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64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209</v>
      </c>
      <c r="D23" s="18">
        <v>1856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97</v>
      </c>
      <c r="J23" s="18">
        <v>2351</v>
      </c>
    </row>
    <row r="24" spans="1:10">
      <c r="A24" s="5">
        <v>2</v>
      </c>
      <c r="B24" s="19"/>
      <c r="C24" s="14" t="s">
        <v>210</v>
      </c>
      <c r="D24" s="18">
        <v>1870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69</v>
      </c>
      <c r="J24" s="18">
        <v>1990</v>
      </c>
    </row>
    <row r="25" spans="1:10">
      <c r="A25" s="5">
        <v>3</v>
      </c>
      <c r="B25" s="19"/>
      <c r="C25" s="14" t="s">
        <v>211</v>
      </c>
      <c r="D25" s="18">
        <v>1819</v>
      </c>
      <c r="E25" s="10">
        <v>0</v>
      </c>
      <c r="F25" s="10" t="s">
        <v>10</v>
      </c>
      <c r="G25" s="10">
        <v>1</v>
      </c>
      <c r="H25" s="19">
        <v>76333</v>
      </c>
      <c r="I25" s="14" t="s">
        <v>70</v>
      </c>
      <c r="J25" s="18">
        <v>1918</v>
      </c>
    </row>
    <row r="26" spans="1:10" ht="15.75" thickBot="1">
      <c r="A26" s="5">
        <v>4</v>
      </c>
      <c r="B26" s="19"/>
      <c r="C26" s="14" t="s">
        <v>212</v>
      </c>
      <c r="D26" s="18">
        <v>1516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71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1765.25</v>
      </c>
      <c r="D27" s="3"/>
      <c r="E27" s="13">
        <v>0</v>
      </c>
      <c r="F27" s="10" t="s">
        <v>10</v>
      </c>
      <c r="G27" s="13">
        <v>4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selection activeCell="B17" sqref="B17:D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36961</v>
      </c>
    </row>
    <row r="2" spans="1:10" ht="19.5" thickBot="1">
      <c r="A2" s="17" t="s">
        <v>14</v>
      </c>
    </row>
    <row r="3" spans="1:10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44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79</v>
      </c>
      <c r="D5" s="18">
        <v>1851</v>
      </c>
      <c r="E5" s="10">
        <v>0</v>
      </c>
      <c r="F5" s="10" t="s">
        <v>10</v>
      </c>
      <c r="G5" s="10">
        <v>1</v>
      </c>
      <c r="H5" s="19"/>
      <c r="I5" s="14" t="s">
        <v>213</v>
      </c>
      <c r="J5" s="18">
        <v>1947</v>
      </c>
    </row>
    <row r="6" spans="1:10">
      <c r="A6" s="5">
        <v>2</v>
      </c>
      <c r="B6" s="19">
        <v>655</v>
      </c>
      <c r="C6" s="14" t="s">
        <v>80</v>
      </c>
      <c r="D6" s="18">
        <v>1827</v>
      </c>
      <c r="E6" s="10">
        <v>0.5</v>
      </c>
      <c r="F6" s="10" t="s">
        <v>10</v>
      </c>
      <c r="G6" s="10">
        <v>0.5</v>
      </c>
      <c r="H6" s="19"/>
      <c r="I6" s="14" t="s">
        <v>215</v>
      </c>
      <c r="J6" s="18">
        <v>1768</v>
      </c>
    </row>
    <row r="7" spans="1:10">
      <c r="A7" s="5">
        <v>3</v>
      </c>
      <c r="B7" s="19">
        <v>26816</v>
      </c>
      <c r="C7" s="14" t="s">
        <v>81</v>
      </c>
      <c r="D7" s="18">
        <v>1789</v>
      </c>
      <c r="E7" s="10">
        <v>1</v>
      </c>
      <c r="F7" s="10" t="s">
        <v>10</v>
      </c>
      <c r="G7" s="10">
        <v>0</v>
      </c>
      <c r="H7" s="19"/>
      <c r="I7" s="14" t="s">
        <v>214</v>
      </c>
      <c r="J7" s="18">
        <v>1617</v>
      </c>
    </row>
    <row r="8" spans="1:10">
      <c r="A8" s="5">
        <v>4</v>
      </c>
      <c r="B8" s="19"/>
      <c r="C8" s="14" t="s">
        <v>191</v>
      </c>
      <c r="D8" s="18"/>
      <c r="E8" s="10">
        <v>0.5</v>
      </c>
      <c r="F8" s="10" t="s">
        <v>10</v>
      </c>
      <c r="G8" s="10">
        <v>0.5</v>
      </c>
      <c r="H8" s="19"/>
      <c r="I8" s="14" t="s">
        <v>191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v>1805.5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1777.3333333333333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55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94</v>
      </c>
      <c r="D15" s="18">
        <v>1838</v>
      </c>
      <c r="E15" s="10">
        <v>0</v>
      </c>
      <c r="F15" s="10" t="s">
        <v>10</v>
      </c>
      <c r="G15" s="10">
        <v>1</v>
      </c>
      <c r="H15" s="19"/>
      <c r="I15" s="14" t="s">
        <v>216</v>
      </c>
      <c r="J15" s="18">
        <v>1923</v>
      </c>
    </row>
    <row r="16" spans="1:10">
      <c r="A16" s="5">
        <v>2</v>
      </c>
      <c r="B16" s="19">
        <v>43419</v>
      </c>
      <c r="C16" s="14" t="s">
        <v>82</v>
      </c>
      <c r="D16" s="18">
        <v>1772</v>
      </c>
      <c r="E16" s="10">
        <v>0</v>
      </c>
      <c r="F16" s="10" t="s">
        <v>10</v>
      </c>
      <c r="G16" s="10">
        <v>1</v>
      </c>
      <c r="H16" s="19"/>
      <c r="I16" s="14" t="s">
        <v>219</v>
      </c>
      <c r="J16" s="18">
        <v>1704</v>
      </c>
    </row>
    <row r="17" spans="1:13">
      <c r="A17" s="5">
        <v>3</v>
      </c>
      <c r="B17" s="19">
        <v>48097</v>
      </c>
      <c r="C17" s="14" t="s">
        <v>92</v>
      </c>
      <c r="D17" s="18">
        <v>1727</v>
      </c>
      <c r="E17" s="10">
        <v>1</v>
      </c>
      <c r="F17" s="10" t="s">
        <v>10</v>
      </c>
      <c r="G17" s="10">
        <v>0</v>
      </c>
      <c r="H17" s="19"/>
      <c r="I17" s="14" t="s">
        <v>217</v>
      </c>
      <c r="J17" s="18">
        <v>1503</v>
      </c>
    </row>
    <row r="18" spans="1:13" ht="15.75" thickBot="1">
      <c r="A18" s="5">
        <v>4</v>
      </c>
      <c r="B18" s="19">
        <v>43346</v>
      </c>
      <c r="C18" s="14" t="s">
        <v>76</v>
      </c>
      <c r="D18" s="18">
        <v>1605</v>
      </c>
      <c r="E18" s="12">
        <v>0</v>
      </c>
      <c r="F18" s="10" t="s">
        <v>10</v>
      </c>
      <c r="G18" s="12">
        <v>1</v>
      </c>
      <c r="H18" s="19"/>
      <c r="I18" s="14" t="s">
        <v>218</v>
      </c>
      <c r="J18" s="18">
        <v>1363</v>
      </c>
    </row>
    <row r="19" spans="1:13" ht="16.5" thickTop="1" thickBot="1">
      <c r="A19" s="6"/>
      <c r="B19" s="3"/>
      <c r="C19" s="16">
        <v>1546.5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1623.25</v>
      </c>
      <c r="J19" s="3"/>
    </row>
    <row r="20" spans="1:13" ht="19.5" thickBot="1">
      <c r="A20" s="17" t="s">
        <v>16</v>
      </c>
    </row>
    <row r="21" spans="1:13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65</v>
      </c>
      <c r="J21" s="1"/>
      <c r="L21" s="69" t="s">
        <v>224</v>
      </c>
      <c r="M21" s="69"/>
    </row>
    <row r="22" spans="1:13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3">
      <c r="A23" s="5">
        <v>1</v>
      </c>
      <c r="B23" s="19">
        <v>20621</v>
      </c>
      <c r="C23" s="14" t="s">
        <v>97</v>
      </c>
      <c r="D23" s="18">
        <v>2351</v>
      </c>
      <c r="E23" s="10">
        <v>1</v>
      </c>
      <c r="F23" s="10" t="s">
        <v>10</v>
      </c>
      <c r="G23" s="10">
        <v>0</v>
      </c>
      <c r="H23" s="19"/>
      <c r="I23" s="14" t="s">
        <v>220</v>
      </c>
      <c r="J23" s="18">
        <v>1846</v>
      </c>
    </row>
    <row r="24" spans="1:13">
      <c r="A24" s="5">
        <v>2</v>
      </c>
      <c r="B24" s="19">
        <v>2283</v>
      </c>
      <c r="C24" s="14" t="s">
        <v>69</v>
      </c>
      <c r="D24" s="18">
        <v>1990</v>
      </c>
      <c r="E24" s="10">
        <v>0.5</v>
      </c>
      <c r="F24" s="10" t="s">
        <v>10</v>
      </c>
      <c r="G24" s="10">
        <v>0.5</v>
      </c>
      <c r="H24" s="19"/>
      <c r="I24" s="14" t="s">
        <v>221</v>
      </c>
      <c r="J24" s="18">
        <v>1833</v>
      </c>
    </row>
    <row r="25" spans="1:13">
      <c r="A25" s="5">
        <v>3</v>
      </c>
      <c r="B25" s="19">
        <v>76333</v>
      </c>
      <c r="C25" s="14" t="s">
        <v>70</v>
      </c>
      <c r="D25" s="18">
        <v>1918</v>
      </c>
      <c r="E25" s="10">
        <v>0.5</v>
      </c>
      <c r="F25" s="10" t="s">
        <v>10</v>
      </c>
      <c r="G25" s="10">
        <v>0.5</v>
      </c>
      <c r="H25" s="19"/>
      <c r="I25" s="14" t="s">
        <v>222</v>
      </c>
      <c r="J25" s="18">
        <v>1810</v>
      </c>
    </row>
    <row r="26" spans="1:13" ht="15.75" thickBot="1">
      <c r="A26" s="5">
        <v>4</v>
      </c>
      <c r="B26" s="19">
        <v>76317</v>
      </c>
      <c r="C26" s="14" t="s">
        <v>71</v>
      </c>
      <c r="D26" s="18">
        <v>1855</v>
      </c>
      <c r="E26" s="12">
        <v>1</v>
      </c>
      <c r="F26" s="10" t="s">
        <v>10</v>
      </c>
      <c r="G26" s="12">
        <v>0</v>
      </c>
      <c r="H26" s="19"/>
      <c r="I26" s="14" t="s">
        <v>223</v>
      </c>
      <c r="J26" s="18">
        <v>1763</v>
      </c>
    </row>
    <row r="27" spans="1:13" ht="16.5" thickTop="1" thickBot="1">
      <c r="A27" s="6"/>
      <c r="B27" s="3"/>
      <c r="C27" s="16">
        <v>2028.5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1813</v>
      </c>
      <c r="J27" s="3"/>
    </row>
    <row r="28" spans="1:13" ht="19.5" thickBot="1">
      <c r="A28" s="17" t="s">
        <v>17</v>
      </c>
    </row>
    <row r="29" spans="1:13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3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3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3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M20" sqref="M20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6" ht="21">
      <c r="A1" s="25" t="s">
        <v>30</v>
      </c>
      <c r="B1" s="21" t="s">
        <v>19</v>
      </c>
      <c r="C1" s="20">
        <v>36975</v>
      </c>
    </row>
    <row r="2" spans="1:16" ht="19.5" thickBot="1">
      <c r="A2" s="17" t="s">
        <v>14</v>
      </c>
    </row>
    <row r="3" spans="1:16" ht="15.75">
      <c r="A3" s="4"/>
      <c r="B3" s="2" t="s">
        <v>11</v>
      </c>
      <c r="C3" s="15" t="s">
        <v>225</v>
      </c>
      <c r="D3" s="1"/>
      <c r="E3" s="1"/>
      <c r="F3" s="1"/>
      <c r="G3" s="1"/>
      <c r="H3" s="2"/>
      <c r="I3" s="15" t="s">
        <v>68</v>
      </c>
      <c r="J3" s="1"/>
      <c r="L3" s="68" t="s">
        <v>237</v>
      </c>
      <c r="M3" s="68"/>
      <c r="N3" s="68"/>
      <c r="O3" s="68"/>
      <c r="P3" s="68"/>
    </row>
    <row r="4" spans="1:16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  <c r="L4" s="68"/>
      <c r="M4" s="68"/>
      <c r="N4" s="68"/>
      <c r="O4" s="68"/>
      <c r="P4" s="68"/>
    </row>
    <row r="5" spans="1:16">
      <c r="A5" s="5">
        <v>1</v>
      </c>
      <c r="B5" s="19"/>
      <c r="C5" s="14" t="s">
        <v>226</v>
      </c>
      <c r="D5" s="18">
        <v>1654</v>
      </c>
      <c r="E5" s="10">
        <v>0</v>
      </c>
      <c r="F5" s="10" t="s">
        <v>10</v>
      </c>
      <c r="G5" s="10">
        <v>1</v>
      </c>
      <c r="H5" s="19">
        <v>353</v>
      </c>
      <c r="I5" s="14" t="s">
        <v>79</v>
      </c>
      <c r="J5" s="18">
        <v>1851</v>
      </c>
      <c r="L5" s="68"/>
      <c r="M5" s="68"/>
      <c r="N5" s="68"/>
      <c r="O5" s="68"/>
      <c r="P5" s="68"/>
    </row>
    <row r="6" spans="1:16">
      <c r="A6" s="5">
        <v>2</v>
      </c>
      <c r="B6" s="19"/>
      <c r="C6" s="14" t="s">
        <v>236</v>
      </c>
      <c r="D6" s="18">
        <v>1634</v>
      </c>
      <c r="E6" s="10">
        <v>0</v>
      </c>
      <c r="F6" s="10" t="s">
        <v>10</v>
      </c>
      <c r="G6" s="10">
        <v>1</v>
      </c>
      <c r="H6" s="19">
        <v>655</v>
      </c>
      <c r="I6" s="14" t="s">
        <v>80</v>
      </c>
      <c r="J6" s="18">
        <v>1827</v>
      </c>
      <c r="L6" s="68" t="s">
        <v>239</v>
      </c>
      <c r="M6" s="68"/>
      <c r="N6" s="68" t="s">
        <v>238</v>
      </c>
      <c r="O6" s="68"/>
      <c r="P6" s="68"/>
    </row>
    <row r="7" spans="1:16">
      <c r="A7" s="5">
        <v>3</v>
      </c>
      <c r="B7" s="19"/>
      <c r="C7" s="14" t="s">
        <v>227</v>
      </c>
      <c r="D7" s="18">
        <v>1247</v>
      </c>
      <c r="E7" s="10">
        <v>0</v>
      </c>
      <c r="F7" s="10" t="s">
        <v>10</v>
      </c>
      <c r="G7" s="10">
        <v>1</v>
      </c>
      <c r="H7" s="19">
        <v>31348</v>
      </c>
      <c r="I7" s="14" t="s">
        <v>93</v>
      </c>
      <c r="J7" s="18">
        <v>1832</v>
      </c>
      <c r="L7" s="68" t="s">
        <v>240</v>
      </c>
      <c r="M7" s="68"/>
      <c r="N7" s="68" t="s">
        <v>241</v>
      </c>
      <c r="O7" s="68"/>
      <c r="P7" s="68"/>
    </row>
    <row r="8" spans="1:16">
      <c r="A8" s="5">
        <v>4</v>
      </c>
      <c r="B8" s="19"/>
      <c r="C8" s="14" t="s">
        <v>228</v>
      </c>
      <c r="D8" s="18">
        <v>1114</v>
      </c>
      <c r="E8" s="10">
        <v>0</v>
      </c>
      <c r="F8" s="10" t="s">
        <v>10</v>
      </c>
      <c r="G8" s="10">
        <v>1</v>
      </c>
      <c r="H8" s="19">
        <v>26816</v>
      </c>
      <c r="I8" s="14" t="s">
        <v>81</v>
      </c>
      <c r="J8" s="18">
        <v>1789</v>
      </c>
      <c r="L8" s="68" t="s">
        <v>242</v>
      </c>
      <c r="M8" s="68"/>
      <c r="N8" s="68" t="s">
        <v>243</v>
      </c>
      <c r="O8" s="68"/>
      <c r="P8" s="68"/>
    </row>
    <row r="9" spans="1:16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6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6" ht="16.5" thickTop="1" thickBot="1">
      <c r="A11" s="6"/>
      <c r="B11" s="3"/>
      <c r="C11" s="16">
        <f>IFERROR(AVERAGE(D5:D10),"")</f>
        <v>1412.25</v>
      </c>
      <c r="D11" s="3"/>
      <c r="E11" s="13">
        <v>0</v>
      </c>
      <c r="F11" s="10" t="s">
        <v>10</v>
      </c>
      <c r="G11" s="13">
        <v>4</v>
      </c>
      <c r="H11" s="3"/>
      <c r="I11" s="16">
        <v>1805.5</v>
      </c>
      <c r="J11" s="3"/>
    </row>
    <row r="12" spans="1:16" ht="19.5" thickBot="1">
      <c r="A12" s="17" t="s">
        <v>15</v>
      </c>
    </row>
    <row r="13" spans="1:16" ht="15.75">
      <c r="A13" s="4"/>
      <c r="B13" s="2" t="s">
        <v>11</v>
      </c>
      <c r="C13" s="15" t="s">
        <v>252</v>
      </c>
      <c r="D13" s="1"/>
      <c r="E13" s="1"/>
      <c r="F13" s="1"/>
      <c r="G13" s="1"/>
      <c r="H13" s="2"/>
      <c r="I13" s="15" t="s">
        <v>73</v>
      </c>
      <c r="J13" s="1"/>
    </row>
    <row r="14" spans="1:16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6">
      <c r="A15" s="5">
        <v>1</v>
      </c>
      <c r="B15" s="19"/>
      <c r="C15" s="14" t="s">
        <v>229</v>
      </c>
      <c r="D15" s="18">
        <v>2078</v>
      </c>
      <c r="E15" s="10">
        <v>1</v>
      </c>
      <c r="F15" s="10" t="s">
        <v>10</v>
      </c>
      <c r="G15" s="10">
        <v>0</v>
      </c>
      <c r="H15" s="19">
        <v>76325</v>
      </c>
      <c r="I15" s="14" t="s">
        <v>75</v>
      </c>
      <c r="J15" s="18">
        <v>1837</v>
      </c>
    </row>
    <row r="16" spans="1:16">
      <c r="A16" s="5">
        <v>2</v>
      </c>
      <c r="B16" s="19"/>
      <c r="C16" s="14" t="s">
        <v>191</v>
      </c>
      <c r="D16" s="18"/>
      <c r="E16" s="10">
        <v>1</v>
      </c>
      <c r="F16" s="10" t="s">
        <v>10</v>
      </c>
      <c r="G16" s="10">
        <v>0</v>
      </c>
      <c r="H16" s="19"/>
      <c r="I16" s="14" t="s">
        <v>191</v>
      </c>
      <c r="J16" s="18"/>
    </row>
    <row r="17" spans="1:10">
      <c r="A17" s="5">
        <v>3</v>
      </c>
      <c r="B17" s="19"/>
      <c r="C17" s="14" t="s">
        <v>191</v>
      </c>
      <c r="D17" s="18"/>
      <c r="E17" s="10">
        <v>1</v>
      </c>
      <c r="F17" s="10" t="s">
        <v>10</v>
      </c>
      <c r="G17" s="10">
        <v>0</v>
      </c>
      <c r="H17" s="19"/>
      <c r="I17" s="14" t="s">
        <v>191</v>
      </c>
      <c r="J17" s="18"/>
    </row>
    <row r="18" spans="1:10" ht="15.75" thickBot="1">
      <c r="A18" s="5">
        <v>4</v>
      </c>
      <c r="B18" s="19"/>
      <c r="C18" s="14" t="s">
        <v>230</v>
      </c>
      <c r="D18" s="18">
        <v>1769</v>
      </c>
      <c r="E18" s="12">
        <v>1</v>
      </c>
      <c r="F18" s="10" t="s">
        <v>10</v>
      </c>
      <c r="G18" s="12">
        <v>0</v>
      </c>
      <c r="H18" s="19">
        <v>48097</v>
      </c>
      <c r="I18" s="14" t="s">
        <v>92</v>
      </c>
      <c r="J18" s="18">
        <v>1727</v>
      </c>
    </row>
    <row r="19" spans="1:10" ht="16.5" thickTop="1" thickBot="1">
      <c r="A19" s="6"/>
      <c r="B19" s="3"/>
      <c r="C19" s="16">
        <f>IFERROR(AVERAGE(D15:D18),"")</f>
        <v>1923.5</v>
      </c>
      <c r="D19" s="3"/>
      <c r="E19" s="13">
        <v>4</v>
      </c>
      <c r="F19" s="10" t="s">
        <v>10</v>
      </c>
      <c r="G19" s="13">
        <v>0</v>
      </c>
      <c r="H19" s="3"/>
      <c r="I19" s="16">
        <v>1546.5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67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232</v>
      </c>
      <c r="D23" s="18">
        <v>1882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97</v>
      </c>
      <c r="J23" s="18">
        <v>2351</v>
      </c>
    </row>
    <row r="24" spans="1:10">
      <c r="A24" s="5">
        <v>2</v>
      </c>
      <c r="B24" s="19"/>
      <c r="C24" s="14" t="s">
        <v>233</v>
      </c>
      <c r="D24" s="18">
        <v>1861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69</v>
      </c>
      <c r="J24" s="18">
        <v>1990</v>
      </c>
    </row>
    <row r="25" spans="1:10">
      <c r="A25" s="5">
        <v>3</v>
      </c>
      <c r="B25" s="19"/>
      <c r="C25" s="14" t="s">
        <v>234</v>
      </c>
      <c r="D25" s="18">
        <v>1859</v>
      </c>
      <c r="E25" s="10">
        <v>0.5</v>
      </c>
      <c r="F25" s="10" t="s">
        <v>10</v>
      </c>
      <c r="G25" s="10">
        <v>0.5</v>
      </c>
      <c r="H25" s="19">
        <v>76333</v>
      </c>
      <c r="I25" s="14" t="s">
        <v>70</v>
      </c>
      <c r="J25" s="18">
        <v>1918</v>
      </c>
    </row>
    <row r="26" spans="1:10" ht="15.75" thickBot="1">
      <c r="A26" s="5">
        <v>4</v>
      </c>
      <c r="B26" s="19"/>
      <c r="C26" s="14" t="s">
        <v>235</v>
      </c>
      <c r="D26" s="18">
        <v>1329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71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1732.75</v>
      </c>
      <c r="D27" s="3"/>
      <c r="E27" s="13">
        <v>0.5</v>
      </c>
      <c r="F27" s="10" t="s">
        <v>10</v>
      </c>
      <c r="G27" s="13">
        <v>3.5</v>
      </c>
      <c r="H27" s="3"/>
      <c r="I27" s="16"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23" sqref="B23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130</v>
      </c>
      <c r="C4" s="40" t="s">
        <v>37</v>
      </c>
      <c r="D4" s="41">
        <v>2</v>
      </c>
      <c r="E4" s="41">
        <v>2</v>
      </c>
      <c r="F4" s="41">
        <v>2.5</v>
      </c>
      <c r="G4" s="41">
        <v>2.5</v>
      </c>
      <c r="H4" s="41">
        <v>3</v>
      </c>
      <c r="I4" s="41">
        <v>1.5</v>
      </c>
      <c r="J4" s="41">
        <v>3</v>
      </c>
      <c r="K4" s="41">
        <v>3</v>
      </c>
      <c r="L4" s="41">
        <v>3</v>
      </c>
      <c r="M4" s="41">
        <v>3.5</v>
      </c>
      <c r="N4" s="41">
        <v>3.5</v>
      </c>
      <c r="O4" s="42">
        <f t="shared" ref="O4:O15" si="1">SUM(C4:N4)</f>
        <v>29.5</v>
      </c>
      <c r="P4" s="72">
        <f>SUM(S4:AD4)*2</f>
        <v>18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0.5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0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>
      <c r="A5" s="38">
        <v>2</v>
      </c>
      <c r="B5" s="39" t="s">
        <v>171</v>
      </c>
      <c r="C5" s="41">
        <v>2</v>
      </c>
      <c r="D5" s="40" t="s">
        <v>37</v>
      </c>
      <c r="E5" s="41">
        <v>1.5</v>
      </c>
      <c r="F5" s="41">
        <v>1.5</v>
      </c>
      <c r="G5" s="41">
        <v>2</v>
      </c>
      <c r="H5" s="41">
        <v>4</v>
      </c>
      <c r="I5" s="41">
        <v>3</v>
      </c>
      <c r="J5" s="41">
        <v>2.5</v>
      </c>
      <c r="K5" s="41">
        <v>3</v>
      </c>
      <c r="L5" s="41">
        <v>3.5</v>
      </c>
      <c r="M5" s="41">
        <v>3</v>
      </c>
      <c r="N5" s="41">
        <v>3.5</v>
      </c>
      <c r="O5" s="42">
        <f t="shared" si="1"/>
        <v>29.5</v>
      </c>
      <c r="P5" s="72">
        <f t="shared" ref="P5:P15" si="3">SUM(S5:AD5)*2</f>
        <v>16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0</v>
      </c>
      <c r="V5" s="54">
        <f>IF(F5="","",IF(F5&gt;$D7,1,IF(F5=$D7,0.5,0)))</f>
        <v>0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1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>
      <c r="A6" s="38">
        <v>3</v>
      </c>
      <c r="B6" s="39" t="s">
        <v>42</v>
      </c>
      <c r="C6" s="41">
        <v>2</v>
      </c>
      <c r="D6" s="41">
        <v>2.5</v>
      </c>
      <c r="E6" s="40" t="s">
        <v>37</v>
      </c>
      <c r="F6" s="41">
        <v>1</v>
      </c>
      <c r="G6" s="41">
        <v>2</v>
      </c>
      <c r="H6" s="41">
        <v>2</v>
      </c>
      <c r="I6" s="41">
        <v>2.5</v>
      </c>
      <c r="J6" s="41">
        <v>4</v>
      </c>
      <c r="K6" s="41">
        <v>1.5</v>
      </c>
      <c r="L6" s="41">
        <v>3.5</v>
      </c>
      <c r="M6" s="41">
        <v>3</v>
      </c>
      <c r="N6" s="41">
        <v>1</v>
      </c>
      <c r="O6" s="42">
        <f t="shared" si="1"/>
        <v>25</v>
      </c>
      <c r="P6" s="72">
        <f t="shared" si="3"/>
        <v>13</v>
      </c>
      <c r="Q6" s="43">
        <f t="shared" si="2"/>
        <v>11</v>
      </c>
      <c r="R6" s="52"/>
      <c r="S6" s="54">
        <f>IF(C6="","",IF(C6&gt;E4,1,IF(C6=E4,0.5,0)))</f>
        <v>0.5</v>
      </c>
      <c r="T6" s="54">
        <f>IF(D6="","",IF(D6&gt;E5,1,IF(D6=E5,0.5,0)))</f>
        <v>1</v>
      </c>
      <c r="U6" s="53" t="s">
        <v>37</v>
      </c>
      <c r="V6" s="54">
        <f>IF(F6="","",IF(F6&gt;$E7,1,IF(F6=$E7,0.5,0)))</f>
        <v>0</v>
      </c>
      <c r="W6" s="54">
        <f>IF(G6="","",IF(G6&gt;$E8,1,IF(G6=$E8,0.5,0)))</f>
        <v>0.5</v>
      </c>
      <c r="X6" s="54">
        <f>IF(H6="","",IF(H6&gt;$E9,1,IF(H6=$E9,0.5,0)))</f>
        <v>0.5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0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0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>
      <c r="A7" s="38">
        <v>4</v>
      </c>
      <c r="B7" s="39" t="s">
        <v>43</v>
      </c>
      <c r="C7" s="41">
        <v>1.5</v>
      </c>
      <c r="D7" s="41">
        <v>2.5</v>
      </c>
      <c r="E7" s="41">
        <v>3</v>
      </c>
      <c r="F7" s="40" t="s">
        <v>37</v>
      </c>
      <c r="G7" s="41">
        <v>1.5</v>
      </c>
      <c r="H7" s="41">
        <v>2</v>
      </c>
      <c r="I7" s="41">
        <v>2</v>
      </c>
      <c r="J7" s="41">
        <v>2.5</v>
      </c>
      <c r="K7" s="41">
        <v>1</v>
      </c>
      <c r="L7" s="41">
        <v>3.5</v>
      </c>
      <c r="M7" s="41">
        <v>1</v>
      </c>
      <c r="N7" s="41">
        <v>3</v>
      </c>
      <c r="O7" s="42">
        <f t="shared" si="1"/>
        <v>23.5</v>
      </c>
      <c r="P7" s="72">
        <f t="shared" si="3"/>
        <v>12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1</v>
      </c>
      <c r="U7" s="54">
        <f>IF(E7="","",IF(E7&gt;$F6,1,IF(E7=$F6,0.5,0)))</f>
        <v>1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0.5</v>
      </c>
      <c r="Y7" s="54">
        <f>IF(I7="","",IF(I7&gt;$F10,1,IF(I7=$F10,0.5,0)))</f>
        <v>0.5</v>
      </c>
      <c r="Z7" s="54">
        <f>IF(J7="","",IF(J7&gt;$F11,1,IF(J7=$F11,0.5,0)))</f>
        <v>1</v>
      </c>
      <c r="AA7" s="54">
        <f>IF(K7="","",IF(K7&gt;$F12,1,IF(K7=$F12,0.5,0)))</f>
        <v>0</v>
      </c>
      <c r="AB7" s="54">
        <f>IF(L7="","",IF(L7&gt;$F13,1,IF(L7=$F13,0.5,0)))</f>
        <v>1</v>
      </c>
      <c r="AC7" s="54">
        <f>IF(M7="","",IF(M7&gt;$F14,1,IF(M7=$F14,0.5,0)))</f>
        <v>0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>
      <c r="A8" s="38">
        <v>5</v>
      </c>
      <c r="B8" s="39" t="s">
        <v>44</v>
      </c>
      <c r="C8" s="41">
        <v>1.5</v>
      </c>
      <c r="D8" s="41">
        <v>2</v>
      </c>
      <c r="E8" s="41">
        <v>2</v>
      </c>
      <c r="F8" s="41">
        <v>2.5</v>
      </c>
      <c r="G8" s="40" t="s">
        <v>37</v>
      </c>
      <c r="H8" s="41">
        <v>2</v>
      </c>
      <c r="I8" s="41">
        <v>0.5</v>
      </c>
      <c r="J8" s="41">
        <v>2</v>
      </c>
      <c r="K8" s="41">
        <v>2</v>
      </c>
      <c r="L8" s="41">
        <v>2.5</v>
      </c>
      <c r="M8" s="41">
        <v>3.5</v>
      </c>
      <c r="N8" s="41">
        <v>2.5</v>
      </c>
      <c r="O8" s="42">
        <f t="shared" si="1"/>
        <v>23</v>
      </c>
      <c r="P8" s="72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0.5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0.5</v>
      </c>
      <c r="Y8" s="54">
        <f>IF(I8="","",IF(I8&gt;$G10,1,IF(I8=$G10,0.5,0)))</f>
        <v>0</v>
      </c>
      <c r="Z8" s="54">
        <f>IF(J8="","",IF(J8&gt;$G11,1,IF(J8=$G11,0.5,0)))</f>
        <v>0.5</v>
      </c>
      <c r="AA8" s="54">
        <f>IF(K8="","",IF(K8&gt;$G12,1,IF(K8=$G12,0.5,0)))</f>
        <v>0.5</v>
      </c>
      <c r="AB8" s="54">
        <f>IF(L8="","",IF(L8&gt;$G13,1,IF(L8=$G13,0.5,0)))</f>
        <v>1</v>
      </c>
      <c r="AC8" s="54">
        <f>IF(M8="","",IF(M8&gt;$G14,1,IF(M8=$G14,0.5,0)))</f>
        <v>1</v>
      </c>
      <c r="AD8" s="59">
        <f>IF(N8="","",IF(N8&gt;$G15,1,IF(N8=$G15,0.5,0)))</f>
        <v>1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>
      <c r="A9" s="38">
        <v>6</v>
      </c>
      <c r="B9" s="39" t="s">
        <v>45</v>
      </c>
      <c r="C9" s="41">
        <v>1</v>
      </c>
      <c r="D9" s="41">
        <v>0</v>
      </c>
      <c r="E9" s="41">
        <v>2</v>
      </c>
      <c r="F9" s="41">
        <v>2</v>
      </c>
      <c r="G9" s="41">
        <v>2</v>
      </c>
      <c r="H9" s="40" t="s">
        <v>37</v>
      </c>
      <c r="I9" s="41">
        <v>2.5</v>
      </c>
      <c r="J9" s="41">
        <v>1.5</v>
      </c>
      <c r="K9" s="41">
        <v>3.5</v>
      </c>
      <c r="L9" s="41">
        <v>2</v>
      </c>
      <c r="M9" s="41">
        <v>2.5</v>
      </c>
      <c r="N9" s="41">
        <v>4</v>
      </c>
      <c r="O9" s="42">
        <f t="shared" si="1"/>
        <v>23</v>
      </c>
      <c r="P9" s="72">
        <f t="shared" si="3"/>
        <v>12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0.5</v>
      </c>
      <c r="V9" s="54">
        <f>IF(F9="","",IF(F9&gt;$H7,1,IF(F9=$H7,0.5,0)))</f>
        <v>0.5</v>
      </c>
      <c r="W9" s="54">
        <f>IF(G9="","",IF(G9&gt;$H8,1,IF(G9=$H8,0.5,0)))</f>
        <v>0.5</v>
      </c>
      <c r="X9" s="54" t="s">
        <v>37</v>
      </c>
      <c r="Y9" s="54">
        <f>IF(I9="","",IF(I9&gt;$H10,1,IF(I9=$H10,0.5,0)))</f>
        <v>1</v>
      </c>
      <c r="Z9" s="54">
        <f>IF(J9="","",IF(J9&gt;$H11,1,IF(J9=$H11,0.5,0)))</f>
        <v>0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1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>
      <c r="A10" s="38">
        <v>7</v>
      </c>
      <c r="B10" s="39" t="s">
        <v>46</v>
      </c>
      <c r="C10" s="41">
        <v>2.5</v>
      </c>
      <c r="D10" s="41">
        <v>1</v>
      </c>
      <c r="E10" s="41">
        <v>1.5</v>
      </c>
      <c r="F10" s="41">
        <v>2</v>
      </c>
      <c r="G10" s="41">
        <v>3.5</v>
      </c>
      <c r="H10" s="41">
        <v>1.5</v>
      </c>
      <c r="I10" s="40" t="s">
        <v>37</v>
      </c>
      <c r="J10" s="41">
        <v>1</v>
      </c>
      <c r="K10" s="41">
        <v>3</v>
      </c>
      <c r="L10" s="41">
        <v>1.5</v>
      </c>
      <c r="M10" s="41">
        <v>2</v>
      </c>
      <c r="N10" s="41">
        <v>3</v>
      </c>
      <c r="O10" s="42">
        <f t="shared" si="1"/>
        <v>22.5</v>
      </c>
      <c r="P10" s="72">
        <f t="shared" si="3"/>
        <v>10</v>
      </c>
      <c r="Q10" s="43">
        <f t="shared" si="2"/>
        <v>11</v>
      </c>
      <c r="R10" s="52"/>
      <c r="S10" s="54">
        <f>IF(C10="","",IF(C10&gt;$I4,1,IF(C10=$I4,0.5,0)))</f>
        <v>1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0.5</v>
      </c>
      <c r="W10" s="54">
        <f>IF(G10="","",IF(G10&gt;$I8,1,IF(G10=$I8,0.5,0)))</f>
        <v>1</v>
      </c>
      <c r="X10" s="54">
        <f>IF(H10="","",IF(H10&gt;$I9,1,IF(H10=$I9,0.5,0)))</f>
        <v>0</v>
      </c>
      <c r="Y10" s="54" t="s">
        <v>37</v>
      </c>
      <c r="Z10" s="54">
        <f>IF(J10="","",IF(J10&gt;$I11,1,IF(J10=$I11,0.5,0)))</f>
        <v>0</v>
      </c>
      <c r="AA10" s="54">
        <f>IF(K10="","",IF(K10&gt;$I12,1,IF(K10=$I12,0.5,0)))</f>
        <v>1</v>
      </c>
      <c r="AB10" s="54">
        <f>IF(L10="","",IF(L10&gt;$I13,1,IF(L10=$I13,0.5,0)))</f>
        <v>0</v>
      </c>
      <c r="AC10" s="54">
        <f>IF(M10="","",IF(M10&gt;$I14,1,IF(M10=$I14,0.5,0)))</f>
        <v>0.5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>
      <c r="A11" s="38">
        <v>8</v>
      </c>
      <c r="B11" s="39" t="s">
        <v>47</v>
      </c>
      <c r="C11" s="41">
        <v>1</v>
      </c>
      <c r="D11" s="41">
        <v>1.5</v>
      </c>
      <c r="E11" s="41">
        <v>0</v>
      </c>
      <c r="F11" s="41">
        <v>1.5</v>
      </c>
      <c r="G11" s="41">
        <v>2</v>
      </c>
      <c r="H11" s="41">
        <v>2.5</v>
      </c>
      <c r="I11" s="41">
        <v>3</v>
      </c>
      <c r="J11" s="40" t="s">
        <v>37</v>
      </c>
      <c r="K11" s="41">
        <v>3.5</v>
      </c>
      <c r="L11" s="41">
        <v>1</v>
      </c>
      <c r="M11" s="41">
        <v>2.5</v>
      </c>
      <c r="N11" s="41">
        <v>2.5</v>
      </c>
      <c r="O11" s="42">
        <f t="shared" si="1"/>
        <v>21</v>
      </c>
      <c r="P11" s="72">
        <f t="shared" si="3"/>
        <v>11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0</v>
      </c>
      <c r="W11" s="54">
        <f>IF(G11="","",IF(G11&gt;$J8,1,IF(G11=$J8,0.5,0)))</f>
        <v>0.5</v>
      </c>
      <c r="X11" s="54">
        <f>IF(H11="","",IF(H11&gt;$J9,1,IF(H11=$J9,0.5,0)))</f>
        <v>1</v>
      </c>
      <c r="Y11" s="54">
        <f>IF(I11="","",IF(I11&gt;$J10,1,IF(I11=$J10,0.5,0)))</f>
        <v>1</v>
      </c>
      <c r="Z11" s="54" t="s">
        <v>37</v>
      </c>
      <c r="AA11" s="54">
        <f>IF(K11="","",IF(K11&gt;$J12,1,IF(K11=$J12,0.5,0)))</f>
        <v>1</v>
      </c>
      <c r="AB11" s="54">
        <f>IF(L11="","",IF(L11&gt;$J13,1,IF(L11=$J13,0.5,0)))</f>
        <v>0</v>
      </c>
      <c r="AC11" s="54">
        <f>IF(M11="","",IF(M11&gt;$J14,1,IF(M11=$J14,0.5,0)))</f>
        <v>1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>
      <c r="A12" s="38">
        <v>9</v>
      </c>
      <c r="B12" s="39" t="s">
        <v>14</v>
      </c>
      <c r="C12" s="41">
        <v>1</v>
      </c>
      <c r="D12" s="41">
        <v>1</v>
      </c>
      <c r="E12" s="41">
        <v>2.5</v>
      </c>
      <c r="F12" s="41">
        <v>3</v>
      </c>
      <c r="G12" s="41">
        <v>2</v>
      </c>
      <c r="H12" s="41">
        <v>0.5</v>
      </c>
      <c r="I12" s="41">
        <v>1</v>
      </c>
      <c r="J12" s="41">
        <v>0.5</v>
      </c>
      <c r="K12" s="40" t="s">
        <v>37</v>
      </c>
      <c r="L12" s="41">
        <v>1.5</v>
      </c>
      <c r="M12" s="41">
        <v>2.5</v>
      </c>
      <c r="N12" s="41">
        <v>4</v>
      </c>
      <c r="O12" s="42">
        <f t="shared" si="1"/>
        <v>19.5</v>
      </c>
      <c r="P12" s="72">
        <f t="shared" si="3"/>
        <v>9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1</v>
      </c>
      <c r="V12" s="54">
        <f>IF(F12="","",IF(F12&gt;$K7,1,IF(F12=$K7,0.5,0)))</f>
        <v>1</v>
      </c>
      <c r="W12" s="54">
        <f>IF(G12="","",IF(G12&gt;$K8,1,IF(G12=$K8,0.5,0)))</f>
        <v>0.5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1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>
      <c r="A13" s="38">
        <v>10</v>
      </c>
      <c r="B13" s="39" t="s">
        <v>48</v>
      </c>
      <c r="C13" s="41">
        <v>1</v>
      </c>
      <c r="D13" s="41">
        <v>0.5</v>
      </c>
      <c r="E13" s="41">
        <v>0.5</v>
      </c>
      <c r="F13" s="41">
        <v>0.5</v>
      </c>
      <c r="G13" s="41">
        <v>1.5</v>
      </c>
      <c r="H13" s="41">
        <v>2</v>
      </c>
      <c r="I13" s="41">
        <v>2.5</v>
      </c>
      <c r="J13" s="41">
        <v>3</v>
      </c>
      <c r="K13" s="41">
        <v>2.5</v>
      </c>
      <c r="L13" s="40" t="s">
        <v>37</v>
      </c>
      <c r="M13" s="41">
        <v>2.5</v>
      </c>
      <c r="N13" s="41">
        <v>2.5</v>
      </c>
      <c r="O13" s="42">
        <f t="shared" si="1"/>
        <v>19</v>
      </c>
      <c r="P13" s="72">
        <f t="shared" si="3"/>
        <v>11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</v>
      </c>
      <c r="X13" s="54">
        <f>IF(H13="","",IF(H13&gt;$L9,1,IF(H13=$L9,0.5,0)))</f>
        <v>0.5</v>
      </c>
      <c r="Y13" s="54">
        <f>IF(I13="","",IF(I13&gt;$L10,1,IF(I13=$L10,0.5,0)))</f>
        <v>1</v>
      </c>
      <c r="Z13" s="54">
        <f>IF(J13="","",IF(J13&gt;$L11,1,IF(J13=$L11,0.5,0)))</f>
        <v>1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>
      <c r="A14" s="38">
        <v>11</v>
      </c>
      <c r="B14" s="39" t="s">
        <v>49</v>
      </c>
      <c r="C14" s="41">
        <v>0.5</v>
      </c>
      <c r="D14" s="41">
        <v>1</v>
      </c>
      <c r="E14" s="41">
        <v>1</v>
      </c>
      <c r="F14" s="41">
        <v>3</v>
      </c>
      <c r="G14" s="41">
        <v>0.5</v>
      </c>
      <c r="H14" s="41">
        <v>1.5</v>
      </c>
      <c r="I14" s="41">
        <v>2</v>
      </c>
      <c r="J14" s="41">
        <v>1.5</v>
      </c>
      <c r="K14" s="41">
        <v>1.5</v>
      </c>
      <c r="L14" s="41">
        <v>1.5</v>
      </c>
      <c r="M14" s="40" t="s">
        <v>37</v>
      </c>
      <c r="N14" s="41">
        <v>1.5</v>
      </c>
      <c r="O14" s="42">
        <f t="shared" si="1"/>
        <v>15.5</v>
      </c>
      <c r="P14" s="72">
        <f t="shared" si="3"/>
        <v>3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</v>
      </c>
      <c r="U14" s="54">
        <f>IF(E14="","",IF(E14&gt;$M6,1,IF(E14=$M6,0.5,0)))</f>
        <v>0</v>
      </c>
      <c r="V14" s="54">
        <f>IF(F14="","",IF(F14&gt;$M7,1,IF(F14=$M7,0.5,0)))</f>
        <v>1</v>
      </c>
      <c r="W14" s="54">
        <f>IF(G14="","",IF(G14&gt;$M8,1,IF(G14=$M8,0.5,0)))</f>
        <v>0</v>
      </c>
      <c r="X14" s="54">
        <f>IF(H14="","",IF(H14&gt;$M9,1,IF(H14=$M9,0.5,0)))</f>
        <v>0</v>
      </c>
      <c r="Y14" s="54">
        <f>IF(I14="","",IF(I14&gt;$M10,1,IF(I14=$M10,0.5,0)))</f>
        <v>0.5</v>
      </c>
      <c r="Z14" s="54">
        <f>IF(J14="","",IF(J14&gt;$M11,1,IF(J14=$M11,0.5,0)))</f>
        <v>0</v>
      </c>
      <c r="AA14" s="54">
        <f>IF(K14="","",IF(K14&gt;$M12,1,IF(K14=$M12,0.5,0)))</f>
        <v>0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0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>
      <c r="A15" s="44">
        <v>12</v>
      </c>
      <c r="B15" s="71" t="s">
        <v>225</v>
      </c>
      <c r="C15" s="46">
        <v>0.5</v>
      </c>
      <c r="D15" s="46">
        <v>0.5</v>
      </c>
      <c r="E15" s="46">
        <v>3</v>
      </c>
      <c r="F15" s="46">
        <v>1</v>
      </c>
      <c r="G15" s="46">
        <v>1.5</v>
      </c>
      <c r="H15" s="46">
        <v>0</v>
      </c>
      <c r="I15" s="46">
        <v>1</v>
      </c>
      <c r="J15" s="46">
        <v>1.5</v>
      </c>
      <c r="K15" s="46">
        <v>0</v>
      </c>
      <c r="L15" s="46">
        <v>1.5</v>
      </c>
      <c r="M15" s="46">
        <v>2.5</v>
      </c>
      <c r="N15" s="47" t="s">
        <v>37</v>
      </c>
      <c r="O15" s="48">
        <f t="shared" si="1"/>
        <v>13</v>
      </c>
      <c r="P15" s="73">
        <f t="shared" si="3"/>
        <v>4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1</v>
      </c>
      <c r="V15" s="62">
        <f>IF(F15="","",IF(F15&gt;$N7,1,IF(F15=$N7,0.5,0)))</f>
        <v>0</v>
      </c>
      <c r="W15" s="62">
        <f>IF(G15="","",IF(G15&gt;$N8,1,IF(G15=$N8,0.5,0)))</f>
        <v>0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50</v>
      </c>
      <c r="C18" s="40" t="s">
        <v>37</v>
      </c>
      <c r="D18" s="41">
        <v>2.5</v>
      </c>
      <c r="E18" s="41">
        <v>2</v>
      </c>
      <c r="F18" s="41">
        <v>2.5</v>
      </c>
      <c r="G18" s="41">
        <v>2</v>
      </c>
      <c r="H18" s="41">
        <v>3</v>
      </c>
      <c r="I18" s="41">
        <v>2.5</v>
      </c>
      <c r="J18" s="41">
        <v>3</v>
      </c>
      <c r="K18" s="41">
        <v>3</v>
      </c>
      <c r="L18" s="41">
        <v>4</v>
      </c>
      <c r="M18" s="41">
        <v>4</v>
      </c>
      <c r="N18" s="41">
        <v>2</v>
      </c>
      <c r="O18" s="42">
        <f t="shared" ref="O18:O29" si="16">SUM(C18:N18)</f>
        <v>30.5</v>
      </c>
      <c r="P18" s="72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1</v>
      </c>
      <c r="U18" s="54">
        <f>IF(E18="","",IF(E18&gt;$C20,1,IF(E18=$C20,0.5,0)))</f>
        <v>0.5</v>
      </c>
      <c r="V18" s="54">
        <f>IF(F18="","",IF(F18&gt;$C21,1,IF(F18=$C21,0.5,0)))</f>
        <v>1</v>
      </c>
      <c r="W18" s="54">
        <f>IF(G18="","",IF(G18&gt;$C22,1,IF(G18=$C22,0.5,0)))</f>
        <v>0.5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1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0.5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>
      <c r="A19" s="38">
        <v>2</v>
      </c>
      <c r="B19" s="39" t="s">
        <v>51</v>
      </c>
      <c r="C19" s="41">
        <v>1.5</v>
      </c>
      <c r="D19" s="40" t="s">
        <v>37</v>
      </c>
      <c r="E19" s="41">
        <v>3</v>
      </c>
      <c r="F19" s="41">
        <v>1.5</v>
      </c>
      <c r="G19" s="41">
        <v>3.5</v>
      </c>
      <c r="H19" s="41">
        <v>1</v>
      </c>
      <c r="I19" s="41">
        <v>4</v>
      </c>
      <c r="J19" s="41">
        <v>4</v>
      </c>
      <c r="K19" s="41">
        <v>1.5</v>
      </c>
      <c r="L19" s="41">
        <v>2</v>
      </c>
      <c r="M19" s="41">
        <v>2.5</v>
      </c>
      <c r="N19" s="41">
        <v>4</v>
      </c>
      <c r="O19" s="42">
        <f t="shared" si="16"/>
        <v>28.5</v>
      </c>
      <c r="P19" s="72">
        <f t="shared" ref="P19:P29" si="18">SUM(S19:AD19)*2</f>
        <v>13</v>
      </c>
      <c r="Q19" s="43">
        <f t="shared" si="17"/>
        <v>11</v>
      </c>
      <c r="R19" s="52"/>
      <c r="S19" s="54">
        <f>IF(C19="","",IF(C19&gt;D18,1,IF(C19=D18,0.5,0)))</f>
        <v>0</v>
      </c>
      <c r="T19" s="53" t="s">
        <v>37</v>
      </c>
      <c r="U19" s="54">
        <f>IF(E19="","",IF(E19&gt;$D20,1,IF(E19=$D20,0.5,0)))</f>
        <v>1</v>
      </c>
      <c r="V19" s="54">
        <f>IF(F19="","",IF(F19&gt;$D21,1,IF(F19=$D21,0.5,0)))</f>
        <v>0</v>
      </c>
      <c r="W19" s="54">
        <f>IF(G19="","",IF(G19&gt;$D22,1,IF(G19=$D22,0.5,0)))</f>
        <v>1</v>
      </c>
      <c r="X19" s="54">
        <f>IF(H19="","",IF(H19&gt;$D23,1,IF(H19=$D23,0.5,0)))</f>
        <v>0</v>
      </c>
      <c r="Y19" s="54">
        <f>IF(I19="","",IF(I19&gt;$D24,1,IF(I19=$D24,0.5,0)))</f>
        <v>1</v>
      </c>
      <c r="Z19" s="54">
        <f>IF(J19="","",IF(J19&gt;$D25,1,IF(J19=$D25,0.5,0)))</f>
        <v>1</v>
      </c>
      <c r="AA19" s="54">
        <f>IF(K19="","",IF(K19&gt;$D26,1,IF(K19=$D26,0.5,0)))</f>
        <v>0</v>
      </c>
      <c r="AB19" s="54">
        <f>IF(L19="","",IF(L19&gt;$D27,1,IF(L19=$D27,0.5,0)))</f>
        <v>0.5</v>
      </c>
      <c r="AC19" s="54">
        <f>IF(M19="","",IF(M19&gt;$D28,1,IF(M19=$D28,0.5,0)))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53">
        <f>F19+D21</f>
        <v>4</v>
      </c>
      <c r="AJ19" s="53">
        <f>G19+D22</f>
        <v>4</v>
      </c>
      <c r="AK19" s="53">
        <f>H19+D23</f>
        <v>4</v>
      </c>
      <c r="AL19" s="53">
        <f>I19+D24</f>
        <v>4</v>
      </c>
      <c r="AM19" s="53">
        <f>J19+D25</f>
        <v>4</v>
      </c>
      <c r="AN19" s="53">
        <f>K19+D26</f>
        <v>4</v>
      </c>
      <c r="AO19" s="53">
        <f>L19+D27</f>
        <v>4</v>
      </c>
      <c r="AP19" s="53">
        <f>M19+D28</f>
        <v>4</v>
      </c>
      <c r="AQ19" s="61">
        <f>N19+D29</f>
        <v>4</v>
      </c>
    </row>
    <row r="20" spans="1:43" s="50" customFormat="1">
      <c r="A20" s="38">
        <v>3</v>
      </c>
      <c r="B20" s="39" t="s">
        <v>52</v>
      </c>
      <c r="C20" s="41">
        <v>2</v>
      </c>
      <c r="D20" s="41">
        <v>1</v>
      </c>
      <c r="E20" s="40" t="s">
        <v>37</v>
      </c>
      <c r="F20" s="41">
        <v>1.5</v>
      </c>
      <c r="G20" s="41">
        <v>3.5</v>
      </c>
      <c r="H20" s="41">
        <v>2</v>
      </c>
      <c r="I20" s="41">
        <v>1.5</v>
      </c>
      <c r="J20" s="41">
        <v>3</v>
      </c>
      <c r="K20" s="41">
        <v>3.5</v>
      </c>
      <c r="L20" s="41">
        <v>2</v>
      </c>
      <c r="M20" s="41">
        <v>2.5</v>
      </c>
      <c r="N20" s="41">
        <v>1.5</v>
      </c>
      <c r="O20" s="42">
        <f t="shared" si="16"/>
        <v>24</v>
      </c>
      <c r="P20" s="72">
        <f t="shared" si="18"/>
        <v>11</v>
      </c>
      <c r="Q20" s="43">
        <f t="shared" si="17"/>
        <v>11</v>
      </c>
      <c r="R20" s="52"/>
      <c r="S20" s="54">
        <f>IF(C20="","",IF(C20&gt;E18,1,IF(C20=E18,0.5,0)))</f>
        <v>0.5</v>
      </c>
      <c r="T20" s="54">
        <f>IF(D20="","",IF(D20&gt;E19,1,IF(D20=E19,0.5,0)))</f>
        <v>0</v>
      </c>
      <c r="U20" s="53" t="s">
        <v>37</v>
      </c>
      <c r="V20" s="54">
        <f>IF(F20="","",IF(F20&gt;$E21,1,IF(F20=$E21,0.5,0)))</f>
        <v>0</v>
      </c>
      <c r="W20" s="54">
        <f>IF(G20="","",IF(G20&gt;$E22,1,IF(G20=$E22,0.5,0)))</f>
        <v>1</v>
      </c>
      <c r="X20" s="54">
        <f>IF(H20="","",IF(H20&gt;$E23,1,IF(H20=$E23,0.5,0)))</f>
        <v>0.5</v>
      </c>
      <c r="Y20" s="54">
        <f>IF(I20="","",IF(I20&gt;$E24,1,IF(I20=$E24,0.5,0)))</f>
        <v>0</v>
      </c>
      <c r="Z20" s="54">
        <f>IF(J20="","",IF(J20&gt;$E25,1,IF(J20=$E25,0.5,0)))</f>
        <v>1</v>
      </c>
      <c r="AA20" s="54">
        <f>IF(K20="","",IF(K20&gt;$E26,1,IF(K20=$E26,0.5,0)))</f>
        <v>1</v>
      </c>
      <c r="AB20" s="54">
        <f>IF(L20="","",IF(L20&gt;$E27,1,IF(L20=$E27,0.5,0)))</f>
        <v>0.5</v>
      </c>
      <c r="AC20" s="54">
        <f>IF(M20="","",IF(M20&gt;$E28,1,IF(M20=$E28,0.5,0)))</f>
        <v>1</v>
      </c>
      <c r="AD20" s="59">
        <f>IF(N20="","",IF(N20&gt;$E29,1,IF(N20=$E29,0.5,0)))</f>
        <v>0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>
      <c r="A21" s="38">
        <v>4</v>
      </c>
      <c r="B21" s="39" t="s">
        <v>53</v>
      </c>
      <c r="C21" s="41">
        <v>1.5</v>
      </c>
      <c r="D21" s="41">
        <v>2.5</v>
      </c>
      <c r="E21" s="41">
        <v>2.5</v>
      </c>
      <c r="F21" s="40" t="s">
        <v>37</v>
      </c>
      <c r="G21" s="41">
        <v>2.5</v>
      </c>
      <c r="H21" s="41">
        <v>2.5</v>
      </c>
      <c r="I21" s="41">
        <v>2.5</v>
      </c>
      <c r="J21" s="41">
        <v>1.5</v>
      </c>
      <c r="K21" s="41">
        <v>1.5</v>
      </c>
      <c r="L21" s="41">
        <v>1.5</v>
      </c>
      <c r="M21" s="41">
        <v>2.5</v>
      </c>
      <c r="N21" s="41">
        <v>2.5</v>
      </c>
      <c r="O21" s="42">
        <f t="shared" si="16"/>
        <v>23.5</v>
      </c>
      <c r="P21" s="72">
        <f t="shared" si="18"/>
        <v>14</v>
      </c>
      <c r="Q21" s="43">
        <f t="shared" si="17"/>
        <v>11</v>
      </c>
      <c r="R21" s="52"/>
      <c r="S21" s="54">
        <f>IF(C21="","",IF(C21&gt;$F18,1,IF(C21=$F18,0.5,0)))</f>
        <v>0</v>
      </c>
      <c r="T21" s="54">
        <f>IF(D21="","",IF(D21&gt;$F19,1,IF(D21=$F19,0.5,0)))</f>
        <v>1</v>
      </c>
      <c r="U21" s="54">
        <f>IF(E21="","",IF(E21&gt;$F20,1,IF(E21=$F20,0.5,0)))</f>
        <v>1</v>
      </c>
      <c r="V21" s="54" t="s">
        <v>37</v>
      </c>
      <c r="W21" s="54">
        <f>IF(G21="","",IF(G21&gt;$F22,1,IF(G21=$F22,0.5,0)))</f>
        <v>1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</v>
      </c>
      <c r="AA21" s="54">
        <f>IF(K21="","",IF(K21&gt;$F26,1,IF(K21=$F26,0.5,0)))</f>
        <v>0</v>
      </c>
      <c r="AB21" s="54">
        <f>IF(L21="","",IF(L21&gt;$F27,1,IF(L21=$F27,0.5,0)))</f>
        <v>0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>
      <c r="A22" s="38">
        <v>5</v>
      </c>
      <c r="B22" s="39" t="s">
        <v>54</v>
      </c>
      <c r="C22" s="41">
        <v>2</v>
      </c>
      <c r="D22" s="41">
        <v>0.5</v>
      </c>
      <c r="E22" s="41">
        <v>0.5</v>
      </c>
      <c r="F22" s="41">
        <v>1.5</v>
      </c>
      <c r="G22" s="40" t="s">
        <v>37</v>
      </c>
      <c r="H22" s="41">
        <v>3</v>
      </c>
      <c r="I22" s="41">
        <v>0</v>
      </c>
      <c r="J22" s="41">
        <v>4</v>
      </c>
      <c r="K22" s="41">
        <v>3</v>
      </c>
      <c r="L22" s="41">
        <v>1</v>
      </c>
      <c r="M22" s="41">
        <v>3.5</v>
      </c>
      <c r="N22" s="41">
        <v>2.5</v>
      </c>
      <c r="O22" s="42">
        <f t="shared" si="16"/>
        <v>21.5</v>
      </c>
      <c r="P22" s="72">
        <f t="shared" si="18"/>
        <v>11</v>
      </c>
      <c r="Q22" s="43">
        <f t="shared" si="17"/>
        <v>11</v>
      </c>
      <c r="R22" s="52"/>
      <c r="S22" s="54">
        <f>IF(C22="","",IF(C22&gt;$G18,1,IF(C22=$G18,0.5,0)))</f>
        <v>0.5</v>
      </c>
      <c r="T22" s="54">
        <f>IF(D22="","",IF(D22&gt;$G19,1,IF(D22=$G19,0.5,0)))</f>
        <v>0</v>
      </c>
      <c r="U22" s="54">
        <f>IF(E22="","",IF(E22&gt;$G20,1,IF(E22=$G20,0.5,0)))</f>
        <v>0</v>
      </c>
      <c r="V22" s="54">
        <f>IF(F22="","",IF(F22&gt;$G21,1,IF(F22=$G21,0.5,0)))</f>
        <v>0</v>
      </c>
      <c r="W22" s="54" t="s">
        <v>37</v>
      </c>
      <c r="X22" s="54">
        <f>IF(H22="","",IF(H22&gt;$G23,1,IF(H22=$G23,0.5,0)))</f>
        <v>1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1</v>
      </c>
      <c r="AB22" s="54">
        <f>IF(L22="","",IF(L22&gt;$G27,1,IF(L22=$G27,0.5,0)))</f>
        <v>0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>
      <c r="A23" s="38">
        <v>6</v>
      </c>
      <c r="B23" s="39" t="s">
        <v>251</v>
      </c>
      <c r="C23" s="41">
        <v>1</v>
      </c>
      <c r="D23" s="41">
        <v>3</v>
      </c>
      <c r="E23" s="41">
        <v>2</v>
      </c>
      <c r="F23" s="41">
        <v>1.5</v>
      </c>
      <c r="G23" s="41">
        <v>1</v>
      </c>
      <c r="H23" s="40" t="s">
        <v>37</v>
      </c>
      <c r="I23" s="41">
        <v>2.5</v>
      </c>
      <c r="J23" s="41">
        <v>1.5</v>
      </c>
      <c r="K23" s="41">
        <v>1.5</v>
      </c>
      <c r="L23" s="41">
        <v>4</v>
      </c>
      <c r="M23" s="41">
        <v>1.5</v>
      </c>
      <c r="N23" s="41">
        <v>2</v>
      </c>
      <c r="O23" s="42">
        <f t="shared" si="16"/>
        <v>21.5</v>
      </c>
      <c r="P23" s="72">
        <f t="shared" si="18"/>
        <v>8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IF(D23="","",IF(D23&gt;$H19,1,IF(D23=$H19,0.5,0)))</f>
        <v>1</v>
      </c>
      <c r="U23" s="54">
        <f>IF(E23="","",IF(E23&gt;$H20,1,IF(E23=$H20,0.5,0)))</f>
        <v>0.5</v>
      </c>
      <c r="V23" s="54">
        <f>IF(F23="","",IF(F23&gt;$H21,1,IF(F23=$H21,0.5,0)))</f>
        <v>0</v>
      </c>
      <c r="W23" s="54">
        <f>IF(G23="","",IF(G23&gt;$H22,1,IF(G23=$H22,0.5,0)))</f>
        <v>0</v>
      </c>
      <c r="X23" s="54" t="s">
        <v>37</v>
      </c>
      <c r="Y23" s="54">
        <f>IF(I23="","",IF(I23&gt;$H24,1,IF(I23=$H24,0.5,0)))</f>
        <v>1</v>
      </c>
      <c r="Z23" s="54">
        <f>IF(J23="","",IF(J23&gt;$H25,1,IF(J23=$H25,0.5,0)))</f>
        <v>0</v>
      </c>
      <c r="AA23" s="54">
        <f>IF(K23="","",IF(K23&gt;$H26,1,IF(K23=$H26,0.5,0)))</f>
        <v>0</v>
      </c>
      <c r="AB23" s="54">
        <f>IF(L23="","",IF(L23&gt;$H27,1,IF(L23=$H27,0.5,0)))</f>
        <v>1</v>
      </c>
      <c r="AC23" s="54">
        <f>IF(M23="","",IF(M23&gt;$H28,1,IF(M23=$H28,0.5,0)))</f>
        <v>0</v>
      </c>
      <c r="AD23" s="59">
        <f>IF(N23="","",IF(N23&gt;$H29,1,IF(N23=$H29,0.5,0)))</f>
        <v>0.5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>
      <c r="A24" s="38">
        <v>7</v>
      </c>
      <c r="B24" s="39" t="s">
        <v>55</v>
      </c>
      <c r="C24" s="41">
        <v>1.5</v>
      </c>
      <c r="D24" s="41">
        <v>0</v>
      </c>
      <c r="E24" s="41">
        <v>2.5</v>
      </c>
      <c r="F24" s="41">
        <v>1.5</v>
      </c>
      <c r="G24" s="41">
        <v>4</v>
      </c>
      <c r="H24" s="41">
        <v>1.5</v>
      </c>
      <c r="I24" s="40" t="s">
        <v>37</v>
      </c>
      <c r="J24" s="41">
        <v>0.5</v>
      </c>
      <c r="K24" s="41">
        <v>1.5</v>
      </c>
      <c r="L24" s="41">
        <v>3</v>
      </c>
      <c r="M24" s="41">
        <v>2.5</v>
      </c>
      <c r="N24" s="41">
        <v>2.5</v>
      </c>
      <c r="O24" s="42">
        <f t="shared" si="16"/>
        <v>21</v>
      </c>
      <c r="P24" s="72">
        <f t="shared" si="18"/>
        <v>10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IF(D24="","",IF(D24&gt;$I19,1,IF(D24=$I19,0.5,0)))</f>
        <v>0</v>
      </c>
      <c r="U24" s="54">
        <f>IF(E24="","",IF(E24&gt;$I20,1,IF(E24=$I20,0.5,0)))</f>
        <v>1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0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</v>
      </c>
      <c r="AB24" s="54">
        <f>IF(L24="","",IF(L24&gt;$I27,1,IF(L24=$I27,0.5,0)))</f>
        <v>1</v>
      </c>
      <c r="AC24" s="54">
        <f>IF(M24="","",IF(M24&gt;$I28,1,IF(M24=$I28,0.5,0)))</f>
        <v>1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>
      <c r="A25" s="38">
        <v>8</v>
      </c>
      <c r="B25" s="39" t="s">
        <v>100</v>
      </c>
      <c r="C25" s="41">
        <v>1</v>
      </c>
      <c r="D25" s="41">
        <v>0</v>
      </c>
      <c r="E25" s="41">
        <v>1</v>
      </c>
      <c r="F25" s="41">
        <v>2.5</v>
      </c>
      <c r="G25" s="41">
        <v>0</v>
      </c>
      <c r="H25" s="41">
        <v>2.5</v>
      </c>
      <c r="I25" s="41">
        <v>3.5</v>
      </c>
      <c r="J25" s="40" t="s">
        <v>37</v>
      </c>
      <c r="K25" s="41">
        <v>2.5</v>
      </c>
      <c r="L25" s="41">
        <v>2</v>
      </c>
      <c r="M25" s="41">
        <v>3.5</v>
      </c>
      <c r="N25" s="41">
        <v>2</v>
      </c>
      <c r="O25" s="42">
        <f t="shared" si="16"/>
        <v>20.5</v>
      </c>
      <c r="P25" s="72">
        <f t="shared" si="18"/>
        <v>12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IF(D25="","",IF(D25&gt;$J19,1,IF(D25=$J19,0.5,0)))</f>
        <v>0</v>
      </c>
      <c r="U25" s="54">
        <f>IF(E25="","",IF(E25&gt;$J20,1,IF(E25=$J20,0.5,0)))</f>
        <v>0</v>
      </c>
      <c r="V25" s="54">
        <f>IF(F25="","",IF(F25&gt;$J21,1,IF(F25=$J21,0.5,0)))</f>
        <v>1</v>
      </c>
      <c r="W25" s="54">
        <f>IF(G25="","",IF(G25&gt;$J22,1,IF(G25=$J22,0.5,0)))</f>
        <v>0</v>
      </c>
      <c r="X25" s="54">
        <f>IF(H25="","",IF(H25&gt;$J23,1,IF(H25=$J23,0.5,0)))</f>
        <v>1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1</v>
      </c>
      <c r="AB25" s="54">
        <f>IF(L25="","",IF(L25&gt;$J27,1,IF(L25=$J27,0.5,0)))</f>
        <v>0.5</v>
      </c>
      <c r="AC25" s="54">
        <f>IF(M25="","",IF(M25&gt;$J28,1,IF(M25=$J28,0.5,0)))</f>
        <v>1</v>
      </c>
      <c r="AD25" s="59">
        <f>IF(N25="","",IF(N25&gt;$J29,1,IF(N25=$J29,0.5,0)))</f>
        <v>0.5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>
      <c r="A26" s="38">
        <v>9</v>
      </c>
      <c r="B26" s="39" t="s">
        <v>56</v>
      </c>
      <c r="C26" s="41">
        <v>1</v>
      </c>
      <c r="D26" s="41">
        <v>2.5</v>
      </c>
      <c r="E26" s="41">
        <v>0.5</v>
      </c>
      <c r="F26" s="41">
        <v>2.5</v>
      </c>
      <c r="G26" s="41">
        <v>1</v>
      </c>
      <c r="H26" s="41">
        <v>2.5</v>
      </c>
      <c r="I26" s="41">
        <v>2.5</v>
      </c>
      <c r="J26" s="41">
        <v>1.5</v>
      </c>
      <c r="K26" s="40" t="s">
        <v>37</v>
      </c>
      <c r="L26" s="41">
        <v>2</v>
      </c>
      <c r="M26" s="41">
        <v>1</v>
      </c>
      <c r="N26" s="41">
        <v>3.5</v>
      </c>
      <c r="O26" s="42">
        <f t="shared" si="16"/>
        <v>20.5</v>
      </c>
      <c r="P26" s="72">
        <f t="shared" si="18"/>
        <v>11</v>
      </c>
      <c r="Q26" s="43">
        <f t="shared" si="17"/>
        <v>11</v>
      </c>
      <c r="R26" s="52"/>
      <c r="S26" s="54">
        <f>IF(C26="","",IF(C26&gt;$K18,1,IF(C26=$K18,0.5,0)))</f>
        <v>0</v>
      </c>
      <c r="T26" s="54">
        <f>IF(D26="","",IF(D26&gt;$K19,1,IF(D26=$K19,0.5,0)))</f>
        <v>1</v>
      </c>
      <c r="U26" s="54">
        <f>IF(E26="","",IF(E26&gt;$K20,1,IF(E26=$K20,0.5,0)))</f>
        <v>0</v>
      </c>
      <c r="V26" s="54">
        <f>IF(F26="","",IF(F26&gt;$K21,1,IF(F26=$K21,0.5,0)))</f>
        <v>1</v>
      </c>
      <c r="W26" s="54">
        <f>IF(G26="","",IF(G26&gt;$K22,1,IF(G26=$K22,0.5,0)))</f>
        <v>0</v>
      </c>
      <c r="X26" s="54">
        <f>IF(H26="","",IF(H26&gt;$K23,1,IF(H26=$K23,0.5,0)))</f>
        <v>1</v>
      </c>
      <c r="Y26" s="54">
        <f>IF(I26="","",IF(I26&gt;$K24,1,IF(I26=$K24,0.5,0)))</f>
        <v>1</v>
      </c>
      <c r="Z26" s="54">
        <f>IF(J26="","",IF(J26&gt;$K25,1,IF(J26=$K25,0.5,0)))</f>
        <v>0</v>
      </c>
      <c r="AA26" s="54" t="s">
        <v>37</v>
      </c>
      <c r="AB26" s="54">
        <f>IF(L26="","",IF(L26&gt;$K27,1,IF(L26=$K27,0.5,0)))</f>
        <v>0.5</v>
      </c>
      <c r="AC26" s="54">
        <f>IF(M26="","",IF(M26&gt;$K28,1,IF(M26=$K28,0.5,0)))</f>
        <v>0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>
      <c r="A27" s="38">
        <v>10</v>
      </c>
      <c r="B27" s="39" t="s">
        <v>15</v>
      </c>
      <c r="C27" s="41">
        <v>0</v>
      </c>
      <c r="D27" s="41">
        <v>2</v>
      </c>
      <c r="E27" s="41">
        <v>2</v>
      </c>
      <c r="F27" s="41">
        <v>2.5</v>
      </c>
      <c r="G27" s="41">
        <v>3</v>
      </c>
      <c r="H27" s="41">
        <v>0</v>
      </c>
      <c r="I27" s="41">
        <v>1</v>
      </c>
      <c r="J27" s="41">
        <v>2</v>
      </c>
      <c r="K27" s="41">
        <v>2</v>
      </c>
      <c r="L27" s="40" t="s">
        <v>37</v>
      </c>
      <c r="M27" s="41">
        <v>1.5</v>
      </c>
      <c r="N27" s="41">
        <v>2.5</v>
      </c>
      <c r="O27" s="42">
        <f t="shared" si="16"/>
        <v>18.5</v>
      </c>
      <c r="P27" s="72">
        <f t="shared" si="18"/>
        <v>10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IF(D27="","",IF(D27&gt;$L19,1,IF(D27=$L19,0.5,0)))</f>
        <v>0.5</v>
      </c>
      <c r="U27" s="54">
        <f>IF(E27="","",IF(E27&gt;$L20,1,IF(E27=$L20,0.5,0)))</f>
        <v>0.5</v>
      </c>
      <c r="V27" s="54">
        <f>IF(F27="","",IF(F27&gt;$L21,1,IF(F27=$L21,0.5,0)))</f>
        <v>1</v>
      </c>
      <c r="W27" s="54">
        <f>IF(G27="","",IF(G27&gt;$L22,1,IF(G27=$L22,0.5,0)))</f>
        <v>1</v>
      </c>
      <c r="X27" s="54">
        <f>IF(H27="","",IF(H27&gt;$L23,1,IF(H27=$L23,0.5,0)))</f>
        <v>0</v>
      </c>
      <c r="Y27" s="54">
        <f>IF(I27="","",IF(I27&gt;$L24,1,IF(I27=$L24,0.5,0)))</f>
        <v>0</v>
      </c>
      <c r="Z27" s="54">
        <f>IF(J27="","",IF(J27&gt;$L25,1,IF(J27=$L25,0.5,0)))</f>
        <v>0.5</v>
      </c>
      <c r="AA27" s="54">
        <f>IF(K27="","",IF(K27&gt;$L26,1,IF(K27=$L26,0.5,0)))</f>
        <v>0.5</v>
      </c>
      <c r="AB27" s="54" t="s">
        <v>37</v>
      </c>
      <c r="AC27" s="54">
        <f>IF(M27="","",IF(M27&gt;$L28,1,IF(M27=$L28,0.5,0)))</f>
        <v>0</v>
      </c>
      <c r="AD27" s="59">
        <f>IF(N27="","",IF(N27&gt;$L29,1,IF(N27=$L29,0.5,0)))</f>
        <v>1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>
      <c r="A28" s="38">
        <v>11</v>
      </c>
      <c r="B28" s="39" t="s">
        <v>57</v>
      </c>
      <c r="C28" s="41">
        <v>0</v>
      </c>
      <c r="D28" s="41">
        <v>1.5</v>
      </c>
      <c r="E28" s="41">
        <v>1.5</v>
      </c>
      <c r="F28" s="41">
        <v>1.5</v>
      </c>
      <c r="G28" s="41">
        <v>0.5</v>
      </c>
      <c r="H28" s="41">
        <v>2.5</v>
      </c>
      <c r="I28" s="41">
        <v>1.5</v>
      </c>
      <c r="J28" s="41">
        <v>0.5</v>
      </c>
      <c r="K28" s="41">
        <v>3</v>
      </c>
      <c r="L28" s="41">
        <v>2.5</v>
      </c>
      <c r="M28" s="40" t="s">
        <v>37</v>
      </c>
      <c r="N28" s="41">
        <v>3.5</v>
      </c>
      <c r="O28" s="42">
        <f t="shared" si="16"/>
        <v>18.5</v>
      </c>
      <c r="P28" s="72">
        <f t="shared" si="18"/>
        <v>8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IF(D28="","",IF(D28&gt;$M19,1,IF(D28=$M19,0.5,0)))</f>
        <v>0</v>
      </c>
      <c r="U28" s="54">
        <f>IF(E28="","",IF(E28&gt;$M20,1,IF(E28=$M20,0.5,0)))</f>
        <v>0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1</v>
      </c>
      <c r="Y28" s="54">
        <f>IF(I28="","",IF(I28&gt;$M24,1,IF(I28=$M24,0.5,0)))</f>
        <v>0</v>
      </c>
      <c r="Z28" s="54">
        <f>IF(J28="","",IF(J28&gt;$M25,1,IF(J28=$M25,0.5,0)))</f>
        <v>0</v>
      </c>
      <c r="AA28" s="54">
        <f>IF(K28="","",IF(K28&gt;$M26,1,IF(K28=$M26,0.5,0)))</f>
        <v>1</v>
      </c>
      <c r="AB28" s="54">
        <f>IF(L28="","",IF(L28&gt;$M27,1,IF(L28=$M27,0.5,0)))</f>
        <v>1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>
      <c r="A29" s="44">
        <v>12</v>
      </c>
      <c r="B29" s="45" t="s">
        <v>58</v>
      </c>
      <c r="C29" s="46">
        <v>2</v>
      </c>
      <c r="D29" s="46">
        <v>0</v>
      </c>
      <c r="E29" s="46">
        <v>2.5</v>
      </c>
      <c r="F29" s="46">
        <v>1.5</v>
      </c>
      <c r="G29" s="46">
        <v>1.5</v>
      </c>
      <c r="H29" s="46">
        <v>2</v>
      </c>
      <c r="I29" s="46">
        <v>1.5</v>
      </c>
      <c r="J29" s="46">
        <v>2</v>
      </c>
      <c r="K29" s="46">
        <v>0.5</v>
      </c>
      <c r="L29" s="46">
        <v>1.5</v>
      </c>
      <c r="M29" s="46">
        <v>0.5</v>
      </c>
      <c r="N29" s="47" t="s">
        <v>37</v>
      </c>
      <c r="O29" s="48">
        <f t="shared" si="16"/>
        <v>15.5</v>
      </c>
      <c r="P29" s="73">
        <f t="shared" si="18"/>
        <v>5</v>
      </c>
      <c r="Q29" s="49">
        <f t="shared" si="17"/>
        <v>11</v>
      </c>
      <c r="R29" s="52"/>
      <c r="S29" s="62">
        <f>IF(C29="","",IF(C29&gt;$N18,1,IF(C29=$N18,0.5,0)))</f>
        <v>0.5</v>
      </c>
      <c r="T29" s="62">
        <f>IF(D29="","",IF(D29&gt;$N19,1,IF(D29=$N19,0.5,0)))</f>
        <v>0</v>
      </c>
      <c r="U29" s="62">
        <f>IF(E29="","",IF(E29&gt;$N20,1,IF(E29=$N20,0.5,0)))</f>
        <v>1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0.5</v>
      </c>
      <c r="Y29" s="62">
        <f>IF(I29="","",IF(I29&gt;$N24,1,IF(I29=$N24,0.5,0)))</f>
        <v>0</v>
      </c>
      <c r="Z29" s="62">
        <f>IF(J29="","",IF(J29&gt;$N25,1,IF(J29=$N25,0.5,0)))</f>
        <v>0.5</v>
      </c>
      <c r="AA29" s="62">
        <f>IF(K29="","",IF(K29&gt;$N26,1,IF(K29=$N26,0.5,0)))</f>
        <v>0</v>
      </c>
      <c r="AB29" s="62">
        <f>IF(L29="","",IF(L29&gt;$N27,1,IF(L29=$N27,0.5,0)))</f>
        <v>0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9">MATCH("XX",C32:C43,0)</f>
        <v>1</v>
      </c>
      <c r="D31" s="35">
        <f t="shared" ref="D31" si="20">MATCH("XX",D32:D43,0)</f>
        <v>2</v>
      </c>
      <c r="E31" s="35">
        <f t="shared" ref="E31" si="21">MATCH("XX",E32:E43,0)</f>
        <v>3</v>
      </c>
      <c r="F31" s="35">
        <f t="shared" ref="F31" si="22">MATCH("XX",F32:F43,0)</f>
        <v>4</v>
      </c>
      <c r="G31" s="35">
        <f t="shared" ref="G31" si="23">MATCH("XX",G32:G43,0)</f>
        <v>5</v>
      </c>
      <c r="H31" s="35">
        <f t="shared" ref="H31" si="24">MATCH("XX",H32:H43,0)</f>
        <v>6</v>
      </c>
      <c r="I31" s="35">
        <f t="shared" ref="I31" si="25">MATCH("XX",I32:I43,0)</f>
        <v>7</v>
      </c>
      <c r="J31" s="35">
        <f t="shared" ref="J31" si="26">MATCH("XX",J32:J43,0)</f>
        <v>8</v>
      </c>
      <c r="K31" s="35">
        <f t="shared" ref="K31" si="27">MATCH("XX",K32:K43,0)</f>
        <v>9</v>
      </c>
      <c r="L31" s="35">
        <f t="shared" ref="L31" si="28">MATCH("XX",L32:L43,0)</f>
        <v>10</v>
      </c>
      <c r="M31" s="35">
        <f t="shared" ref="M31" si="29">MATCH("XX",M32:M43,0)</f>
        <v>11</v>
      </c>
      <c r="N31" s="35">
        <f t="shared" ref="N31" si="30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 t="s">
        <v>246</v>
      </c>
      <c r="C32" s="40" t="s">
        <v>37</v>
      </c>
      <c r="D32" s="41">
        <v>2.5</v>
      </c>
      <c r="E32" s="41">
        <v>2</v>
      </c>
      <c r="F32" s="41">
        <v>2</v>
      </c>
      <c r="G32" s="41">
        <v>2.5</v>
      </c>
      <c r="H32" s="41">
        <v>3</v>
      </c>
      <c r="I32" s="41">
        <v>2.5</v>
      </c>
      <c r="J32" s="41">
        <v>2.5</v>
      </c>
      <c r="K32" s="41">
        <v>3.5</v>
      </c>
      <c r="L32" s="41">
        <v>2</v>
      </c>
      <c r="M32" s="41">
        <v>3.5</v>
      </c>
      <c r="N32" s="41">
        <v>3</v>
      </c>
      <c r="O32" s="42">
        <f t="shared" ref="O32:O43" si="31">SUM(C32:N32)</f>
        <v>29</v>
      </c>
      <c r="P32" s="72">
        <f>SUM(S32:AD32)*2</f>
        <v>19</v>
      </c>
      <c r="Q32" s="43">
        <f t="shared" ref="Q32:Q43" si="32">COUNT(C32:N32)</f>
        <v>11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0.5</v>
      </c>
      <c r="V32" s="54">
        <f>IF(F32="","",IF(F32&gt;$C35,1,IF(F32=$C35,0.5,0)))</f>
        <v>0.5</v>
      </c>
      <c r="W32" s="54">
        <f>IF(G32="","",IF(G32&gt;$C36,1,IF(G32=$C36,0.5,0)))</f>
        <v>1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0.5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4</v>
      </c>
    </row>
    <row r="33" spans="1:43" s="50" customFormat="1">
      <c r="A33" s="38">
        <v>2</v>
      </c>
      <c r="B33" s="39" t="s">
        <v>59</v>
      </c>
      <c r="C33" s="41">
        <v>1.5</v>
      </c>
      <c r="D33" s="40" t="s">
        <v>37</v>
      </c>
      <c r="E33" s="41">
        <v>2</v>
      </c>
      <c r="F33" s="41">
        <v>2.5</v>
      </c>
      <c r="G33" s="41">
        <v>1.5</v>
      </c>
      <c r="H33" s="41">
        <v>1.5</v>
      </c>
      <c r="I33" s="41">
        <v>2.5</v>
      </c>
      <c r="J33" s="41">
        <v>3.5</v>
      </c>
      <c r="K33" s="41">
        <v>3</v>
      </c>
      <c r="L33" s="41">
        <v>3</v>
      </c>
      <c r="M33" s="41">
        <v>4</v>
      </c>
      <c r="N33" s="41">
        <v>4</v>
      </c>
      <c r="O33" s="42">
        <f t="shared" si="31"/>
        <v>29</v>
      </c>
      <c r="P33" s="72">
        <f t="shared" ref="P33:P43" si="33">SUM(S33:AD33)*2</f>
        <v>15</v>
      </c>
      <c r="Q33" s="43">
        <f t="shared" si="32"/>
        <v>11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0.5</v>
      </c>
      <c r="V33" s="54">
        <f>IF(F33="","",IF(F33&gt;$D35,1,IF(F33=$D35,0.5,0)))</f>
        <v>1</v>
      </c>
      <c r="W33" s="54">
        <f>IF(G33="","",IF(G33&gt;$D36,1,IF(G33=$D36,0.5,0)))</f>
        <v>0</v>
      </c>
      <c r="X33" s="54">
        <f>IF(H33="","",IF(H33&gt;$D37,1,IF(H33=$D37,0.5,0)))</f>
        <v>0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4</v>
      </c>
    </row>
    <row r="34" spans="1:43" s="50" customFormat="1">
      <c r="A34" s="38">
        <v>3</v>
      </c>
      <c r="B34" s="39" t="s">
        <v>16</v>
      </c>
      <c r="C34" s="41">
        <v>2</v>
      </c>
      <c r="D34" s="41">
        <v>2</v>
      </c>
      <c r="E34" s="40" t="s">
        <v>37</v>
      </c>
      <c r="F34" s="41">
        <v>1</v>
      </c>
      <c r="G34" s="41">
        <v>3</v>
      </c>
      <c r="H34" s="41">
        <v>2</v>
      </c>
      <c r="I34" s="41">
        <v>2.5</v>
      </c>
      <c r="J34" s="41">
        <v>3</v>
      </c>
      <c r="K34" s="41">
        <v>4</v>
      </c>
      <c r="L34" s="41">
        <v>3</v>
      </c>
      <c r="M34" s="41">
        <v>2</v>
      </c>
      <c r="N34" s="41">
        <v>3.5</v>
      </c>
      <c r="O34" s="42">
        <f t="shared" si="31"/>
        <v>28</v>
      </c>
      <c r="P34" s="72">
        <f t="shared" si="33"/>
        <v>16</v>
      </c>
      <c r="Q34" s="43">
        <f t="shared" si="32"/>
        <v>11</v>
      </c>
      <c r="R34" s="52"/>
      <c r="S34" s="54">
        <f>IF(C34="","",IF(C34&gt;E32,1,IF(C34=E32,0.5,0)))</f>
        <v>0.5</v>
      </c>
      <c r="T34" s="54">
        <f>IF(D34="","",IF(D34&gt;E33,1,IF(D34=E33,0.5,0)))</f>
        <v>0.5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1</v>
      </c>
      <c r="X34" s="54">
        <f>IF(H34="","",IF(H34&gt;$E37,1,IF(H34=$E37,0.5,0)))</f>
        <v>0.5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0.5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4</v>
      </c>
    </row>
    <row r="35" spans="1:43" s="50" customFormat="1">
      <c r="A35" s="38">
        <v>4</v>
      </c>
      <c r="B35" s="39" t="s">
        <v>180</v>
      </c>
      <c r="C35" s="41">
        <v>2</v>
      </c>
      <c r="D35" s="41">
        <v>1.5</v>
      </c>
      <c r="E35" s="41">
        <v>3</v>
      </c>
      <c r="F35" s="40" t="s">
        <v>37</v>
      </c>
      <c r="G35" s="41">
        <v>1.5</v>
      </c>
      <c r="H35" s="41">
        <v>3</v>
      </c>
      <c r="I35" s="41">
        <v>3</v>
      </c>
      <c r="J35" s="41">
        <v>1.5</v>
      </c>
      <c r="K35" s="41">
        <v>4</v>
      </c>
      <c r="L35" s="41">
        <v>2</v>
      </c>
      <c r="M35" s="41">
        <v>2</v>
      </c>
      <c r="N35" s="41">
        <v>3</v>
      </c>
      <c r="O35" s="42">
        <f t="shared" si="31"/>
        <v>26.5</v>
      </c>
      <c r="P35" s="72">
        <f t="shared" si="33"/>
        <v>13</v>
      </c>
      <c r="Q35" s="43">
        <f t="shared" si="32"/>
        <v>11</v>
      </c>
      <c r="R35" s="52"/>
      <c r="S35" s="54">
        <f>IF(C35="","",IF(C35&gt;$F32,1,IF(C35=$F32,0.5,0)))</f>
        <v>0.5</v>
      </c>
      <c r="T35" s="54">
        <f>IF(D35="","",IF(D35&gt;$F33,1,IF(D35=$F33,0.5,0)))</f>
        <v>0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0</v>
      </c>
      <c r="X35" s="54">
        <f>IF(H35="","",IF(H35&gt;$F37,1,IF(H35=$F37,0.5,0)))</f>
        <v>1</v>
      </c>
      <c r="Y35" s="54">
        <f>IF(I35="","",IF(I35&gt;$F38,1,IF(I35=$F38,0.5,0)))</f>
        <v>1</v>
      </c>
      <c r="Z35" s="54">
        <f>IF(J35="","",IF(J35&gt;$F39,1,IF(J35=$F39,0.5,0)))</f>
        <v>0</v>
      </c>
      <c r="AA35" s="54">
        <f>IF(K35="","",IF(K35&gt;$F40,1,IF(K35=$F40,0.5,0)))</f>
        <v>1</v>
      </c>
      <c r="AB35" s="54">
        <f>IF(L35="","",IF(L35&gt;$F41,1,IF(L35=$F41,0.5,0)))</f>
        <v>0.5</v>
      </c>
      <c r="AC35" s="54">
        <f>IF(M35="","",IF(M35&gt;$F42,1,IF(M35=$F42,0.5,0)))</f>
        <v>0.5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4</v>
      </c>
    </row>
    <row r="36" spans="1:43" s="50" customFormat="1">
      <c r="A36" s="38">
        <v>5</v>
      </c>
      <c r="B36" s="39" t="s">
        <v>60</v>
      </c>
      <c r="C36" s="41">
        <v>1.5</v>
      </c>
      <c r="D36" s="41">
        <v>2.5</v>
      </c>
      <c r="E36" s="41">
        <v>1</v>
      </c>
      <c r="F36" s="41">
        <v>2.5</v>
      </c>
      <c r="G36" s="40" t="s">
        <v>37</v>
      </c>
      <c r="H36" s="41">
        <v>3</v>
      </c>
      <c r="I36" s="41">
        <v>1.5</v>
      </c>
      <c r="J36" s="41">
        <v>1</v>
      </c>
      <c r="K36" s="41">
        <v>1</v>
      </c>
      <c r="L36" s="41">
        <v>2.5</v>
      </c>
      <c r="M36" s="41">
        <v>1.5</v>
      </c>
      <c r="N36" s="41">
        <v>3</v>
      </c>
      <c r="O36" s="42">
        <f t="shared" si="31"/>
        <v>21</v>
      </c>
      <c r="P36" s="72">
        <f t="shared" si="33"/>
        <v>10</v>
      </c>
      <c r="Q36" s="43">
        <f t="shared" si="32"/>
        <v>11</v>
      </c>
      <c r="R36" s="52"/>
      <c r="S36" s="54">
        <f>IF(C36="","",IF(C36&gt;$G32,1,IF(C36=$G32,0.5,0)))</f>
        <v>0</v>
      </c>
      <c r="T36" s="54">
        <f>IF(D36="","",IF(D36&gt;$G33,1,IF(D36=$G33,0.5,0)))</f>
        <v>1</v>
      </c>
      <c r="U36" s="54">
        <f>IF(E36="","",IF(E36&gt;$G34,1,IF(E36=$G34,0.5,0)))</f>
        <v>0</v>
      </c>
      <c r="V36" s="54">
        <f>IF(F36="","",IF(F36&gt;$G35,1,IF(F36=$G35,0.5,0)))</f>
        <v>1</v>
      </c>
      <c r="W36" s="54" t="s">
        <v>37</v>
      </c>
      <c r="X36" s="54">
        <f>IF(H36="","",IF(H36&gt;$G37,1,IF(H36=$G37,0.5,0)))</f>
        <v>1</v>
      </c>
      <c r="Y36" s="54">
        <f>IF(I36="","",IF(I36&gt;$G38,1,IF(I36=$G38,0.5,0)))</f>
        <v>0</v>
      </c>
      <c r="Z36" s="54">
        <f>IF(J36="","",IF(J36&gt;$G39,1,IF(J36=$G39,0.5,0)))</f>
        <v>0</v>
      </c>
      <c r="AA36" s="54">
        <f>IF(K36="","",IF(K36&gt;$G40,1,IF(K36=$G40,0.5,0)))</f>
        <v>0</v>
      </c>
      <c r="AB36" s="54">
        <f>IF(L36="","",IF(L36&gt;$G41,1,IF(L36=$G41,0.5,0)))</f>
        <v>1</v>
      </c>
      <c r="AC36" s="54">
        <f>IF(M36="","",IF(M36&gt;$G42,1,IF(M36=$G42,0.5,0)))</f>
        <v>0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4</v>
      </c>
    </row>
    <row r="37" spans="1:43" s="50" customFormat="1">
      <c r="A37" s="38">
        <v>6</v>
      </c>
      <c r="B37" s="39" t="s">
        <v>61</v>
      </c>
      <c r="C37" s="41">
        <v>1</v>
      </c>
      <c r="D37" s="41">
        <v>2.5</v>
      </c>
      <c r="E37" s="41">
        <v>2</v>
      </c>
      <c r="F37" s="41">
        <v>1</v>
      </c>
      <c r="G37" s="41">
        <v>1</v>
      </c>
      <c r="H37" s="40" t="s">
        <v>37</v>
      </c>
      <c r="I37" s="41">
        <v>2.5</v>
      </c>
      <c r="J37" s="41">
        <v>1</v>
      </c>
      <c r="K37" s="41">
        <v>2.5</v>
      </c>
      <c r="L37" s="41">
        <v>2</v>
      </c>
      <c r="M37" s="41">
        <v>3</v>
      </c>
      <c r="N37" s="41">
        <v>1.5</v>
      </c>
      <c r="O37" s="42">
        <f t="shared" si="31"/>
        <v>20</v>
      </c>
      <c r="P37" s="72">
        <f t="shared" si="33"/>
        <v>10</v>
      </c>
      <c r="Q37" s="43">
        <f t="shared" si="32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1</v>
      </c>
      <c r="U37" s="54">
        <f>IF(E37="","",IF(E37&gt;$H34,1,IF(E37=$H34,0.5,0)))</f>
        <v>0.5</v>
      </c>
      <c r="V37" s="54">
        <f>IF(F37="","",IF(F37&gt;$H35,1,IF(F37=$H35,0.5,0)))</f>
        <v>0</v>
      </c>
      <c r="W37" s="54">
        <f>IF(G37="","",IF(G37&gt;$H36,1,IF(G37=$H36,0.5,0)))</f>
        <v>0</v>
      </c>
      <c r="X37" s="54" t="s">
        <v>37</v>
      </c>
      <c r="Y37" s="54">
        <f>IF(I37="","",IF(I37&gt;$H38,1,IF(I37=$H38,0.5,0)))</f>
        <v>1</v>
      </c>
      <c r="Z37" s="54">
        <f>IF(J37="","",IF(J37&gt;$H39,1,IF(J37=$H39,0.5,0)))</f>
        <v>0</v>
      </c>
      <c r="AA37" s="54">
        <f>IF(K37="","",IF(K37&gt;$H40,1,IF(K37=$H40,0.5,0)))</f>
        <v>1</v>
      </c>
      <c r="AB37" s="54">
        <f>IF(L37="","",IF(L37&gt;$H41,1,IF(L37=$H41,0.5,0)))</f>
        <v>0.5</v>
      </c>
      <c r="AC37" s="54">
        <f>IF(M37="","",IF(M37&gt;$H42,1,IF(M37=$H42,0.5,0)))</f>
        <v>1</v>
      </c>
      <c r="AD37" s="59">
        <f>IF(N37="","",IF(N37&gt;$H43,1,IF(N37=$H43,0.5,0)))</f>
        <v>0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4</v>
      </c>
    </row>
    <row r="38" spans="1:43" s="50" customFormat="1">
      <c r="A38" s="38">
        <v>7</v>
      </c>
      <c r="B38" s="39" t="s">
        <v>62</v>
      </c>
      <c r="C38" s="41">
        <v>1.5</v>
      </c>
      <c r="D38" s="41">
        <v>1.5</v>
      </c>
      <c r="E38" s="41">
        <v>1.5</v>
      </c>
      <c r="F38" s="41">
        <v>1</v>
      </c>
      <c r="G38" s="41">
        <v>2.5</v>
      </c>
      <c r="H38" s="41">
        <v>1.5</v>
      </c>
      <c r="I38" s="40" t="s">
        <v>37</v>
      </c>
      <c r="J38" s="41">
        <v>1.5</v>
      </c>
      <c r="K38" s="41">
        <v>2</v>
      </c>
      <c r="L38" s="41">
        <v>2</v>
      </c>
      <c r="M38" s="41">
        <v>2</v>
      </c>
      <c r="N38" s="41">
        <v>3</v>
      </c>
      <c r="O38" s="42">
        <f t="shared" si="31"/>
        <v>20</v>
      </c>
      <c r="P38" s="72">
        <f t="shared" si="33"/>
        <v>7</v>
      </c>
      <c r="Q38" s="43">
        <f t="shared" si="32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0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0.5</v>
      </c>
      <c r="AB38" s="54">
        <f>IF(L38="","",IF(L38&gt;$I41,1,IF(L38=$I41,0.5,0)))</f>
        <v>0.5</v>
      </c>
      <c r="AC38" s="54">
        <f>IF(M38="","",IF(M38&gt;$I42,1,IF(M38=$I42,0.5,0)))</f>
        <v>0.5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4</v>
      </c>
    </row>
    <row r="39" spans="1:43" s="50" customFormat="1">
      <c r="A39" s="38">
        <v>8</v>
      </c>
      <c r="B39" s="39" t="s">
        <v>63</v>
      </c>
      <c r="C39" s="41">
        <v>1.5</v>
      </c>
      <c r="D39" s="41">
        <v>0.5</v>
      </c>
      <c r="E39" s="41">
        <v>1</v>
      </c>
      <c r="F39" s="41">
        <v>2.5</v>
      </c>
      <c r="G39" s="41">
        <v>3</v>
      </c>
      <c r="H39" s="41">
        <v>3</v>
      </c>
      <c r="I39" s="41">
        <v>2.5</v>
      </c>
      <c r="J39" s="40" t="s">
        <v>37</v>
      </c>
      <c r="K39" s="41">
        <v>1.5</v>
      </c>
      <c r="L39" s="41">
        <v>1.5</v>
      </c>
      <c r="M39" s="41">
        <v>1.5</v>
      </c>
      <c r="N39" s="41">
        <v>1</v>
      </c>
      <c r="O39" s="42">
        <f t="shared" si="31"/>
        <v>19.5</v>
      </c>
      <c r="P39" s="72">
        <f t="shared" si="33"/>
        <v>8</v>
      </c>
      <c r="Q39" s="43">
        <f t="shared" si="32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1</v>
      </c>
      <c r="W39" s="54">
        <f>IF(G39="","",IF(G39&gt;$J36,1,IF(G39=$J36,0.5,0)))</f>
        <v>1</v>
      </c>
      <c r="X39" s="54">
        <f>IF(H39="","",IF(H39&gt;$J37,1,IF(H39=$J37,0.5,0)))</f>
        <v>1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0</v>
      </c>
      <c r="AB39" s="54">
        <f>IF(L39="","",IF(L39&gt;$J41,1,IF(L39=$J41,0.5,0)))</f>
        <v>0</v>
      </c>
      <c r="AC39" s="54">
        <f>IF(M39="","",IF(M39&gt;$J42,1,IF(M39=$J42,0.5,0)))</f>
        <v>0</v>
      </c>
      <c r="AD39" s="59">
        <f>IF(N39="","",IF(N39&gt;$J43,1,IF(N39=$J43,0.5,0)))</f>
        <v>0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4</v>
      </c>
    </row>
    <row r="40" spans="1:43" s="50" customFormat="1">
      <c r="A40" s="38">
        <v>9</v>
      </c>
      <c r="B40" s="39" t="s">
        <v>64</v>
      </c>
      <c r="C40" s="41">
        <v>0.5</v>
      </c>
      <c r="D40" s="41">
        <v>1</v>
      </c>
      <c r="E40" s="41">
        <v>0</v>
      </c>
      <c r="F40" s="41">
        <v>0</v>
      </c>
      <c r="G40" s="41">
        <v>3</v>
      </c>
      <c r="H40" s="41">
        <v>1.5</v>
      </c>
      <c r="I40" s="41">
        <v>2</v>
      </c>
      <c r="J40" s="41">
        <v>2.5</v>
      </c>
      <c r="K40" s="40" t="s">
        <v>37</v>
      </c>
      <c r="L40" s="41">
        <v>3</v>
      </c>
      <c r="M40" s="41">
        <v>2.5</v>
      </c>
      <c r="N40" s="41">
        <v>2.5</v>
      </c>
      <c r="O40" s="42">
        <f t="shared" si="31"/>
        <v>18.5</v>
      </c>
      <c r="P40" s="72">
        <f t="shared" si="33"/>
        <v>11</v>
      </c>
      <c r="Q40" s="43">
        <f t="shared" si="32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1</v>
      </c>
      <c r="X40" s="54">
        <f>IF(H40="","",IF(H40&gt;$K37,1,IF(H40=$K37,0.5,0)))</f>
        <v>0</v>
      </c>
      <c r="Y40" s="54">
        <f>IF(I40="","",IF(I40&gt;$K38,1,IF(I40=$K38,0.5,0)))</f>
        <v>0.5</v>
      </c>
      <c r="Z40" s="54">
        <f>IF(J40="","",IF(J40&gt;$K39,1,IF(J40=$K39,0.5,0)))</f>
        <v>1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1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4</v>
      </c>
    </row>
    <row r="41" spans="1:43" s="50" customFormat="1">
      <c r="A41" s="38">
        <v>10</v>
      </c>
      <c r="B41" s="39" t="s">
        <v>65</v>
      </c>
      <c r="C41" s="41">
        <v>2</v>
      </c>
      <c r="D41" s="41">
        <v>1</v>
      </c>
      <c r="E41" s="41">
        <v>1</v>
      </c>
      <c r="F41" s="41">
        <v>2</v>
      </c>
      <c r="G41" s="41">
        <v>1.5</v>
      </c>
      <c r="H41" s="41">
        <v>2</v>
      </c>
      <c r="I41" s="41">
        <v>2</v>
      </c>
      <c r="J41" s="41">
        <v>2.5</v>
      </c>
      <c r="K41" s="41">
        <v>1</v>
      </c>
      <c r="L41" s="40" t="s">
        <v>37</v>
      </c>
      <c r="M41" s="41">
        <v>2</v>
      </c>
      <c r="N41" s="41">
        <v>1.5</v>
      </c>
      <c r="O41" s="42">
        <f t="shared" si="31"/>
        <v>18.5</v>
      </c>
      <c r="P41" s="72">
        <f t="shared" si="33"/>
        <v>7</v>
      </c>
      <c r="Q41" s="43">
        <f t="shared" si="32"/>
        <v>11</v>
      </c>
      <c r="R41" s="52"/>
      <c r="S41" s="54">
        <f>IF(C41="","",IF(C41&gt;$L32,1,IF(C41=$L32,0.5,0)))</f>
        <v>0.5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0.5</v>
      </c>
      <c r="W41" s="54">
        <f>IF(G41="","",IF(G41&gt;$L36,1,IF(G41=$L36,0.5,0)))</f>
        <v>0</v>
      </c>
      <c r="X41" s="54">
        <f>IF(H41="","",IF(H41&gt;$L37,1,IF(H41=$L37,0.5,0)))</f>
        <v>0.5</v>
      </c>
      <c r="Y41" s="54">
        <f>IF(I41="","",IF(I41&gt;$L38,1,IF(I41=$L38,0.5,0)))</f>
        <v>0.5</v>
      </c>
      <c r="Z41" s="54">
        <f>IF(J41="","",IF(J41&gt;$L39,1,IF(J41=$L39,0.5,0)))</f>
        <v>1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0.5</v>
      </c>
      <c r="AD41" s="59">
        <f>IF(N41="","",IF(N41&gt;$L43,1,IF(N41=$L43,0.5,0)))</f>
        <v>0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4</v>
      </c>
    </row>
    <row r="42" spans="1:43" s="50" customFormat="1">
      <c r="A42" s="38">
        <v>11</v>
      </c>
      <c r="B42" s="39" t="s">
        <v>66</v>
      </c>
      <c r="C42" s="41">
        <v>0.5</v>
      </c>
      <c r="D42" s="41">
        <v>0</v>
      </c>
      <c r="E42" s="41">
        <v>2</v>
      </c>
      <c r="F42" s="41">
        <v>2</v>
      </c>
      <c r="G42" s="41">
        <v>2.5</v>
      </c>
      <c r="H42" s="41">
        <v>1</v>
      </c>
      <c r="I42" s="41">
        <v>2</v>
      </c>
      <c r="J42" s="41">
        <v>2.5</v>
      </c>
      <c r="K42" s="41">
        <v>1.5</v>
      </c>
      <c r="L42" s="41">
        <v>2</v>
      </c>
      <c r="M42" s="40" t="s">
        <v>37</v>
      </c>
      <c r="N42" s="41">
        <v>2</v>
      </c>
      <c r="O42" s="42">
        <f t="shared" si="31"/>
        <v>18</v>
      </c>
      <c r="P42" s="72">
        <f t="shared" si="33"/>
        <v>9</v>
      </c>
      <c r="Q42" s="43">
        <f t="shared" si="32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0.5</v>
      </c>
      <c r="V42" s="54">
        <f>IF(F42="","",IF(F42&gt;$M35,1,IF(F42=$M35,0.5,0)))</f>
        <v>0.5</v>
      </c>
      <c r="W42" s="54">
        <f>IF(G42="","",IF(G42&gt;$M36,1,IF(G42=$M36,0.5,0)))</f>
        <v>1</v>
      </c>
      <c r="X42" s="54">
        <f>IF(H42="","",IF(H42&gt;$M37,1,IF(H42=$M37,0.5,0)))</f>
        <v>0</v>
      </c>
      <c r="Y42" s="54">
        <f>IF(I42="","",IF(I42&gt;$M38,1,IF(I42=$M38,0.5,0)))</f>
        <v>0.5</v>
      </c>
      <c r="Z42" s="54">
        <f>IF(J42="","",IF(J42&gt;$M39,1,IF(J42=$M39,0.5,0)))</f>
        <v>1</v>
      </c>
      <c r="AA42" s="54">
        <f>IF(K42="","",IF(K42&gt;$M40,1,IF(K42=$M40,0.5,0)))</f>
        <v>0</v>
      </c>
      <c r="AB42" s="54">
        <f>IF(L42="","",IF(L42&gt;$M41,1,IF(L42=$M41,0.5,0)))</f>
        <v>0.5</v>
      </c>
      <c r="AC42" s="54" t="s">
        <v>37</v>
      </c>
      <c r="AD42" s="59">
        <f>IF(N42="","",IF(N42&gt;$M43,1,IF(N42=$M43,0.5,0)))</f>
        <v>0.5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4</v>
      </c>
    </row>
    <row r="43" spans="1:43" s="50" customFormat="1" ht="15.75" thickBot="1">
      <c r="A43" s="44">
        <v>12</v>
      </c>
      <c r="B43" s="45" t="s">
        <v>67</v>
      </c>
      <c r="C43" s="46">
        <v>1</v>
      </c>
      <c r="D43" s="46">
        <v>0</v>
      </c>
      <c r="E43" s="46">
        <v>0.5</v>
      </c>
      <c r="F43" s="46">
        <v>1</v>
      </c>
      <c r="G43" s="46">
        <v>1</v>
      </c>
      <c r="H43" s="46">
        <v>2.5</v>
      </c>
      <c r="I43" s="46">
        <v>1</v>
      </c>
      <c r="J43" s="46">
        <v>3</v>
      </c>
      <c r="K43" s="46">
        <v>1.5</v>
      </c>
      <c r="L43" s="46">
        <v>2.5</v>
      </c>
      <c r="M43" s="46">
        <v>2</v>
      </c>
      <c r="N43" s="47" t="s">
        <v>37</v>
      </c>
      <c r="O43" s="48">
        <f t="shared" si="31"/>
        <v>16</v>
      </c>
      <c r="P43" s="73">
        <f t="shared" si="33"/>
        <v>7</v>
      </c>
      <c r="Q43" s="49">
        <f t="shared" si="32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1</v>
      </c>
      <c r="Y43" s="62">
        <f>IF(I43="","",IF(I43&gt;$N38,1,IF(I43=$N38,0.5,0)))</f>
        <v>0</v>
      </c>
      <c r="Z43" s="62">
        <f>IF(J43="","",IF(J43&gt;$N39,1,IF(J43=$N39,0.5,0)))</f>
        <v>1</v>
      </c>
      <c r="AA43" s="62">
        <f>IF(K43="","",IF(K43&gt;$N40,1,IF(K43=$N40,0.5,0)))</f>
        <v>0</v>
      </c>
      <c r="AB43" s="62">
        <f>IF(L43="","",IF(L43&gt;$N41,1,IF(L43=$N41,0.5,0)))</f>
        <v>1</v>
      </c>
      <c r="AC43" s="62">
        <f>IF(M43="","",IF(M43&gt;$N42,1,IF(M43=$N42,0.5,0)))</f>
        <v>0.5</v>
      </c>
      <c r="AD43" s="63" t="s">
        <v>37</v>
      </c>
      <c r="AF43" s="64">
        <f>C43+N32</f>
        <v>4</v>
      </c>
      <c r="AG43" s="51">
        <f>D43+N33</f>
        <v>4</v>
      </c>
      <c r="AH43" s="51">
        <f>E43+N34</f>
        <v>4</v>
      </c>
      <c r="AI43" s="51">
        <f>F43+N35</f>
        <v>4</v>
      </c>
      <c r="AJ43" s="51">
        <f>G43+N36</f>
        <v>4</v>
      </c>
      <c r="AK43" s="51">
        <f>H43+N37</f>
        <v>4</v>
      </c>
      <c r="AL43" s="51">
        <f>I43+N38</f>
        <v>4</v>
      </c>
      <c r="AM43" s="51">
        <f>J43+N39</f>
        <v>4</v>
      </c>
      <c r="AN43" s="51">
        <f>K43+N40</f>
        <v>4</v>
      </c>
      <c r="AO43" s="51">
        <f>L43+N41</f>
        <v>4</v>
      </c>
      <c r="AP43" s="51">
        <f>M43+N42</f>
        <v>4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4">MATCH("XX",C46:C57,0)</f>
        <v>1</v>
      </c>
      <c r="D45" s="35">
        <f t="shared" ref="D45" si="35">MATCH("XX",D46:D57,0)</f>
        <v>2</v>
      </c>
      <c r="E45" s="35">
        <f t="shared" ref="E45" si="36">MATCH("XX",E46:E57,0)</f>
        <v>3</v>
      </c>
      <c r="F45" s="35">
        <f t="shared" ref="F45" si="37">MATCH("XX",F46:F57,0)</f>
        <v>4</v>
      </c>
      <c r="G45" s="35">
        <f t="shared" ref="G45" si="38">MATCH("XX",G46:G57,0)</f>
        <v>5</v>
      </c>
      <c r="H45" s="35">
        <f t="shared" ref="H45" si="39">MATCH("XX",H46:H57,0)</f>
        <v>6</v>
      </c>
      <c r="I45" s="35">
        <f t="shared" ref="I45" si="40">MATCH("XX",I46:I57,0)</f>
        <v>7</v>
      </c>
      <c r="J45" s="35">
        <f t="shared" ref="J45" si="41">MATCH("XX",J46:J57,0)</f>
        <v>8</v>
      </c>
      <c r="K45" s="35">
        <f t="shared" ref="K45" si="42">MATCH("XX",K46:K57,0)</f>
        <v>9</v>
      </c>
      <c r="L45" s="35">
        <f t="shared" ref="L45" si="43">MATCH("XX",L46:L57,0)</f>
        <v>10</v>
      </c>
      <c r="M45" s="35">
        <f t="shared" ref="M45" si="44">MATCH("XX",M46:M57,0)</f>
        <v>11</v>
      </c>
      <c r="N45" s="35">
        <f t="shared" ref="N45" si="45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6">SUM(C46:N46)</f>
        <v>0</v>
      </c>
      <c r="P46" s="43">
        <f>SUM(S46:AD46)*2</f>
        <v>0</v>
      </c>
      <c r="Q46" s="43">
        <f t="shared" ref="Q46:Q57" si="47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6"/>
        <v>0</v>
      </c>
      <c r="P47" s="43">
        <f t="shared" ref="P47:P57" si="48">SUM(S47:AD47)*2</f>
        <v>0</v>
      </c>
      <c r="Q47" s="43">
        <f t="shared" si="47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6"/>
        <v>0</v>
      </c>
      <c r="P48" s="43">
        <f t="shared" si="48"/>
        <v>0</v>
      </c>
      <c r="Q48" s="43">
        <f t="shared" si="47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6"/>
        <v>0</v>
      </c>
      <c r="P49" s="43">
        <f t="shared" si="48"/>
        <v>0</v>
      </c>
      <c r="Q49" s="43">
        <f t="shared" si="47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6"/>
        <v>0</v>
      </c>
      <c r="P50" s="43">
        <f t="shared" si="48"/>
        <v>0</v>
      </c>
      <c r="Q50" s="43">
        <f t="shared" si="47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6"/>
        <v>0</v>
      </c>
      <c r="P51" s="43">
        <f t="shared" si="48"/>
        <v>0</v>
      </c>
      <c r="Q51" s="43">
        <f t="shared" si="47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6"/>
        <v>0</v>
      </c>
      <c r="P52" s="43">
        <f t="shared" si="48"/>
        <v>0</v>
      </c>
      <c r="Q52" s="43">
        <f t="shared" si="47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6"/>
        <v>0</v>
      </c>
      <c r="P53" s="43">
        <f t="shared" si="48"/>
        <v>0</v>
      </c>
      <c r="Q53" s="43">
        <f t="shared" si="47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6"/>
        <v>0</v>
      </c>
      <c r="P54" s="43">
        <f t="shared" si="48"/>
        <v>0</v>
      </c>
      <c r="Q54" s="43">
        <f t="shared" si="47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6"/>
        <v>0</v>
      </c>
      <c r="P55" s="43">
        <f t="shared" si="48"/>
        <v>0</v>
      </c>
      <c r="Q55" s="43">
        <f t="shared" si="47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6"/>
        <v>0</v>
      </c>
      <c r="P56" s="43">
        <f t="shared" si="48"/>
        <v>0</v>
      </c>
      <c r="Q56" s="43">
        <f t="shared" si="47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6"/>
        <v>0</v>
      </c>
      <c r="P57" s="49">
        <f t="shared" si="48"/>
        <v>0</v>
      </c>
      <c r="Q57" s="49">
        <f t="shared" si="47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N8" sqref="N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36814</v>
      </c>
    </row>
    <row r="2" spans="1:10" ht="19.5" thickBot="1">
      <c r="A2" s="17" t="s">
        <v>14</v>
      </c>
    </row>
    <row r="3" spans="1:10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49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79</v>
      </c>
      <c r="D5" s="18">
        <v>1851</v>
      </c>
      <c r="E5" s="10">
        <v>1</v>
      </c>
      <c r="F5" s="10"/>
      <c r="G5" s="10">
        <v>0</v>
      </c>
      <c r="H5" s="19"/>
      <c r="I5" s="14" t="s">
        <v>83</v>
      </c>
      <c r="J5" s="18">
        <v>2110</v>
      </c>
    </row>
    <row r="6" spans="1:10">
      <c r="A6" s="5">
        <v>2</v>
      </c>
      <c r="B6" s="19">
        <v>655</v>
      </c>
      <c r="C6" s="14" t="s">
        <v>80</v>
      </c>
      <c r="D6" s="18">
        <v>1827</v>
      </c>
      <c r="E6" s="10">
        <v>0.5</v>
      </c>
      <c r="F6" s="10"/>
      <c r="G6" s="10">
        <v>0.5</v>
      </c>
      <c r="H6" s="19"/>
      <c r="I6" s="14" t="s">
        <v>85</v>
      </c>
      <c r="J6" s="18">
        <v>1764</v>
      </c>
    </row>
    <row r="7" spans="1:10">
      <c r="A7" s="5">
        <v>3</v>
      </c>
      <c r="B7" s="19">
        <v>26816</v>
      </c>
      <c r="C7" s="14" t="s">
        <v>81</v>
      </c>
      <c r="D7" s="18">
        <v>1789</v>
      </c>
      <c r="E7" s="10">
        <v>1</v>
      </c>
      <c r="F7" s="10"/>
      <c r="G7" s="10">
        <v>0</v>
      </c>
      <c r="H7" s="19"/>
      <c r="I7" s="14" t="s">
        <v>86</v>
      </c>
      <c r="J7" s="18">
        <v>1669</v>
      </c>
    </row>
    <row r="8" spans="1:10">
      <c r="A8" s="5">
        <v>4</v>
      </c>
      <c r="B8" s="19">
        <v>43346</v>
      </c>
      <c r="C8" s="14" t="s">
        <v>76</v>
      </c>
      <c r="D8" s="18">
        <v>1605</v>
      </c>
      <c r="E8" s="10">
        <v>0</v>
      </c>
      <c r="F8" s="10"/>
      <c r="G8" s="10">
        <v>1</v>
      </c>
      <c r="H8" s="19"/>
      <c r="I8" s="14" t="s">
        <v>84</v>
      </c>
      <c r="J8" s="18">
        <v>1479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1755.5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87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94</v>
      </c>
      <c r="D15" s="18">
        <v>1838</v>
      </c>
      <c r="E15" s="10">
        <v>0</v>
      </c>
      <c r="F15" s="10" t="s">
        <v>10</v>
      </c>
      <c r="G15" s="10">
        <v>1</v>
      </c>
      <c r="H15" s="19"/>
      <c r="I15" s="14" t="s">
        <v>88</v>
      </c>
      <c r="J15" s="18">
        <v>1879</v>
      </c>
    </row>
    <row r="16" spans="1:10">
      <c r="A16" s="5">
        <v>2</v>
      </c>
      <c r="B16" s="19">
        <v>43419</v>
      </c>
      <c r="C16" s="14" t="s">
        <v>82</v>
      </c>
      <c r="D16" s="18">
        <v>1772</v>
      </c>
      <c r="E16" s="10">
        <v>0.5</v>
      </c>
      <c r="F16" s="10" t="s">
        <v>10</v>
      </c>
      <c r="G16" s="10">
        <v>0.5</v>
      </c>
      <c r="H16" s="19"/>
      <c r="I16" s="14" t="s">
        <v>89</v>
      </c>
      <c r="J16" s="18">
        <v>1864</v>
      </c>
    </row>
    <row r="17" spans="1:15">
      <c r="A17" s="5">
        <v>3</v>
      </c>
      <c r="B17" s="19">
        <v>31348</v>
      </c>
      <c r="C17" s="14" t="s">
        <v>93</v>
      </c>
      <c r="D17" s="18">
        <v>1832</v>
      </c>
      <c r="E17" s="10">
        <v>0.5</v>
      </c>
      <c r="F17" s="10" t="s">
        <v>10</v>
      </c>
      <c r="G17" s="10">
        <v>0.5</v>
      </c>
      <c r="H17" s="19"/>
      <c r="I17" s="14" t="s">
        <v>90</v>
      </c>
      <c r="J17" s="18">
        <v>1726</v>
      </c>
    </row>
    <row r="18" spans="1:15" ht="15.75" thickBot="1">
      <c r="A18" s="5">
        <v>4</v>
      </c>
      <c r="B18" s="19">
        <v>48097</v>
      </c>
      <c r="C18" s="14" t="s">
        <v>92</v>
      </c>
      <c r="D18" s="18">
        <v>1727</v>
      </c>
      <c r="E18" s="12">
        <v>1</v>
      </c>
      <c r="F18" s="10" t="s">
        <v>10</v>
      </c>
      <c r="G18" s="12">
        <v>0</v>
      </c>
      <c r="H18" s="19"/>
      <c r="I18" s="14" t="s">
        <v>91</v>
      </c>
      <c r="J18" s="18">
        <v>1512</v>
      </c>
    </row>
    <row r="19" spans="1:15" ht="16.5" thickTop="1" thickBot="1">
      <c r="A19" s="6"/>
      <c r="B19" s="3"/>
      <c r="C19" s="16">
        <f>IFERROR(AVERAGE(D15:D18),"")</f>
        <v>1792.25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1745.25</v>
      </c>
      <c r="J19" s="3"/>
    </row>
    <row r="20" spans="1:15" ht="19.5" thickBot="1">
      <c r="A20" s="17" t="s">
        <v>16</v>
      </c>
    </row>
    <row r="21" spans="1:15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59</v>
      </c>
      <c r="J21" s="1"/>
      <c r="L21" s="68" t="s">
        <v>231</v>
      </c>
      <c r="M21" s="68"/>
      <c r="N21" s="68"/>
      <c r="O21" s="68"/>
    </row>
    <row r="22" spans="1:1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  <c r="L22" s="68" t="s">
        <v>231</v>
      </c>
      <c r="M22" s="68"/>
      <c r="N22" s="68"/>
      <c r="O22" s="68"/>
    </row>
    <row r="23" spans="1:15">
      <c r="A23" s="5">
        <v>1</v>
      </c>
      <c r="B23" s="19">
        <v>20621</v>
      </c>
      <c r="C23" s="14" t="s">
        <v>97</v>
      </c>
      <c r="D23" s="18">
        <v>2351</v>
      </c>
      <c r="E23" s="10">
        <v>0.5</v>
      </c>
      <c r="F23" s="10" t="s">
        <v>10</v>
      </c>
      <c r="G23" s="10">
        <v>0.5</v>
      </c>
      <c r="H23" s="19"/>
      <c r="I23" s="14" t="s">
        <v>95</v>
      </c>
      <c r="J23" s="18">
        <v>1959</v>
      </c>
      <c r="L23" s="68" t="s">
        <v>231</v>
      </c>
      <c r="M23" s="68"/>
      <c r="N23" s="68"/>
      <c r="O23" s="68"/>
    </row>
    <row r="24" spans="1:15">
      <c r="A24" s="5">
        <v>2</v>
      </c>
      <c r="B24" s="19">
        <v>2283</v>
      </c>
      <c r="C24" s="14" t="s">
        <v>69</v>
      </c>
      <c r="D24" s="18">
        <v>1990</v>
      </c>
      <c r="E24" s="10">
        <v>1</v>
      </c>
      <c r="F24" s="10" t="s">
        <v>10</v>
      </c>
      <c r="G24" s="10">
        <v>0</v>
      </c>
      <c r="H24" s="19"/>
      <c r="I24" s="14" t="s">
        <v>96</v>
      </c>
      <c r="J24" s="18">
        <v>1958</v>
      </c>
      <c r="L24" s="68" t="s">
        <v>231</v>
      </c>
      <c r="M24" s="68"/>
      <c r="N24" s="68"/>
      <c r="O24" s="68"/>
    </row>
    <row r="25" spans="1:15">
      <c r="A25" s="5">
        <v>3</v>
      </c>
      <c r="B25" s="19">
        <v>76333</v>
      </c>
      <c r="C25" s="14" t="s">
        <v>70</v>
      </c>
      <c r="D25" s="18">
        <v>1918</v>
      </c>
      <c r="E25" s="10">
        <v>0.5</v>
      </c>
      <c r="F25" s="10" t="s">
        <v>10</v>
      </c>
      <c r="G25" s="10">
        <v>0.5</v>
      </c>
      <c r="H25" s="19"/>
      <c r="I25" s="14" t="s">
        <v>98</v>
      </c>
      <c r="J25" s="18">
        <v>1693</v>
      </c>
      <c r="L25" s="68" t="s">
        <v>231</v>
      </c>
      <c r="M25" s="68"/>
      <c r="N25" s="68"/>
      <c r="O25" s="68"/>
    </row>
    <row r="26" spans="1:15" ht="15.75" thickBot="1">
      <c r="A26" s="5">
        <v>4</v>
      </c>
      <c r="B26" s="19">
        <v>76317</v>
      </c>
      <c r="C26" s="14" t="s">
        <v>71</v>
      </c>
      <c r="D26" s="18">
        <v>1855</v>
      </c>
      <c r="E26" s="12">
        <v>0</v>
      </c>
      <c r="F26" s="10" t="s">
        <v>10</v>
      </c>
      <c r="G26" s="12">
        <v>1</v>
      </c>
      <c r="H26" s="19"/>
      <c r="I26" s="14" t="s">
        <v>99</v>
      </c>
      <c r="J26" s="18">
        <v>1604</v>
      </c>
      <c r="L26" s="68" t="s">
        <v>231</v>
      </c>
      <c r="M26" s="68"/>
      <c r="N26" s="68"/>
      <c r="O26" s="68"/>
    </row>
    <row r="27" spans="1:15" ht="16.5" thickTop="1" thickBot="1">
      <c r="A27" s="6"/>
      <c r="B27" s="3"/>
      <c r="C27" s="16"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v>1803.5</v>
      </c>
      <c r="J27" s="3"/>
    </row>
    <row r="28" spans="1:15" ht="19.5" thickBot="1">
      <c r="A28" s="17" t="s">
        <v>17</v>
      </c>
    </row>
    <row r="29" spans="1:15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6" sqref="B6:D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36821</v>
      </c>
    </row>
    <row r="2" spans="1:10" ht="19.5" thickBot="1">
      <c r="A2" s="17" t="s">
        <v>14</v>
      </c>
    </row>
    <row r="3" spans="1:10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79</v>
      </c>
      <c r="D5" s="18">
        <v>1851</v>
      </c>
      <c r="E5" s="10">
        <v>0.5</v>
      </c>
      <c r="F5" s="10"/>
      <c r="G5" s="10">
        <v>0.5</v>
      </c>
      <c r="H5" s="19"/>
      <c r="I5" s="14" t="s">
        <v>102</v>
      </c>
      <c r="J5" s="18">
        <v>1904</v>
      </c>
    </row>
    <row r="6" spans="1:10">
      <c r="A6" s="5">
        <v>2</v>
      </c>
      <c r="B6" s="19">
        <v>655</v>
      </c>
      <c r="C6" s="14" t="s">
        <v>80</v>
      </c>
      <c r="D6" s="18">
        <v>1827</v>
      </c>
      <c r="E6" s="10">
        <v>0</v>
      </c>
      <c r="F6" s="10"/>
      <c r="G6" s="10">
        <v>1</v>
      </c>
      <c r="H6" s="19"/>
      <c r="I6" s="14" t="s">
        <v>103</v>
      </c>
      <c r="J6" s="18">
        <v>1930</v>
      </c>
    </row>
    <row r="7" spans="1:10">
      <c r="A7" s="5">
        <v>3</v>
      </c>
      <c r="B7" s="19">
        <v>26816</v>
      </c>
      <c r="C7" s="14" t="s">
        <v>81</v>
      </c>
      <c r="D7" s="18">
        <v>1789</v>
      </c>
      <c r="E7" s="10">
        <v>1</v>
      </c>
      <c r="F7" s="10"/>
      <c r="G7" s="10">
        <v>0</v>
      </c>
      <c r="H7" s="19"/>
      <c r="I7" s="14" t="s">
        <v>104</v>
      </c>
      <c r="J7" s="18">
        <v>1886</v>
      </c>
    </row>
    <row r="8" spans="1:10">
      <c r="A8" s="5">
        <v>4</v>
      </c>
      <c r="B8" s="19">
        <v>43346</v>
      </c>
      <c r="C8" s="14" t="s">
        <v>76</v>
      </c>
      <c r="D8" s="18">
        <v>1605</v>
      </c>
      <c r="E8" s="10">
        <v>0</v>
      </c>
      <c r="F8" s="10"/>
      <c r="G8" s="10">
        <v>1</v>
      </c>
      <c r="H8" s="19"/>
      <c r="I8" s="14" t="s">
        <v>105</v>
      </c>
      <c r="J8" s="18">
        <v>1815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1883.75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106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94</v>
      </c>
      <c r="D15" s="18">
        <v>1838</v>
      </c>
      <c r="E15" s="10">
        <v>0</v>
      </c>
      <c r="F15" s="10" t="s">
        <v>10</v>
      </c>
      <c r="G15" s="10">
        <v>1</v>
      </c>
      <c r="H15" s="19"/>
      <c r="I15" s="14" t="s">
        <v>107</v>
      </c>
      <c r="J15" s="18">
        <v>2009</v>
      </c>
    </row>
    <row r="16" spans="1:10">
      <c r="A16" s="5">
        <v>2</v>
      </c>
      <c r="B16" s="19">
        <v>43419</v>
      </c>
      <c r="C16" s="14" t="s">
        <v>82</v>
      </c>
      <c r="D16" s="18">
        <v>1772</v>
      </c>
      <c r="E16" s="10">
        <v>1</v>
      </c>
      <c r="F16" s="10" t="s">
        <v>10</v>
      </c>
      <c r="G16" s="10">
        <v>0</v>
      </c>
      <c r="H16" s="19"/>
      <c r="I16" s="14" t="s">
        <v>108</v>
      </c>
      <c r="J16" s="18">
        <v>1983</v>
      </c>
    </row>
    <row r="17" spans="1:10">
      <c r="A17" s="5">
        <v>3</v>
      </c>
      <c r="B17" s="19">
        <v>31348</v>
      </c>
      <c r="C17" s="14" t="s">
        <v>93</v>
      </c>
      <c r="D17" s="18">
        <v>1832</v>
      </c>
      <c r="E17" s="10">
        <v>0.5</v>
      </c>
      <c r="F17" s="10" t="s">
        <v>10</v>
      </c>
      <c r="G17" s="10">
        <v>0.5</v>
      </c>
      <c r="H17" s="19"/>
      <c r="I17" s="14" t="s">
        <v>109</v>
      </c>
      <c r="J17" s="18">
        <v>1982</v>
      </c>
    </row>
    <row r="18" spans="1:10" ht="15.75" thickBot="1">
      <c r="A18" s="5">
        <v>4</v>
      </c>
      <c r="B18" s="19">
        <v>48097</v>
      </c>
      <c r="C18" s="14" t="s">
        <v>92</v>
      </c>
      <c r="D18" s="18">
        <v>1727</v>
      </c>
      <c r="E18" s="12">
        <v>1</v>
      </c>
      <c r="F18" s="10" t="s">
        <v>10</v>
      </c>
      <c r="G18" s="12">
        <v>0</v>
      </c>
      <c r="H18" s="19"/>
      <c r="I18" s="14" t="s">
        <v>110</v>
      </c>
      <c r="J18" s="18">
        <v>1400</v>
      </c>
    </row>
    <row r="19" spans="1:10" ht="16.5" thickTop="1" thickBot="1">
      <c r="A19" s="6"/>
      <c r="B19" s="3"/>
      <c r="C19" s="16">
        <f>IFERROR(AVERAGE(D15:D18),"")</f>
        <v>1792.25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1843.5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111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97</v>
      </c>
      <c r="D23" s="18">
        <v>2351</v>
      </c>
      <c r="E23" s="10">
        <v>1</v>
      </c>
      <c r="F23" s="10" t="s">
        <v>10</v>
      </c>
      <c r="G23" s="10">
        <v>0</v>
      </c>
      <c r="H23" s="19"/>
      <c r="I23" s="14" t="s">
        <v>112</v>
      </c>
      <c r="J23" s="18">
        <v>1995</v>
      </c>
    </row>
    <row r="24" spans="1:10">
      <c r="A24" s="5">
        <v>2</v>
      </c>
      <c r="B24" s="19">
        <v>2283</v>
      </c>
      <c r="C24" s="14" t="s">
        <v>69</v>
      </c>
      <c r="D24" s="18">
        <v>1990</v>
      </c>
      <c r="E24" s="10">
        <v>0.5</v>
      </c>
      <c r="F24" s="10" t="s">
        <v>10</v>
      </c>
      <c r="G24" s="10">
        <v>0.5</v>
      </c>
      <c r="H24" s="19"/>
      <c r="I24" s="14" t="s">
        <v>114</v>
      </c>
      <c r="J24" s="18">
        <v>1791</v>
      </c>
    </row>
    <row r="25" spans="1:10">
      <c r="A25" s="5">
        <v>3</v>
      </c>
      <c r="B25" s="19">
        <v>76333</v>
      </c>
      <c r="C25" s="14" t="s">
        <v>70</v>
      </c>
      <c r="D25" s="18">
        <v>1918</v>
      </c>
      <c r="E25" s="10">
        <v>0.5</v>
      </c>
      <c r="F25" s="10" t="s">
        <v>10</v>
      </c>
      <c r="G25" s="10">
        <v>0.5</v>
      </c>
      <c r="H25" s="19"/>
      <c r="I25" s="14" t="s">
        <v>113</v>
      </c>
      <c r="J25" s="18">
        <v>1779</v>
      </c>
    </row>
    <row r="26" spans="1:10" ht="15.75" thickBot="1">
      <c r="A26" s="5">
        <v>4</v>
      </c>
      <c r="B26" s="19">
        <v>76317</v>
      </c>
      <c r="C26" s="14" t="s">
        <v>71</v>
      </c>
      <c r="D26" s="18">
        <v>1855</v>
      </c>
      <c r="E26" s="12">
        <v>0</v>
      </c>
      <c r="F26" s="10" t="s">
        <v>10</v>
      </c>
      <c r="G26" s="12">
        <v>1</v>
      </c>
      <c r="H26" s="19"/>
      <c r="I26" s="14" t="s">
        <v>115</v>
      </c>
      <c r="J26" s="18">
        <v>1483</v>
      </c>
    </row>
    <row r="27" spans="1:10" ht="16.5" thickTop="1" thickBot="1">
      <c r="A27" s="6"/>
      <c r="B27" s="3"/>
      <c r="C27" s="16">
        <f>IFERROR(AVERAGE(D23:D26),"")</f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1762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activeCell="L21" sqref="L21:M21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4" ht="21">
      <c r="A1" s="25" t="s">
        <v>22</v>
      </c>
      <c r="B1" s="21" t="s">
        <v>19</v>
      </c>
      <c r="C1" s="20">
        <v>36849</v>
      </c>
    </row>
    <row r="2" spans="1:14" ht="19.5" thickBot="1">
      <c r="A2" s="17" t="s">
        <v>14</v>
      </c>
    </row>
    <row r="3" spans="1:14" ht="15.75">
      <c r="A3" s="4"/>
      <c r="B3" s="2" t="s">
        <v>11</v>
      </c>
      <c r="C3" s="15" t="s">
        <v>46</v>
      </c>
      <c r="D3" s="1"/>
      <c r="E3" s="1"/>
      <c r="F3" s="1"/>
      <c r="G3" s="1"/>
      <c r="H3" s="2"/>
      <c r="I3" s="15" t="s">
        <v>68</v>
      </c>
      <c r="J3" s="1"/>
    </row>
    <row r="4" spans="1:14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4">
      <c r="A5" s="5">
        <v>1</v>
      </c>
      <c r="B5" s="19"/>
      <c r="C5" s="14" t="s">
        <v>116</v>
      </c>
      <c r="D5" s="18">
        <v>1878</v>
      </c>
      <c r="E5" s="10">
        <v>1</v>
      </c>
      <c r="F5" s="10"/>
      <c r="G5" s="10">
        <v>0</v>
      </c>
      <c r="H5" s="19">
        <v>655</v>
      </c>
      <c r="I5" s="14" t="s">
        <v>80</v>
      </c>
      <c r="J5" s="18">
        <v>1827</v>
      </c>
      <c r="L5" s="68" t="s">
        <v>117</v>
      </c>
      <c r="M5" s="68"/>
      <c r="N5" s="68"/>
    </row>
    <row r="6" spans="1:14">
      <c r="A6" s="5">
        <v>2</v>
      </c>
      <c r="B6" s="19"/>
      <c r="C6" s="14" t="s">
        <v>118</v>
      </c>
      <c r="D6" s="18">
        <v>1839</v>
      </c>
      <c r="E6" s="10">
        <v>0.5</v>
      </c>
      <c r="F6" s="10" t="s">
        <v>10</v>
      </c>
      <c r="G6" s="10">
        <v>0.5</v>
      </c>
      <c r="H6" s="19">
        <v>31348</v>
      </c>
      <c r="I6" s="14" t="s">
        <v>93</v>
      </c>
      <c r="J6" s="18">
        <v>1832</v>
      </c>
    </row>
    <row r="7" spans="1:14">
      <c r="A7" s="5">
        <v>3</v>
      </c>
      <c r="B7" s="19"/>
      <c r="C7" s="14" t="s">
        <v>119</v>
      </c>
      <c r="D7" s="18">
        <v>1804</v>
      </c>
      <c r="E7" s="10">
        <v>0.5</v>
      </c>
      <c r="F7" s="10" t="s">
        <v>10</v>
      </c>
      <c r="G7" s="10">
        <v>0.5</v>
      </c>
      <c r="H7" s="19">
        <v>43346</v>
      </c>
      <c r="I7" s="14" t="s">
        <v>76</v>
      </c>
      <c r="J7" s="18">
        <v>1605</v>
      </c>
    </row>
    <row r="8" spans="1:14">
      <c r="A8" s="5">
        <v>4</v>
      </c>
      <c r="B8" s="19"/>
      <c r="C8" s="14" t="s">
        <v>120</v>
      </c>
      <c r="D8" s="18">
        <v>1791</v>
      </c>
      <c r="E8" s="10">
        <v>1</v>
      </c>
      <c r="F8" s="10"/>
      <c r="G8" s="10">
        <v>0</v>
      </c>
      <c r="H8" s="19">
        <v>64327</v>
      </c>
      <c r="I8" s="14" t="s">
        <v>121</v>
      </c>
      <c r="J8" s="18">
        <v>1552</v>
      </c>
    </row>
    <row r="9" spans="1:14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4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4" ht="16.5" thickTop="1" thickBot="1">
      <c r="A11" s="6"/>
      <c r="B11" s="3"/>
      <c r="C11" s="16">
        <f>IFERROR(AVERAGE(D5:D10),"")</f>
        <v>1828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1704</v>
      </c>
      <c r="J11" s="3"/>
    </row>
    <row r="12" spans="1:14" ht="19.5" thickBot="1">
      <c r="A12" s="17" t="s">
        <v>15</v>
      </c>
    </row>
    <row r="13" spans="1:14" ht="15.75">
      <c r="A13" s="4"/>
      <c r="B13" s="2" t="s">
        <v>11</v>
      </c>
      <c r="C13" s="15" t="s">
        <v>122</v>
      </c>
      <c r="D13" s="1"/>
      <c r="E13" s="1"/>
      <c r="F13" s="1"/>
      <c r="G13" s="1"/>
      <c r="H13" s="2"/>
      <c r="I13" s="15" t="s">
        <v>73</v>
      </c>
      <c r="J13" s="1"/>
    </row>
    <row r="14" spans="1:14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4">
      <c r="A15" s="5">
        <v>1</v>
      </c>
      <c r="B15" s="19"/>
      <c r="C15" s="14" t="s">
        <v>123</v>
      </c>
      <c r="D15" s="18">
        <v>1747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94</v>
      </c>
      <c r="J15" s="18">
        <v>1838</v>
      </c>
    </row>
    <row r="16" spans="1:14">
      <c r="A16" s="5">
        <v>2</v>
      </c>
      <c r="B16" s="19"/>
      <c r="C16" s="14" t="s">
        <v>126</v>
      </c>
      <c r="D16" s="18">
        <v>1732</v>
      </c>
      <c r="E16" s="10">
        <v>0</v>
      </c>
      <c r="F16" s="10" t="s">
        <v>10</v>
      </c>
      <c r="G16" s="10">
        <v>1</v>
      </c>
      <c r="H16" s="19">
        <v>9954</v>
      </c>
      <c r="I16" s="14" t="s">
        <v>74</v>
      </c>
      <c r="J16" s="18">
        <v>1788</v>
      </c>
    </row>
    <row r="17" spans="1:10">
      <c r="A17" s="5">
        <v>3</v>
      </c>
      <c r="B17" s="19"/>
      <c r="C17" s="14" t="s">
        <v>124</v>
      </c>
      <c r="D17" s="18">
        <v>1529</v>
      </c>
      <c r="E17" s="10">
        <v>0.5</v>
      </c>
      <c r="F17" s="10" t="s">
        <v>10</v>
      </c>
      <c r="G17" s="10">
        <v>0.5</v>
      </c>
      <c r="H17" s="19">
        <v>43419</v>
      </c>
      <c r="I17" s="14" t="s">
        <v>82</v>
      </c>
      <c r="J17" s="18">
        <v>1772</v>
      </c>
    </row>
    <row r="18" spans="1:10" ht="15.75" thickBot="1">
      <c r="A18" s="5">
        <v>4</v>
      </c>
      <c r="B18" s="19"/>
      <c r="C18" s="14" t="s">
        <v>125</v>
      </c>
      <c r="D18" s="18">
        <v>1592</v>
      </c>
      <c r="E18" s="12">
        <v>0</v>
      </c>
      <c r="F18" s="10" t="s">
        <v>10</v>
      </c>
      <c r="G18" s="12">
        <v>1</v>
      </c>
      <c r="H18" s="19">
        <v>48097</v>
      </c>
      <c r="I18" s="14" t="s">
        <v>92</v>
      </c>
      <c r="J18" s="18">
        <v>1727</v>
      </c>
    </row>
    <row r="19" spans="1:10" ht="16.5" thickTop="1" thickBot="1">
      <c r="A19" s="6"/>
      <c r="B19" s="3"/>
      <c r="C19" s="16">
        <f>IFERROR(AVERAGE(D15:D18),"")</f>
        <v>1650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1781.25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246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127</v>
      </c>
      <c r="D23" s="18">
        <v>2065</v>
      </c>
      <c r="E23" s="10">
        <v>0</v>
      </c>
      <c r="F23" s="10" t="s">
        <v>10</v>
      </c>
      <c r="G23" s="10">
        <v>1</v>
      </c>
      <c r="H23" s="19">
        <v>20621</v>
      </c>
      <c r="I23" s="14" t="s">
        <v>97</v>
      </c>
      <c r="J23" s="18">
        <v>2351</v>
      </c>
    </row>
    <row r="24" spans="1:10">
      <c r="A24" s="5">
        <v>2</v>
      </c>
      <c r="B24" s="19"/>
      <c r="C24" s="14" t="s">
        <v>128</v>
      </c>
      <c r="D24" s="18">
        <v>1971</v>
      </c>
      <c r="E24" s="10">
        <v>1</v>
      </c>
      <c r="F24" s="10" t="s">
        <v>10</v>
      </c>
      <c r="G24" s="10">
        <v>0</v>
      </c>
      <c r="H24" s="19">
        <v>2283</v>
      </c>
      <c r="I24" s="14" t="s">
        <v>69</v>
      </c>
      <c r="J24" s="18">
        <v>1990</v>
      </c>
    </row>
    <row r="25" spans="1:10">
      <c r="A25" s="5">
        <v>3</v>
      </c>
      <c r="B25" s="19"/>
      <c r="C25" s="14" t="s">
        <v>129</v>
      </c>
      <c r="D25" s="18">
        <v>1907</v>
      </c>
      <c r="E25" s="10">
        <v>1</v>
      </c>
      <c r="F25" s="10" t="s">
        <v>10</v>
      </c>
      <c r="G25" s="10">
        <v>0</v>
      </c>
      <c r="H25" s="19">
        <v>76333</v>
      </c>
      <c r="I25" s="14" t="s">
        <v>70</v>
      </c>
      <c r="J25" s="18">
        <v>1918</v>
      </c>
    </row>
    <row r="26" spans="1:10" ht="15.75" thickBot="1">
      <c r="A26" s="5">
        <v>4</v>
      </c>
      <c r="B26" s="19"/>
      <c r="C26" s="14" t="s">
        <v>245</v>
      </c>
      <c r="D26" s="18">
        <v>1880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71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1955.75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3" sqref="B3:E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36863</v>
      </c>
    </row>
    <row r="2" spans="1:10" ht="19.5" thickBot="1">
      <c r="A2" s="17" t="s">
        <v>14</v>
      </c>
    </row>
    <row r="3" spans="1:10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130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353</v>
      </c>
      <c r="C5" s="14" t="s">
        <v>79</v>
      </c>
      <c r="D5" s="18">
        <v>1851</v>
      </c>
      <c r="E5" s="10">
        <v>0</v>
      </c>
      <c r="F5" s="10"/>
      <c r="G5" s="10">
        <v>1</v>
      </c>
      <c r="H5" s="19"/>
      <c r="I5" s="14" t="s">
        <v>131</v>
      </c>
      <c r="J5" s="18">
        <v>1824</v>
      </c>
    </row>
    <row r="6" spans="1:10">
      <c r="A6" s="5">
        <v>2</v>
      </c>
      <c r="B6" s="19">
        <v>655</v>
      </c>
      <c r="C6" s="14" t="s">
        <v>80</v>
      </c>
      <c r="D6" s="18">
        <v>1827</v>
      </c>
      <c r="E6" s="10">
        <v>0</v>
      </c>
      <c r="F6" s="10"/>
      <c r="G6" s="10">
        <v>1</v>
      </c>
      <c r="H6" s="19"/>
      <c r="I6" s="14" t="s">
        <v>132</v>
      </c>
      <c r="J6" s="18">
        <v>1804</v>
      </c>
    </row>
    <row r="7" spans="1:10">
      <c r="A7" s="5">
        <v>3</v>
      </c>
      <c r="B7" s="19">
        <v>26816</v>
      </c>
      <c r="C7" s="14" t="s">
        <v>81</v>
      </c>
      <c r="D7" s="18">
        <v>1789</v>
      </c>
      <c r="E7" s="10">
        <v>1</v>
      </c>
      <c r="F7" s="10"/>
      <c r="G7" s="10">
        <v>0</v>
      </c>
      <c r="H7" s="19"/>
      <c r="I7" s="14" t="s">
        <v>133</v>
      </c>
      <c r="J7" s="18">
        <v>1787</v>
      </c>
    </row>
    <row r="8" spans="1:10">
      <c r="A8" s="5">
        <v>4</v>
      </c>
      <c r="B8" s="19">
        <v>43346</v>
      </c>
      <c r="C8" s="14" t="s">
        <v>76</v>
      </c>
      <c r="D8" s="18">
        <v>1605</v>
      </c>
      <c r="E8" s="10">
        <v>0</v>
      </c>
      <c r="F8" s="10"/>
      <c r="G8" s="10">
        <v>1</v>
      </c>
      <c r="H8" s="19"/>
      <c r="I8" s="14" t="s">
        <v>134</v>
      </c>
      <c r="J8" s="18">
        <v>1751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1768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1791.5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52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9270</v>
      </c>
      <c r="C15" s="14" t="s">
        <v>94</v>
      </c>
      <c r="D15" s="18">
        <v>1838</v>
      </c>
      <c r="E15" s="10">
        <v>0.5</v>
      </c>
      <c r="F15" s="10" t="s">
        <v>10</v>
      </c>
      <c r="G15" s="10">
        <v>0.5</v>
      </c>
      <c r="H15" s="19"/>
      <c r="I15" s="14" t="s">
        <v>135</v>
      </c>
      <c r="J15" s="18">
        <v>1831</v>
      </c>
    </row>
    <row r="16" spans="1:10">
      <c r="A16" s="5">
        <v>2</v>
      </c>
      <c r="B16" s="19">
        <v>43419</v>
      </c>
      <c r="C16" s="14" t="s">
        <v>82</v>
      </c>
      <c r="D16" s="18">
        <v>1772</v>
      </c>
      <c r="E16" s="10">
        <v>0.5</v>
      </c>
      <c r="F16" s="10" t="s">
        <v>10</v>
      </c>
      <c r="G16" s="10">
        <v>0.5</v>
      </c>
      <c r="H16" s="19"/>
      <c r="I16" s="14" t="s">
        <v>136</v>
      </c>
      <c r="J16" s="18">
        <v>1820</v>
      </c>
    </row>
    <row r="17" spans="1:10">
      <c r="A17" s="5">
        <v>3</v>
      </c>
      <c r="B17" s="19">
        <v>31348</v>
      </c>
      <c r="C17" s="14" t="s">
        <v>93</v>
      </c>
      <c r="D17" s="18">
        <v>1832</v>
      </c>
      <c r="E17" s="10">
        <v>0</v>
      </c>
      <c r="F17" s="10" t="s">
        <v>10</v>
      </c>
      <c r="G17" s="10">
        <v>1</v>
      </c>
      <c r="H17" s="19"/>
      <c r="I17" s="14" t="s">
        <v>137</v>
      </c>
      <c r="J17" s="18">
        <v>1827</v>
      </c>
    </row>
    <row r="18" spans="1:10" ht="15.75" thickBot="1">
      <c r="A18" s="5">
        <v>4</v>
      </c>
      <c r="B18" s="19">
        <v>48097</v>
      </c>
      <c r="C18" s="14" t="s">
        <v>92</v>
      </c>
      <c r="D18" s="18">
        <v>1727</v>
      </c>
      <c r="E18" s="12">
        <v>0</v>
      </c>
      <c r="F18" s="10" t="s">
        <v>10</v>
      </c>
      <c r="G18" s="12">
        <v>1</v>
      </c>
      <c r="H18" s="19"/>
      <c r="I18" s="14" t="s">
        <v>138</v>
      </c>
      <c r="J18" s="18">
        <v>1708</v>
      </c>
    </row>
    <row r="19" spans="1:10" ht="16.5" thickTop="1" thickBot="1">
      <c r="A19" s="6"/>
      <c r="B19" s="3"/>
      <c r="C19" s="16">
        <f>IFERROR(AVERAGE(D15:D18),"")</f>
        <v>1792.25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1796.5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60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2283</v>
      </c>
      <c r="C23" s="14" t="s">
        <v>69</v>
      </c>
      <c r="D23" s="18">
        <v>1990</v>
      </c>
      <c r="E23" s="10">
        <v>0.5</v>
      </c>
      <c r="F23" s="10" t="s">
        <v>10</v>
      </c>
      <c r="G23" s="10">
        <v>0.5</v>
      </c>
      <c r="H23" s="19"/>
      <c r="I23" s="14" t="s">
        <v>139</v>
      </c>
      <c r="J23" s="18">
        <v>1841</v>
      </c>
    </row>
    <row r="24" spans="1:10">
      <c r="A24" s="5">
        <v>2</v>
      </c>
      <c r="B24" s="19"/>
      <c r="C24" s="14" t="s">
        <v>141</v>
      </c>
      <c r="D24" s="18"/>
      <c r="E24" s="10"/>
      <c r="F24" s="10"/>
      <c r="G24" s="10"/>
      <c r="H24" s="19"/>
      <c r="I24" s="14" t="s">
        <v>141</v>
      </c>
      <c r="J24" s="18"/>
    </row>
    <row r="25" spans="1:10">
      <c r="A25" s="5">
        <v>3</v>
      </c>
      <c r="B25" s="19">
        <v>76317</v>
      </c>
      <c r="C25" s="14" t="s">
        <v>71</v>
      </c>
      <c r="D25" s="18">
        <v>1855</v>
      </c>
      <c r="E25" s="10">
        <v>1</v>
      </c>
      <c r="F25" s="10" t="s">
        <v>10</v>
      </c>
      <c r="G25" s="10">
        <v>0</v>
      </c>
      <c r="H25" s="19"/>
      <c r="I25" s="14" t="s">
        <v>140</v>
      </c>
      <c r="J25" s="18">
        <v>1791</v>
      </c>
    </row>
    <row r="26" spans="1:10" ht="15.75" thickBot="1">
      <c r="A26" s="5">
        <v>4</v>
      </c>
      <c r="B26" s="19"/>
      <c r="C26" s="14" t="s">
        <v>141</v>
      </c>
      <c r="D26" s="18"/>
      <c r="E26" s="12"/>
      <c r="F26" s="10" t="s">
        <v>10</v>
      </c>
      <c r="G26" s="12"/>
      <c r="H26" s="19"/>
      <c r="I26" s="14" t="s">
        <v>141</v>
      </c>
      <c r="J26" s="18"/>
    </row>
    <row r="27" spans="1:10" ht="16.5" thickTop="1" thickBot="1">
      <c r="A27" s="6"/>
      <c r="B27" s="3"/>
      <c r="C27" s="16">
        <f>IFERROR(AVERAGE(D23:D26),"")</f>
        <v>1922.5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1816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17" sqref="H17:J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24</v>
      </c>
      <c r="B1" s="21" t="s">
        <v>19</v>
      </c>
      <c r="C1" s="20">
        <v>36877</v>
      </c>
    </row>
    <row r="2" spans="1:12" ht="19.5" thickBot="1">
      <c r="A2" s="17" t="s">
        <v>14</v>
      </c>
    </row>
    <row r="3" spans="1:12" ht="15.75">
      <c r="A3" s="4"/>
      <c r="B3" s="2" t="s">
        <v>11</v>
      </c>
      <c r="C3" s="15" t="s">
        <v>142</v>
      </c>
      <c r="D3" s="1"/>
      <c r="E3" s="1"/>
      <c r="F3" s="1"/>
      <c r="G3" s="1"/>
      <c r="H3" s="2"/>
      <c r="I3" s="15" t="s">
        <v>68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143</v>
      </c>
      <c r="D5" s="18">
        <v>1872</v>
      </c>
      <c r="E5" s="10">
        <v>1</v>
      </c>
      <c r="F5" s="10"/>
      <c r="G5" s="10">
        <v>0</v>
      </c>
      <c r="H5" s="19">
        <v>353</v>
      </c>
      <c r="I5" s="14" t="s">
        <v>79</v>
      </c>
      <c r="J5" s="18">
        <v>1851</v>
      </c>
    </row>
    <row r="6" spans="1:12">
      <c r="A6" s="5">
        <v>2</v>
      </c>
      <c r="B6" s="19"/>
      <c r="C6" s="14" t="s">
        <v>144</v>
      </c>
      <c r="D6" s="18">
        <v>1863</v>
      </c>
      <c r="E6" s="10">
        <v>1</v>
      </c>
      <c r="F6" s="10"/>
      <c r="G6" s="10">
        <v>0</v>
      </c>
      <c r="H6" s="19">
        <v>655</v>
      </c>
      <c r="I6" s="14" t="s">
        <v>80</v>
      </c>
      <c r="J6" s="18">
        <v>1827</v>
      </c>
    </row>
    <row r="7" spans="1:12">
      <c r="A7" s="5">
        <v>3</v>
      </c>
      <c r="B7" s="19"/>
      <c r="C7" s="14" t="s">
        <v>145</v>
      </c>
      <c r="D7" s="18">
        <v>1818</v>
      </c>
      <c r="E7" s="10">
        <v>0.5</v>
      </c>
      <c r="F7" s="10"/>
      <c r="G7" s="10">
        <v>0.5</v>
      </c>
      <c r="H7" s="19">
        <v>26816</v>
      </c>
      <c r="I7" s="14" t="s">
        <v>81</v>
      </c>
      <c r="J7" s="18">
        <v>1789</v>
      </c>
    </row>
    <row r="8" spans="1:12">
      <c r="A8" s="5">
        <v>4</v>
      </c>
      <c r="B8" s="19"/>
      <c r="C8" s="14" t="s">
        <v>146</v>
      </c>
      <c r="D8" s="18" t="s">
        <v>141</v>
      </c>
      <c r="E8" s="10">
        <v>1</v>
      </c>
      <c r="F8" s="10"/>
      <c r="G8" s="10">
        <v>0</v>
      </c>
      <c r="H8" s="19">
        <v>43346</v>
      </c>
      <c r="I8" s="14" t="s">
        <v>76</v>
      </c>
      <c r="J8" s="18">
        <v>1605</v>
      </c>
      <c r="L8" s="69" t="s">
        <v>147</v>
      </c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>
        <f>IFERROR(AVERAGE(D5:D10),"")</f>
        <v>1851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1768</v>
      </c>
      <c r="J11" s="3"/>
    </row>
    <row r="12" spans="1:12" ht="19.5" thickBot="1">
      <c r="A12" s="17" t="s">
        <v>15</v>
      </c>
    </row>
    <row r="13" spans="1:12" ht="15.75">
      <c r="A13" s="4"/>
      <c r="B13" s="2" t="s">
        <v>11</v>
      </c>
      <c r="C13" s="15" t="s">
        <v>57</v>
      </c>
      <c r="D13" s="1"/>
      <c r="E13" s="1"/>
      <c r="F13" s="1"/>
      <c r="G13" s="1"/>
      <c r="H13" s="2"/>
      <c r="I13" s="15" t="s">
        <v>73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148</v>
      </c>
      <c r="D15" s="18">
        <v>1854</v>
      </c>
      <c r="E15" s="10">
        <v>0</v>
      </c>
      <c r="F15" s="10" t="s">
        <v>10</v>
      </c>
      <c r="G15" s="10">
        <v>1</v>
      </c>
      <c r="H15" s="19">
        <v>9270</v>
      </c>
      <c r="I15" s="14" t="s">
        <v>94</v>
      </c>
      <c r="J15" s="18">
        <v>1838</v>
      </c>
    </row>
    <row r="16" spans="1:12">
      <c r="A16" s="5">
        <v>2</v>
      </c>
      <c r="B16" s="19"/>
      <c r="C16" s="14" t="s">
        <v>149</v>
      </c>
      <c r="D16" s="18">
        <v>1707</v>
      </c>
      <c r="E16" s="10">
        <v>0.5</v>
      </c>
      <c r="F16" s="10" t="s">
        <v>10</v>
      </c>
      <c r="G16" s="10">
        <v>0.5</v>
      </c>
      <c r="H16" s="19">
        <v>43419</v>
      </c>
      <c r="I16" s="14" t="s">
        <v>82</v>
      </c>
      <c r="J16" s="18">
        <v>1772</v>
      </c>
    </row>
    <row r="17" spans="1:10">
      <c r="A17" s="5">
        <v>3</v>
      </c>
      <c r="B17" s="19"/>
      <c r="C17" s="14" t="s">
        <v>150</v>
      </c>
      <c r="D17" s="18">
        <v>1642</v>
      </c>
      <c r="E17" s="10">
        <v>1</v>
      </c>
      <c r="F17" s="10" t="s">
        <v>10</v>
      </c>
      <c r="G17" s="10">
        <v>0</v>
      </c>
      <c r="H17" s="19">
        <v>31348</v>
      </c>
      <c r="I17" s="14" t="s">
        <v>93</v>
      </c>
      <c r="J17" s="18">
        <v>1832</v>
      </c>
    </row>
    <row r="18" spans="1:10" ht="15.75" thickBot="1">
      <c r="A18" s="5">
        <v>4</v>
      </c>
      <c r="B18" s="19"/>
      <c r="C18" s="14" t="s">
        <v>151</v>
      </c>
      <c r="D18" s="18">
        <v>1665</v>
      </c>
      <c r="E18" s="12">
        <v>1</v>
      </c>
      <c r="F18" s="10" t="s">
        <v>10</v>
      </c>
      <c r="G18" s="12">
        <v>0</v>
      </c>
      <c r="H18" s="19">
        <v>48097</v>
      </c>
      <c r="I18" s="14" t="s">
        <v>92</v>
      </c>
      <c r="J18" s="18">
        <v>1727</v>
      </c>
    </row>
    <row r="19" spans="1:10" ht="16.5" thickTop="1" thickBot="1">
      <c r="A19" s="6"/>
      <c r="B19" s="3"/>
      <c r="C19" s="16">
        <f>IFERROR(AVERAGE(D15:D18),"")</f>
        <v>1717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1792.25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63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152</v>
      </c>
      <c r="D23" s="18">
        <v>1878</v>
      </c>
      <c r="E23" s="10">
        <v>1</v>
      </c>
      <c r="F23" s="10" t="s">
        <v>10</v>
      </c>
      <c r="G23" s="10">
        <v>0</v>
      </c>
      <c r="H23" s="19">
        <v>20621</v>
      </c>
      <c r="I23" s="14" t="s">
        <v>97</v>
      </c>
      <c r="J23" s="18">
        <v>2351</v>
      </c>
    </row>
    <row r="24" spans="1:10">
      <c r="A24" s="5">
        <v>2</v>
      </c>
      <c r="B24" s="19"/>
      <c r="C24" s="14" t="s">
        <v>153</v>
      </c>
      <c r="D24" s="18">
        <v>1870</v>
      </c>
      <c r="E24" s="10">
        <v>0</v>
      </c>
      <c r="F24" s="10" t="s">
        <v>10</v>
      </c>
      <c r="G24" s="10">
        <v>1</v>
      </c>
      <c r="H24" s="19">
        <v>2283</v>
      </c>
      <c r="I24" s="14" t="s">
        <v>69</v>
      </c>
      <c r="J24" s="18">
        <v>1990</v>
      </c>
    </row>
    <row r="25" spans="1:10">
      <c r="A25" s="5">
        <v>3</v>
      </c>
      <c r="B25" s="19"/>
      <c r="C25" s="14" t="s">
        <v>154</v>
      </c>
      <c r="D25" s="18">
        <v>1842</v>
      </c>
      <c r="E25" s="10">
        <v>0</v>
      </c>
      <c r="F25" s="10" t="s">
        <v>10</v>
      </c>
      <c r="G25" s="10">
        <v>1</v>
      </c>
      <c r="H25" s="19">
        <v>76333</v>
      </c>
      <c r="I25" s="14" t="s">
        <v>70</v>
      </c>
      <c r="J25" s="18">
        <v>1918</v>
      </c>
    </row>
    <row r="26" spans="1:10" ht="15.75" thickBot="1">
      <c r="A26" s="5">
        <v>4</v>
      </c>
      <c r="B26" s="19"/>
      <c r="C26" s="14" t="s">
        <v>155</v>
      </c>
      <c r="D26" s="18">
        <v>1784</v>
      </c>
      <c r="E26" s="12">
        <v>0</v>
      </c>
      <c r="F26" s="10" t="s">
        <v>10</v>
      </c>
      <c r="G26" s="12">
        <v>1</v>
      </c>
      <c r="H26" s="19">
        <v>76317</v>
      </c>
      <c r="I26" s="14" t="s">
        <v>71</v>
      </c>
      <c r="J26" s="18">
        <v>1855</v>
      </c>
    </row>
    <row r="27" spans="1:10" ht="16.5" thickTop="1" thickBot="1">
      <c r="A27" s="6"/>
      <c r="B27" s="3"/>
      <c r="C27" s="16">
        <f>IFERROR(AVERAGE(D23:D26),"")</f>
        <v>1843.5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2028.5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B16" sqref="B16:D16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37079</v>
      </c>
    </row>
    <row r="2" spans="1:10" ht="19.5" thickBot="1">
      <c r="A2" s="17" t="s">
        <v>14</v>
      </c>
    </row>
    <row r="3" spans="1:10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47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43419</v>
      </c>
      <c r="C5" s="14" t="s">
        <v>157</v>
      </c>
      <c r="D5" s="18">
        <v>1855</v>
      </c>
      <c r="E5" s="10">
        <v>1</v>
      </c>
      <c r="F5" s="10" t="s">
        <v>10</v>
      </c>
      <c r="G5" s="10">
        <v>0</v>
      </c>
      <c r="H5" s="19"/>
      <c r="I5" s="14" t="s">
        <v>156</v>
      </c>
      <c r="J5" s="18">
        <v>1880</v>
      </c>
    </row>
    <row r="6" spans="1:10">
      <c r="A6" s="5">
        <v>2</v>
      </c>
      <c r="B6" s="19">
        <v>353</v>
      </c>
      <c r="C6" s="14" t="s">
        <v>79</v>
      </c>
      <c r="D6" s="18">
        <v>1851</v>
      </c>
      <c r="E6" s="10">
        <v>0</v>
      </c>
      <c r="F6" s="10" t="s">
        <v>10</v>
      </c>
      <c r="G6" s="10">
        <v>1</v>
      </c>
      <c r="H6" s="19"/>
      <c r="I6" s="14" t="s">
        <v>158</v>
      </c>
      <c r="J6" s="18">
        <v>1803</v>
      </c>
    </row>
    <row r="7" spans="1:10">
      <c r="A7" s="5">
        <v>3</v>
      </c>
      <c r="B7" s="19">
        <v>655</v>
      </c>
      <c r="C7" s="14" t="s">
        <v>80</v>
      </c>
      <c r="D7" s="18">
        <v>1827</v>
      </c>
      <c r="E7" s="10">
        <v>0</v>
      </c>
      <c r="F7" s="10" t="s">
        <v>10</v>
      </c>
      <c r="G7" s="10">
        <v>1</v>
      </c>
      <c r="H7" s="19"/>
      <c r="I7" s="14" t="s">
        <v>159</v>
      </c>
      <c r="J7" s="18">
        <v>1724</v>
      </c>
    </row>
    <row r="8" spans="1:10">
      <c r="A8" s="5">
        <v>4</v>
      </c>
      <c r="B8" s="19">
        <v>26816</v>
      </c>
      <c r="C8" s="14" t="s">
        <v>81</v>
      </c>
      <c r="D8" s="18">
        <v>1789</v>
      </c>
      <c r="E8" s="10">
        <v>0</v>
      </c>
      <c r="F8" s="10" t="s">
        <v>10</v>
      </c>
      <c r="G8" s="10">
        <v>1</v>
      </c>
      <c r="H8" s="19"/>
      <c r="I8" s="14" t="s">
        <v>160</v>
      </c>
      <c r="J8" s="18">
        <v>1620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1830.5</v>
      </c>
      <c r="D11" s="3"/>
      <c r="E11" s="13">
        <v>1</v>
      </c>
      <c r="F11" s="10" t="s">
        <v>10</v>
      </c>
      <c r="G11" s="13">
        <v>3</v>
      </c>
      <c r="H11" s="3"/>
      <c r="I11" s="16">
        <f>IFERROR(AVERAGE(J5:J10),"")</f>
        <v>1756.75</v>
      </c>
      <c r="J11" s="3"/>
    </row>
    <row r="12" spans="1:10" ht="19.5" thickBot="1">
      <c r="A12" s="17" t="s">
        <v>15</v>
      </c>
    </row>
    <row r="13" spans="1:10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43419</v>
      </c>
      <c r="C15" s="14" t="s">
        <v>82</v>
      </c>
      <c r="D15" s="18">
        <v>1772</v>
      </c>
      <c r="E15" s="10">
        <v>1</v>
      </c>
      <c r="F15" s="10" t="s">
        <v>10</v>
      </c>
      <c r="G15" s="10">
        <v>0</v>
      </c>
      <c r="H15" s="19"/>
      <c r="I15" s="14" t="s">
        <v>161</v>
      </c>
      <c r="J15" s="18">
        <v>1871</v>
      </c>
    </row>
    <row r="16" spans="1:10">
      <c r="A16" s="5">
        <v>2</v>
      </c>
      <c r="B16" s="19">
        <v>48097</v>
      </c>
      <c r="C16" s="14" t="s">
        <v>92</v>
      </c>
      <c r="D16" s="18">
        <v>1727</v>
      </c>
      <c r="E16" s="10">
        <v>0.5</v>
      </c>
      <c r="F16" s="10" t="s">
        <v>10</v>
      </c>
      <c r="G16" s="10">
        <v>0.5</v>
      </c>
      <c r="H16" s="19"/>
      <c r="I16" s="14" t="s">
        <v>162</v>
      </c>
      <c r="J16" s="18">
        <v>1676</v>
      </c>
    </row>
    <row r="17" spans="1:10">
      <c r="A17" s="5">
        <v>3</v>
      </c>
      <c r="B17" s="19">
        <v>43346</v>
      </c>
      <c r="C17" s="14" t="s">
        <v>76</v>
      </c>
      <c r="D17" s="18">
        <v>1605</v>
      </c>
      <c r="E17" s="10">
        <v>0.5</v>
      </c>
      <c r="F17" s="10" t="s">
        <v>10</v>
      </c>
      <c r="G17" s="10">
        <v>0.5</v>
      </c>
      <c r="H17" s="19"/>
      <c r="I17" s="14" t="s">
        <v>165</v>
      </c>
      <c r="J17" s="18">
        <v>1598</v>
      </c>
    </row>
    <row r="18" spans="1:10" ht="15.75" thickBot="1">
      <c r="A18" s="5">
        <v>4</v>
      </c>
      <c r="B18" s="19">
        <v>41483</v>
      </c>
      <c r="C18" s="14" t="s">
        <v>163</v>
      </c>
      <c r="D18" s="18" t="s">
        <v>164</v>
      </c>
      <c r="E18" s="12">
        <v>0</v>
      </c>
      <c r="F18" s="10" t="s">
        <v>10</v>
      </c>
      <c r="G18" s="12">
        <v>1</v>
      </c>
      <c r="H18" s="19"/>
      <c r="I18" s="14"/>
      <c r="J18" s="18" t="s">
        <v>164</v>
      </c>
    </row>
    <row r="19" spans="1:10" ht="16.5" thickTop="1" thickBot="1">
      <c r="A19" s="6"/>
      <c r="B19" s="3"/>
      <c r="C19" s="16">
        <f>IFERROR(AVERAGE(D15:D18),"")</f>
        <v>1701.3333333333333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1715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62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97</v>
      </c>
      <c r="D23" s="18">
        <v>2351</v>
      </c>
      <c r="E23" s="10">
        <v>1</v>
      </c>
      <c r="F23" s="10" t="s">
        <v>10</v>
      </c>
      <c r="G23" s="10">
        <v>0</v>
      </c>
      <c r="H23" s="19"/>
      <c r="I23" s="14" t="s">
        <v>166</v>
      </c>
      <c r="J23" s="18">
        <v>1871</v>
      </c>
    </row>
    <row r="24" spans="1:10">
      <c r="A24" s="5">
        <v>2</v>
      </c>
      <c r="B24" s="19">
        <v>2283</v>
      </c>
      <c r="C24" s="14" t="s">
        <v>69</v>
      </c>
      <c r="D24" s="18">
        <v>1990</v>
      </c>
      <c r="E24" s="10">
        <v>0.5</v>
      </c>
      <c r="F24" s="10" t="s">
        <v>10</v>
      </c>
      <c r="G24" s="10">
        <v>0.5</v>
      </c>
      <c r="H24" s="19"/>
      <c r="I24" s="14" t="s">
        <v>167</v>
      </c>
      <c r="J24" s="18">
        <v>1858</v>
      </c>
    </row>
    <row r="25" spans="1:10">
      <c r="A25" s="5">
        <v>3</v>
      </c>
      <c r="B25" s="19">
        <v>76333</v>
      </c>
      <c r="C25" s="14" t="s">
        <v>70</v>
      </c>
      <c r="D25" s="18">
        <v>1918</v>
      </c>
      <c r="E25" s="10">
        <v>0.5</v>
      </c>
      <c r="F25" s="10" t="s">
        <v>10</v>
      </c>
      <c r="G25" s="10">
        <v>0.5</v>
      </c>
      <c r="H25" s="19"/>
      <c r="I25" s="14" t="s">
        <v>168</v>
      </c>
      <c r="J25" s="18">
        <v>1847</v>
      </c>
    </row>
    <row r="26" spans="1:10" ht="15.75" thickBot="1">
      <c r="A26" s="5">
        <v>4</v>
      </c>
      <c r="B26" s="19">
        <v>76317</v>
      </c>
      <c r="C26" s="14" t="s">
        <v>71</v>
      </c>
      <c r="D26" s="18">
        <v>1855</v>
      </c>
      <c r="E26" s="12">
        <v>0.5</v>
      </c>
      <c r="F26" s="10" t="s">
        <v>10</v>
      </c>
      <c r="G26" s="12">
        <v>0.5</v>
      </c>
      <c r="H26" s="19"/>
      <c r="I26" s="14" t="s">
        <v>169</v>
      </c>
      <c r="J26" s="18">
        <v>1791</v>
      </c>
    </row>
    <row r="27" spans="1:10" ht="16.5" thickTop="1" thickBot="1">
      <c r="A27" s="6"/>
      <c r="B27" s="3"/>
      <c r="C27" s="16">
        <f>IFERROR(AVERAGE(D23:D26),"")</f>
        <v>2028.5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1841.75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H3" sqref="H3:J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36912</v>
      </c>
    </row>
    <row r="2" spans="1:10" ht="19.5" thickBot="1">
      <c r="A2" s="17" t="s">
        <v>14</v>
      </c>
    </row>
    <row r="3" spans="1:10" ht="15.75">
      <c r="A3" s="4"/>
      <c r="B3" s="2" t="s">
        <v>11</v>
      </c>
      <c r="C3" s="15" t="s">
        <v>170</v>
      </c>
      <c r="D3" s="1"/>
      <c r="E3" s="1"/>
      <c r="F3" s="1"/>
      <c r="G3" s="1"/>
      <c r="H3" s="2"/>
      <c r="I3" s="15" t="s">
        <v>68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172</v>
      </c>
      <c r="D5" s="18">
        <v>1921</v>
      </c>
      <c r="E5" s="10">
        <v>0.5</v>
      </c>
      <c r="F5" s="10" t="s">
        <v>10</v>
      </c>
      <c r="G5" s="10">
        <v>0.5</v>
      </c>
      <c r="H5" s="19">
        <v>43419</v>
      </c>
      <c r="I5" s="14" t="s">
        <v>157</v>
      </c>
      <c r="J5" s="18">
        <v>1855</v>
      </c>
    </row>
    <row r="6" spans="1:10">
      <c r="A6" s="5">
        <v>2</v>
      </c>
      <c r="B6" s="19"/>
      <c r="C6" s="14" t="s">
        <v>173</v>
      </c>
      <c r="D6" s="18">
        <v>1780</v>
      </c>
      <c r="E6" s="10">
        <v>0.5</v>
      </c>
      <c r="F6" s="10" t="s">
        <v>10</v>
      </c>
      <c r="G6" s="10">
        <v>0.5</v>
      </c>
      <c r="H6" s="19">
        <v>353</v>
      </c>
      <c r="I6" s="14" t="s">
        <v>79</v>
      </c>
      <c r="J6" s="18">
        <v>1851</v>
      </c>
    </row>
    <row r="7" spans="1:10">
      <c r="A7" s="5">
        <v>3</v>
      </c>
      <c r="B7" s="19"/>
      <c r="C7" s="14" t="s">
        <v>174</v>
      </c>
      <c r="D7" s="18">
        <v>1771</v>
      </c>
      <c r="E7" s="10">
        <v>1</v>
      </c>
      <c r="F7" s="10" t="s">
        <v>10</v>
      </c>
      <c r="G7" s="10">
        <v>0</v>
      </c>
      <c r="H7" s="19">
        <v>655</v>
      </c>
      <c r="I7" s="14" t="s">
        <v>80</v>
      </c>
      <c r="J7" s="18">
        <v>1827</v>
      </c>
    </row>
    <row r="8" spans="1:10">
      <c r="A8" s="5">
        <v>4</v>
      </c>
      <c r="B8" s="19"/>
      <c r="C8" s="14" t="s">
        <v>175</v>
      </c>
      <c r="D8" s="18">
        <v>1825</v>
      </c>
      <c r="E8" s="10">
        <v>1</v>
      </c>
      <c r="F8" s="10" t="s">
        <v>10</v>
      </c>
      <c r="G8" s="10">
        <v>0</v>
      </c>
      <c r="H8" s="19">
        <v>26816</v>
      </c>
      <c r="I8" s="14" t="s">
        <v>81</v>
      </c>
      <c r="J8" s="18">
        <v>1789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1824.25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1830.5</v>
      </c>
      <c r="J11" s="3"/>
    </row>
    <row r="12" spans="1:10" ht="19.5" thickBot="1">
      <c r="A12" s="17" t="s">
        <v>15</v>
      </c>
    </row>
    <row r="13" spans="1:10" ht="15.75">
      <c r="A13" s="4"/>
      <c r="B13" s="2" t="s">
        <v>11</v>
      </c>
      <c r="C13" s="15" t="s">
        <v>51</v>
      </c>
      <c r="D13" s="1"/>
      <c r="E13" s="1"/>
      <c r="F13" s="1"/>
      <c r="G13" s="1"/>
      <c r="H13" s="2"/>
      <c r="I13" s="15" t="s">
        <v>73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176</v>
      </c>
      <c r="D15" s="18">
        <v>1886</v>
      </c>
      <c r="E15" s="10">
        <v>0.5</v>
      </c>
      <c r="F15" s="10" t="s">
        <v>10</v>
      </c>
      <c r="G15" s="10">
        <v>0.5</v>
      </c>
      <c r="H15" s="19">
        <v>9270</v>
      </c>
      <c r="I15" s="14" t="s">
        <v>94</v>
      </c>
      <c r="J15" s="18">
        <v>1838</v>
      </c>
    </row>
    <row r="16" spans="1:10">
      <c r="A16" s="5">
        <v>2</v>
      </c>
      <c r="B16" s="19"/>
      <c r="C16" s="14" t="s">
        <v>177</v>
      </c>
      <c r="D16" s="18">
        <v>1861</v>
      </c>
      <c r="E16" s="10">
        <v>1</v>
      </c>
      <c r="F16" s="10" t="s">
        <v>10</v>
      </c>
      <c r="G16" s="10">
        <v>0</v>
      </c>
      <c r="H16" s="19">
        <v>43419</v>
      </c>
      <c r="I16" s="14" t="s">
        <v>82</v>
      </c>
      <c r="J16" s="18">
        <v>1772</v>
      </c>
    </row>
    <row r="17" spans="1:10">
      <c r="A17" s="5">
        <v>3</v>
      </c>
      <c r="B17" s="19"/>
      <c r="C17" s="14" t="s">
        <v>178</v>
      </c>
      <c r="D17" s="18">
        <v>1818</v>
      </c>
      <c r="E17" s="10">
        <v>0</v>
      </c>
      <c r="F17" s="10" t="s">
        <v>10</v>
      </c>
      <c r="G17" s="10">
        <v>1</v>
      </c>
      <c r="H17" s="19">
        <v>48097</v>
      </c>
      <c r="I17" s="14" t="s">
        <v>92</v>
      </c>
      <c r="J17" s="18">
        <v>1727</v>
      </c>
    </row>
    <row r="18" spans="1:10" ht="15.75" thickBot="1">
      <c r="A18" s="5">
        <v>4</v>
      </c>
      <c r="B18" s="19"/>
      <c r="C18" s="14" t="s">
        <v>179</v>
      </c>
      <c r="D18" s="18">
        <v>1810</v>
      </c>
      <c r="E18" s="12">
        <v>0.5</v>
      </c>
      <c r="F18" s="10" t="s">
        <v>10</v>
      </c>
      <c r="G18" s="12">
        <v>0.5</v>
      </c>
      <c r="H18" s="19">
        <v>43346</v>
      </c>
      <c r="I18" s="14" t="s">
        <v>76</v>
      </c>
      <c r="J18" s="18">
        <v>1605</v>
      </c>
    </row>
    <row r="19" spans="1:10" ht="16.5" thickTop="1" thickBot="1">
      <c r="A19" s="6"/>
      <c r="B19" s="3"/>
      <c r="C19" s="16">
        <f>IFERROR(AVERAGE(D15:D18),"")</f>
        <v>1843.75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1735.5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11</v>
      </c>
      <c r="C21" s="15" t="s">
        <v>180</v>
      </c>
      <c r="D21" s="1"/>
      <c r="E21" s="1"/>
      <c r="F21" s="1"/>
      <c r="G21" s="1"/>
      <c r="H21" s="2" t="s">
        <v>12</v>
      </c>
      <c r="I21" s="15" t="s">
        <v>78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 t="s">
        <v>183</v>
      </c>
      <c r="D23" s="18">
        <v>1884</v>
      </c>
      <c r="E23" s="10">
        <v>0.5</v>
      </c>
      <c r="F23" s="10" t="s">
        <v>10</v>
      </c>
      <c r="G23" s="10">
        <v>0.5</v>
      </c>
      <c r="H23" s="19">
        <v>20621</v>
      </c>
      <c r="I23" s="14" t="s">
        <v>97</v>
      </c>
      <c r="J23" s="18">
        <v>2351</v>
      </c>
    </row>
    <row r="24" spans="1:10">
      <c r="A24" s="5">
        <v>2</v>
      </c>
      <c r="B24" s="19"/>
      <c r="C24" s="14" t="s">
        <v>184</v>
      </c>
      <c r="D24" s="18">
        <v>1692</v>
      </c>
      <c r="E24" s="10">
        <v>1</v>
      </c>
      <c r="F24" s="10" t="s">
        <v>10</v>
      </c>
      <c r="G24" s="10">
        <v>0</v>
      </c>
      <c r="H24" s="19">
        <v>76333</v>
      </c>
      <c r="I24" s="14" t="s">
        <v>70</v>
      </c>
      <c r="J24" s="18">
        <v>1918</v>
      </c>
    </row>
    <row r="25" spans="1:10">
      <c r="A25" s="5">
        <v>3</v>
      </c>
      <c r="B25" s="19"/>
      <c r="C25" s="14" t="s">
        <v>185</v>
      </c>
      <c r="D25" s="18">
        <v>1783</v>
      </c>
      <c r="E25" s="10">
        <v>0.5</v>
      </c>
      <c r="F25" s="10" t="s">
        <v>10</v>
      </c>
      <c r="G25" s="10">
        <v>0.5</v>
      </c>
      <c r="H25" s="19">
        <v>76317</v>
      </c>
      <c r="I25" s="14" t="s">
        <v>71</v>
      </c>
      <c r="J25" s="18">
        <v>1855</v>
      </c>
    </row>
    <row r="26" spans="1:10" ht="15.75" thickBot="1">
      <c r="A26" s="5">
        <v>4</v>
      </c>
      <c r="B26" s="19"/>
      <c r="C26" s="14" t="s">
        <v>186</v>
      </c>
      <c r="D26" s="18">
        <v>1666</v>
      </c>
      <c r="E26" s="12">
        <v>1</v>
      </c>
      <c r="F26" s="10" t="s">
        <v>10</v>
      </c>
      <c r="G26" s="12">
        <v>0</v>
      </c>
      <c r="H26" s="19">
        <v>31348</v>
      </c>
      <c r="I26" s="14" t="s">
        <v>93</v>
      </c>
      <c r="J26" s="18">
        <v>1832</v>
      </c>
    </row>
    <row r="27" spans="1:10" ht="16.5" thickTop="1" thickBot="1">
      <c r="A27" s="6"/>
      <c r="B27" s="3"/>
      <c r="C27" s="16">
        <f>IFERROR(AVERAGE(D23:D26),"")</f>
        <v>1756.25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1989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B3" sqref="B3:D2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27</v>
      </c>
      <c r="B1" s="21" t="s">
        <v>19</v>
      </c>
      <c r="C1" s="20">
        <v>36926</v>
      </c>
    </row>
    <row r="2" spans="1:12" ht="19.5" thickBot="1">
      <c r="A2" s="17" t="s">
        <v>14</v>
      </c>
    </row>
    <row r="3" spans="1:12" ht="15.75">
      <c r="A3" s="4"/>
      <c r="B3" s="2"/>
      <c r="C3" s="15" t="s">
        <v>68</v>
      </c>
      <c r="D3" s="1"/>
      <c r="E3" s="1"/>
      <c r="F3" s="1"/>
      <c r="G3" s="1"/>
      <c r="H3" s="2" t="s">
        <v>12</v>
      </c>
      <c r="I3" s="15" t="s">
        <v>42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>
        <v>43419</v>
      </c>
      <c r="C5" s="14" t="s">
        <v>157</v>
      </c>
      <c r="D5" s="18">
        <v>1855</v>
      </c>
      <c r="E5" s="10">
        <v>0</v>
      </c>
      <c r="F5" s="10" t="s">
        <v>10</v>
      </c>
      <c r="G5" s="10">
        <v>1</v>
      </c>
      <c r="H5" s="19"/>
      <c r="I5" s="14" t="s">
        <v>187</v>
      </c>
      <c r="J5" s="18">
        <v>2053</v>
      </c>
    </row>
    <row r="6" spans="1:12">
      <c r="A6" s="5">
        <v>2</v>
      </c>
      <c r="B6" s="19">
        <v>353</v>
      </c>
      <c r="C6" s="14" t="s">
        <v>79</v>
      </c>
      <c r="D6" s="18">
        <v>1851</v>
      </c>
      <c r="E6" s="10">
        <v>1</v>
      </c>
      <c r="F6" s="10" t="s">
        <v>10</v>
      </c>
      <c r="G6" s="10">
        <v>0</v>
      </c>
      <c r="H6" s="19"/>
      <c r="I6" s="14" t="s">
        <v>188</v>
      </c>
      <c r="J6" s="18">
        <v>1872</v>
      </c>
    </row>
    <row r="7" spans="1:12">
      <c r="A7" s="5">
        <v>3</v>
      </c>
      <c r="B7" s="19">
        <v>26816</v>
      </c>
      <c r="C7" s="14" t="s">
        <v>81</v>
      </c>
      <c r="D7" s="18">
        <v>1789</v>
      </c>
      <c r="E7" s="10">
        <v>1</v>
      </c>
      <c r="F7" s="10" t="s">
        <v>10</v>
      </c>
      <c r="G7" s="10">
        <v>0</v>
      </c>
      <c r="H7" s="19"/>
      <c r="I7" s="14" t="s">
        <v>189</v>
      </c>
      <c r="J7" s="18">
        <v>1761</v>
      </c>
    </row>
    <row r="8" spans="1:12">
      <c r="A8" s="5">
        <v>4</v>
      </c>
      <c r="B8" s="19">
        <v>48097</v>
      </c>
      <c r="C8" s="14" t="s">
        <v>92</v>
      </c>
      <c r="D8" s="18">
        <v>1727</v>
      </c>
      <c r="E8" s="10">
        <v>0.5</v>
      </c>
      <c r="F8" s="10" t="s">
        <v>10</v>
      </c>
      <c r="G8" s="10">
        <v>0.5</v>
      </c>
      <c r="H8" s="19"/>
      <c r="I8" s="14" t="s">
        <v>190</v>
      </c>
      <c r="J8" s="18" t="s">
        <v>191</v>
      </c>
      <c r="L8" s="69" t="s">
        <v>147</v>
      </c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>
        <f>IFERROR(AVERAGE(D5:D10),"")</f>
        <v>1805.5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1895.3333333333333</v>
      </c>
      <c r="J11" s="3"/>
    </row>
    <row r="12" spans="1:12" ht="19.5" thickBot="1">
      <c r="A12" s="17" t="s">
        <v>15</v>
      </c>
    </row>
    <row r="13" spans="1:12" ht="15.75">
      <c r="A13" s="4"/>
      <c r="B13" s="2"/>
      <c r="C13" s="15" t="s">
        <v>73</v>
      </c>
      <c r="D13" s="1"/>
      <c r="E13" s="1"/>
      <c r="F13" s="1"/>
      <c r="G13" s="1"/>
      <c r="H13" s="2" t="s">
        <v>12</v>
      </c>
      <c r="I13" s="15" t="s">
        <v>192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9270</v>
      </c>
      <c r="C15" s="14" t="s">
        <v>94</v>
      </c>
      <c r="D15" s="18">
        <v>1838</v>
      </c>
      <c r="E15" s="10">
        <v>0</v>
      </c>
      <c r="F15" s="10" t="s">
        <v>10</v>
      </c>
      <c r="G15" s="10">
        <v>1</v>
      </c>
      <c r="H15" s="19"/>
      <c r="I15" s="14" t="s">
        <v>193</v>
      </c>
      <c r="J15" s="18">
        <v>1918</v>
      </c>
    </row>
    <row r="16" spans="1:12">
      <c r="A16" s="5">
        <v>2</v>
      </c>
      <c r="B16" s="19">
        <v>43419</v>
      </c>
      <c r="C16" s="14" t="s">
        <v>82</v>
      </c>
      <c r="D16" s="18">
        <v>1772</v>
      </c>
      <c r="E16" s="10">
        <v>1</v>
      </c>
      <c r="F16" s="10" t="s">
        <v>10</v>
      </c>
      <c r="G16" s="10">
        <v>0</v>
      </c>
      <c r="H16" s="19"/>
      <c r="I16" s="14" t="s">
        <v>194</v>
      </c>
      <c r="J16" s="18">
        <v>1719</v>
      </c>
    </row>
    <row r="17" spans="1:10">
      <c r="A17" s="5">
        <v>3</v>
      </c>
      <c r="B17" s="19">
        <v>43346</v>
      </c>
      <c r="C17" s="14" t="s">
        <v>76</v>
      </c>
      <c r="D17" s="18">
        <v>1605</v>
      </c>
      <c r="E17" s="10">
        <v>0</v>
      </c>
      <c r="F17" s="10" t="s">
        <v>10</v>
      </c>
      <c r="G17" s="10">
        <v>1</v>
      </c>
      <c r="H17" s="19"/>
      <c r="I17" s="14" t="s">
        <v>195</v>
      </c>
      <c r="J17" s="18">
        <v>1642</v>
      </c>
    </row>
    <row r="18" spans="1:10" ht="15.75" thickBot="1">
      <c r="A18" s="5">
        <v>4</v>
      </c>
      <c r="B18" s="19">
        <v>54658</v>
      </c>
      <c r="C18" s="14" t="s">
        <v>72</v>
      </c>
      <c r="D18" s="18">
        <v>1450</v>
      </c>
      <c r="E18" s="12">
        <v>1</v>
      </c>
      <c r="F18" s="10" t="s">
        <v>10</v>
      </c>
      <c r="G18" s="12">
        <v>0</v>
      </c>
      <c r="H18" s="19"/>
      <c r="I18" s="14" t="s">
        <v>196</v>
      </c>
      <c r="J18" s="18">
        <v>1193</v>
      </c>
    </row>
    <row r="19" spans="1:10" ht="16.5" thickTop="1" thickBot="1">
      <c r="A19" s="6"/>
      <c r="B19" s="3"/>
      <c r="C19" s="16">
        <f>IFERROR(AVERAGE(D15:D18),"")</f>
        <v>1666.25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1618</v>
      </c>
      <c r="J19" s="3"/>
    </row>
    <row r="20" spans="1:10" ht="19.5" thickBot="1">
      <c r="A20" s="17" t="s">
        <v>16</v>
      </c>
    </row>
    <row r="21" spans="1:10" ht="15.75">
      <c r="A21" s="4"/>
      <c r="B21" s="2" t="s">
        <v>12</v>
      </c>
      <c r="C21" s="15" t="s">
        <v>78</v>
      </c>
      <c r="D21" s="1"/>
      <c r="E21" s="1"/>
      <c r="F21" s="1"/>
      <c r="G21" s="1"/>
      <c r="H21" s="2" t="s">
        <v>12</v>
      </c>
      <c r="I21" s="15" t="s">
        <v>66</v>
      </c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>
        <v>20621</v>
      </c>
      <c r="C23" s="14" t="s">
        <v>97</v>
      </c>
      <c r="D23" s="18">
        <v>2351</v>
      </c>
      <c r="E23" s="10">
        <v>1</v>
      </c>
      <c r="F23" s="10" t="s">
        <v>10</v>
      </c>
      <c r="G23" s="10">
        <v>0</v>
      </c>
      <c r="H23" s="19"/>
      <c r="I23" s="14" t="s">
        <v>197</v>
      </c>
      <c r="J23" s="18">
        <v>1837</v>
      </c>
    </row>
    <row r="24" spans="1:10">
      <c r="A24" s="5">
        <v>2</v>
      </c>
      <c r="B24" s="19">
        <v>2283</v>
      </c>
      <c r="C24" s="14" t="s">
        <v>69</v>
      </c>
      <c r="D24" s="18">
        <v>1990</v>
      </c>
      <c r="E24" s="10">
        <v>0</v>
      </c>
      <c r="F24" s="10" t="s">
        <v>10</v>
      </c>
      <c r="G24" s="10">
        <v>1</v>
      </c>
      <c r="H24" s="19"/>
      <c r="I24" s="14" t="s">
        <v>198</v>
      </c>
      <c r="J24" s="18">
        <v>1876</v>
      </c>
    </row>
    <row r="25" spans="1:10">
      <c r="A25" s="5">
        <v>3</v>
      </c>
      <c r="B25" s="19">
        <v>76333</v>
      </c>
      <c r="C25" s="14" t="s">
        <v>70</v>
      </c>
      <c r="D25" s="18">
        <v>1918</v>
      </c>
      <c r="E25" s="10">
        <v>1</v>
      </c>
      <c r="F25" s="10" t="s">
        <v>10</v>
      </c>
      <c r="G25" s="10">
        <v>0</v>
      </c>
      <c r="H25" s="19"/>
      <c r="I25" s="14" t="s">
        <v>199</v>
      </c>
      <c r="J25" s="18">
        <v>1861</v>
      </c>
    </row>
    <row r="26" spans="1:10" ht="15.75" thickBot="1">
      <c r="A26" s="5">
        <v>4</v>
      </c>
      <c r="B26" s="19">
        <v>76317</v>
      </c>
      <c r="C26" s="14" t="s">
        <v>71</v>
      </c>
      <c r="D26" s="18">
        <v>1855</v>
      </c>
      <c r="E26" s="12">
        <v>0</v>
      </c>
      <c r="F26" s="10" t="s">
        <v>10</v>
      </c>
      <c r="G26" s="12">
        <v>1</v>
      </c>
      <c r="H26" s="19"/>
      <c r="I26" s="14" t="s">
        <v>200</v>
      </c>
      <c r="J26" s="18">
        <v>1777</v>
      </c>
    </row>
    <row r="27" spans="1:10" ht="16.5" thickTop="1" thickBot="1">
      <c r="A27" s="6"/>
      <c r="B27" s="3"/>
      <c r="C27" s="16">
        <f>IFERROR(AVERAGE(D23:D26),"")</f>
        <v>2028.5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1837.75</v>
      </c>
      <c r="J27" s="3"/>
    </row>
    <row r="28" spans="1:10" ht="19.5" thickBot="1">
      <c r="A28" s="17" t="s">
        <v>17</v>
      </c>
    </row>
    <row r="29" spans="1:10" ht="15.7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Eddy Pletinckx</cp:lastModifiedBy>
  <dcterms:created xsi:type="dcterms:W3CDTF">2016-12-25T22:17:42Z</dcterms:created>
  <dcterms:modified xsi:type="dcterms:W3CDTF">2017-04-12T18:05:23Z</dcterms:modified>
</cp:coreProperties>
</file>