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I27" i="2"/>
  <c r="C27"/>
  <c r="C11" i="13"/>
  <c r="C19"/>
  <c r="C27"/>
  <c r="I11" i="14"/>
  <c r="I27"/>
  <c r="I19"/>
  <c r="P5" i="15"/>
  <c r="P6"/>
  <c r="P7"/>
  <c r="P8"/>
  <c r="P9"/>
  <c r="P10"/>
  <c r="P11"/>
  <c r="P12"/>
  <c r="P13"/>
  <c r="P14"/>
  <c r="P19"/>
  <c r="P20"/>
  <c r="P21"/>
  <c r="P22"/>
  <c r="P23"/>
  <c r="P24"/>
  <c r="P25"/>
  <c r="P26"/>
  <c r="P27"/>
  <c r="P28"/>
  <c r="P33"/>
  <c r="P34"/>
  <c r="P35"/>
  <c r="P36"/>
  <c r="P37"/>
  <c r="P38"/>
  <c r="P39"/>
  <c r="P40"/>
  <c r="P41"/>
  <c r="P42"/>
  <c r="P43"/>
  <c r="P32"/>
  <c r="P29"/>
  <c r="P18"/>
  <c r="P15"/>
  <c r="P4"/>
  <c r="C19" i="2"/>
  <c r="I27" i="12" l="1"/>
  <c r="I19"/>
  <c r="I11"/>
  <c r="C27" i="11"/>
  <c r="C19"/>
  <c r="C11"/>
  <c r="I27" i="10" l="1"/>
  <c r="I19"/>
  <c r="I11"/>
  <c r="C27" i="9"/>
  <c r="C19"/>
  <c r="C11"/>
  <c r="I11" i="8"/>
  <c r="I27"/>
  <c r="I19"/>
  <c r="C27" i="7"/>
  <c r="C19"/>
  <c r="C11"/>
  <c r="I27" i="6" l="1"/>
  <c r="I19"/>
  <c r="I11"/>
  <c r="C27" i="5"/>
  <c r="C19"/>
  <c r="C11"/>
  <c r="C11" i="2" l="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49" l="1"/>
  <c r="P50"/>
  <c r="P53"/>
  <c r="P54"/>
  <c r="P46"/>
  <c r="P47"/>
  <c r="P48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C27"/>
  <c r="C19"/>
  <c r="C11"/>
  <c r="I35" i="7"/>
  <c r="C35"/>
  <c r="I27"/>
  <c r="I19"/>
  <c r="I11"/>
  <c r="I35" i="6"/>
  <c r="C35"/>
  <c r="C27"/>
  <c r="C19"/>
  <c r="C11"/>
  <c r="I35" i="5"/>
  <c r="C35"/>
  <c r="I27"/>
  <c r="I19"/>
  <c r="I11"/>
  <c r="I35" i="2"/>
  <c r="C35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<sst xmlns="http://schemas.openxmlformats.org/spreadsheetml/2006/main" count="1354" uniqueCount="239">
  <si>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</si>
  <si>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</si>
  <si>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</si>
  <si>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</si>
  <si>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</si>
  <si>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</si>
  <si>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</si>
  <si>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</si>
  <si>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</si>
  <si>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</si>
  <si>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</si>
  <si>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</si>
  <si>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</si>
  <si>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</si>
  <si>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</si>
  <si>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</si>
  <si>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</si>
  <si>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</si>
  <si>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</si>
  <si>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</si>
  <si>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</si>
  <si>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</si>
  <si>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</si>
  <si>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</si>
  <si>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</si>
  <si>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</si>
  <si>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</si>
  <si>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</si>
  <si>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</si>
  <si>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</si>
  <si>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</si>
  <si>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</si>
  <si>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</si>
  <si>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</si>
  <si>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</si>
  <si>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</si>
  <si>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</si>
  <si>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</si>
  <si>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</si>
  <si>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</si>
  <si>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4D</t>
  </si>
  <si>
    <t>4F</t>
  </si>
  <si>
    <t>228 Dworp 1</t>
  </si>
  <si>
    <t>Taelemans Werner</t>
  </si>
  <si>
    <t>Debast Patrick</t>
  </si>
  <si>
    <t>Cornelis Eric</t>
  </si>
  <si>
    <t>Dekoster Pascal</t>
  </si>
  <si>
    <t>228 Dworp 2</t>
  </si>
  <si>
    <t>Lot Diederik</t>
  </si>
  <si>
    <t>Pletinckx Eddy</t>
  </si>
  <si>
    <t>Van der Voorde Sonja</t>
  </si>
  <si>
    <t>Heremans Gersende</t>
  </si>
  <si>
    <t>228 Dworp 3</t>
  </si>
  <si>
    <t>Maeckelbergh Mieke</t>
  </si>
  <si>
    <t>De Bosscher Peter</t>
  </si>
  <si>
    <t>van Duuren Louis</t>
  </si>
  <si>
    <t>Lemmens Pierre</t>
  </si>
  <si>
    <t>Uylenbroeck Roland</t>
  </si>
  <si>
    <t>Desmedt Jean Pierre</t>
  </si>
  <si>
    <t>Ertveldt Pieter</t>
  </si>
  <si>
    <t>Malfliet Bernard</t>
  </si>
  <si>
    <t>Verstreken Erik</t>
  </si>
  <si>
    <t>Matthys Kris</t>
  </si>
  <si>
    <t>Vanderwaeren Serge</t>
  </si>
  <si>
    <t>R1 ik heb er Lasne-Waterloo van gemaakt; Lasne-Wat is zo nietszeggend .</t>
  </si>
  <si>
    <t>Odeur Hubert</t>
  </si>
  <si>
    <t>Beniers Giovanni</t>
  </si>
  <si>
    <t>Verbeeren Peter</t>
  </si>
  <si>
    <t>Weyers Wim</t>
  </si>
  <si>
    <t>Todts Benny</t>
  </si>
  <si>
    <t>Malfliet Koen</t>
  </si>
  <si>
    <t>Baudt Bernard</t>
  </si>
  <si>
    <t>Christiaens Mark</t>
  </si>
  <si>
    <t>Vandevoort Chantal</t>
  </si>
  <si>
    <t>Roels Louis</t>
  </si>
  <si>
    <t>Maeckelbergh Geert</t>
  </si>
  <si>
    <t>De Bouver Guido</t>
  </si>
  <si>
    <t>Van Steenwinckel Hugo</t>
  </si>
  <si>
    <t>de Kort Bruno</t>
  </si>
  <si>
    <t>ng</t>
  </si>
  <si>
    <t>Temmerman Hans</t>
  </si>
  <si>
    <t>R4 Rapid Aalter van gemaakt ipv Aalter</t>
  </si>
  <si>
    <t>R7 Rapid Aalter van gemaakt ipv Aalter</t>
  </si>
  <si>
    <t>Nottebaert Peter</t>
  </si>
  <si>
    <t>De Mol Patrick</t>
  </si>
  <si>
    <t>Groenez Jean</t>
  </si>
  <si>
    <t>Cools Jos</t>
  </si>
  <si>
    <t>Verhasselt Kris</t>
  </si>
  <si>
    <t>De Hert Robert</t>
  </si>
  <si>
    <t>De Simpelaere Freddy</t>
  </si>
  <si>
    <t>omgeving Gent</t>
  </si>
  <si>
    <t>Ingelaere Frederic</t>
  </si>
  <si>
    <t>Windels Jan</t>
  </si>
  <si>
    <t>ik heb een vage herinnering, het kan geweest zijn : zuid westvlaamse schaakkring</t>
  </si>
  <si>
    <t xml:space="preserve">R3 ik heb er ZWS Waregem van gemaakt; ZWS is zo nietszeggend; </t>
  </si>
  <si>
    <t>bron: roze jaarverslag 2000-2001</t>
  </si>
  <si>
    <t>R11 speciaal opgezocht, mijn partij 739 zegt Ukkel. (Wol-Tib Chess Club, een opvolger en een voorloper van de andere namen)</t>
  </si>
  <si>
    <t>Wijnants Peter</t>
  </si>
  <si>
    <t>Van Den Broek Jef</t>
  </si>
  <si>
    <t>Matthijs Luc</t>
  </si>
  <si>
    <t>101 KAOSK 5</t>
  </si>
  <si>
    <t>Sunnerberg Constantin</t>
  </si>
  <si>
    <t>Collette Benjamin</t>
  </si>
  <si>
    <t>Chokounian Ahmad</t>
  </si>
  <si>
    <t>Ji Sang Ho</t>
  </si>
  <si>
    <t>Leus Daniel</t>
  </si>
  <si>
    <t>432 Wetteren 2</t>
  </si>
  <si>
    <t>Dumont Freddy</t>
  </si>
  <si>
    <t>Van Houtte Johan</t>
  </si>
  <si>
    <t>Hoffelinck Jean-Marie junior</t>
  </si>
  <si>
    <t>472 Mercatel 2</t>
  </si>
  <si>
    <t>Vandenbussche Thibaut</t>
  </si>
  <si>
    <t>Van De Velde Kristiaan</t>
  </si>
  <si>
    <t>Baeten William</t>
  </si>
  <si>
    <t>Gaspart Frédéric</t>
  </si>
  <si>
    <t>Charlier Laurent</t>
  </si>
  <si>
    <t>Broux Mani</t>
  </si>
  <si>
    <t>Beaudot Jean-Claude</t>
  </si>
  <si>
    <t>901 Namur 2</t>
  </si>
  <si>
    <t>130 Hoboken 4</t>
  </si>
  <si>
    <t>Benoy Jacobus</t>
  </si>
  <si>
    <t>Van Bunderen Gert</t>
  </si>
  <si>
    <t>Verelst Walter</t>
  </si>
  <si>
    <t>240 Machelen 1</t>
  </si>
  <si>
    <t>Heylen Bert</t>
  </si>
  <si>
    <t>Audin Thierry</t>
  </si>
  <si>
    <t>Thiery Christophe</t>
  </si>
  <si>
    <t>Lui Eric</t>
  </si>
  <si>
    <t>Micelli Gaetan</t>
  </si>
  <si>
    <t>506 Mons 3</t>
  </si>
  <si>
    <t>261 Opwijk 1</t>
  </si>
  <si>
    <t>De Coninck Chris</t>
  </si>
  <si>
    <t>Bosschem Mark</t>
  </si>
  <si>
    <t>Vrijdagh Ilda</t>
  </si>
  <si>
    <t>269 Roosdaal 1</t>
  </si>
  <si>
    <t>Bloeyaert Lieven</t>
  </si>
  <si>
    <t>Van Hauthem Erik</t>
  </si>
  <si>
    <t>Devriese Johan</t>
  </si>
  <si>
    <t>540 Gazomat Gilly 1</t>
  </si>
  <si>
    <t>Culot Jean-François</t>
  </si>
  <si>
    <t>Van Bael Pascal</t>
  </si>
  <si>
    <t>Di Cosmo Johathan</t>
  </si>
  <si>
    <t>André Patrick</t>
  </si>
  <si>
    <t>430 Landegem 3</t>
  </si>
  <si>
    <t>Van Poucke Piet</t>
  </si>
  <si>
    <t>Verbruggen Samuel</t>
  </si>
  <si>
    <t>Coppieters Tom</t>
  </si>
  <si>
    <t>Van De Casteele Frederik</t>
  </si>
  <si>
    <t>501 CRE Charleroi 4</t>
  </si>
  <si>
    <t>Verbeke Steven</t>
  </si>
  <si>
    <t>Moernaut Francis</t>
  </si>
  <si>
    <t>Klaassen Anton</t>
  </si>
  <si>
    <t>Goverde Ruud</t>
  </si>
  <si>
    <t>George Michael</t>
  </si>
  <si>
    <t>Manne Jean-Luc</t>
  </si>
  <si>
    <t>Stilmant Thierry</t>
  </si>
  <si>
    <t>Van Cauwenbergh Philippe</t>
  </si>
  <si>
    <t>475 Rapid Aalter 3</t>
  </si>
  <si>
    <t>Van Hamme Dries</t>
  </si>
  <si>
    <t>De Lathouwer Marc</t>
  </si>
  <si>
    <t>Van Laecke Greet</t>
  </si>
  <si>
    <t>Michiels Rob</t>
  </si>
  <si>
    <t>Van Peer Cedric-Johan</t>
  </si>
  <si>
    <t>260 Humbeek 2</t>
  </si>
  <si>
    <t>518 Soignies 2</t>
  </si>
  <si>
    <t>462 Zottegem 1</t>
  </si>
  <si>
    <t>Leloutre Bernard</t>
  </si>
  <si>
    <t>Sottiaux Patrick</t>
  </si>
  <si>
    <t>Dupont Claude</t>
  </si>
  <si>
    <t>Anguix Exuperio</t>
  </si>
  <si>
    <t>Van Driessche Filiep</t>
  </si>
  <si>
    <t>Watté Stefaan</t>
  </si>
  <si>
    <t>Van Wassenhove Marc</t>
  </si>
  <si>
    <t>401 KGSRL Gent 7</t>
  </si>
  <si>
    <t>521 Tournai 2</t>
  </si>
  <si>
    <t>166 TSM Mechelen 3</t>
  </si>
  <si>
    <t>Lesage Christiaan</t>
  </si>
  <si>
    <t>Ducaert Frederik</t>
  </si>
  <si>
    <t>Verbruggen Jean</t>
  </si>
  <si>
    <t>Poelmans Jonas</t>
  </si>
  <si>
    <t>Decellier Patrick</t>
  </si>
  <si>
    <t>Versailles Marc</t>
  </si>
  <si>
    <t>Clerquin Constant</t>
  </si>
  <si>
    <t>Gosseye Christophe</t>
  </si>
  <si>
    <t>Goethals Philip</t>
  </si>
  <si>
    <t>Vercruysse Vincent</t>
  </si>
  <si>
    <t>Usman Mohammed</t>
  </si>
  <si>
    <t>Bunkens Rudi</t>
  </si>
  <si>
    <t>475 Rapid Aalter 1</t>
  </si>
  <si>
    <t>601 Liège 5</t>
  </si>
  <si>
    <t>533 Lessines 1</t>
  </si>
  <si>
    <t>Baudts Alexander</t>
  </si>
  <si>
    <t>Delaere Jeroen</t>
  </si>
  <si>
    <t>Dradon Sebastien</t>
  </si>
  <si>
    <t>Debusschere Helmuth</t>
  </si>
  <si>
    <t>De Vettor Maite</t>
  </si>
  <si>
    <t>Masure Luc</t>
  </si>
  <si>
    <t>Baguet Frédéric</t>
  </si>
  <si>
    <t>Samray Thomas</t>
  </si>
  <si>
    <t>Fostiez Pascal</t>
  </si>
  <si>
    <t>114 Mechelen 3</t>
  </si>
  <si>
    <t>313 ZWS Waregem 3</t>
  </si>
  <si>
    <t>Van Praet Bob</t>
  </si>
  <si>
    <t>Schnieders Rik</t>
  </si>
  <si>
    <t>Van Sebroeck Bartel</t>
  </si>
  <si>
    <t>Van Vaek Constant</t>
  </si>
  <si>
    <t>Russo Bruno</t>
  </si>
  <si>
    <t>Majewski Philippe</t>
  </si>
  <si>
    <t>Demat Olivier</t>
  </si>
  <si>
    <t>Ghorafi El Houcine</t>
  </si>
  <si>
    <t>De Schepper Bart</t>
  </si>
  <si>
    <t>Bossuyt Herman</t>
  </si>
  <si>
    <t>Godefroidt Thierry</t>
  </si>
  <si>
    <t>Bob Van Praet ex-Humbeek!</t>
  </si>
  <si>
    <t>174 Brasschaat 3</t>
  </si>
  <si>
    <t>505 Carnières 1</t>
  </si>
  <si>
    <t>410 Sint-Niklaas 2</t>
  </si>
  <si>
    <t>Plompen Wim</t>
  </si>
  <si>
    <t>Gys Wilfried</t>
  </si>
  <si>
    <t>Van Camp Koen</t>
  </si>
  <si>
    <t>Adams Gert</t>
  </si>
  <si>
    <t>Demuynck Daniel</t>
  </si>
  <si>
    <t>De Pauw Damien</t>
  </si>
  <si>
    <t>Dehon Emile</t>
  </si>
  <si>
    <t>249 Ruisbroek 1</t>
  </si>
  <si>
    <t>951 Lasne-Waterloo 2</t>
  </si>
  <si>
    <t>418 Geraardsbergen 2</t>
  </si>
  <si>
    <t>Thiteca Thierry</t>
  </si>
  <si>
    <t>Stoyanofski Alexandre</t>
  </si>
  <si>
    <t>Baufays Hugues</t>
  </si>
  <si>
    <t>Dusart Philippe</t>
  </si>
  <si>
    <t>Baldan Walter Pietro</t>
  </si>
  <si>
    <t>Leruitte Vincent</t>
  </si>
  <si>
    <t>Ringoir Guy</t>
  </si>
  <si>
    <t>De Moyer Tijl</t>
  </si>
  <si>
    <t>De Moyer Karel</t>
  </si>
  <si>
    <t>514 Fontaine 1</t>
  </si>
  <si>
    <t>143 Boey Temse 3</t>
  </si>
  <si>
    <t>244 WTTC Ukkel 3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</si>
</sst>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  <col min="6" max="6" width="10.7109375" customWidth="1"/>
  </cols>
  <sheetData>
    <row r="1" spans="1:10" ht="21">
      <c r="A1" s="22" t="s">
        <v>20</v>
      </c>
    </row>
    <row r="2" spans="1:10" ht="15.75" thickBot="1"/>
    <row r="3" spans="1:10">
      <c r="A3" s="23" t="s">
        <v>0</v>
      </c>
      <c r="B3" s="26">
        <v>2000</v>
      </c>
    </row>
    <row r="4" spans="1:10" ht="15.75" thickBot="1">
      <c r="A4" s="23" t="s">
        <v>38</v>
      </c>
      <c r="B4" s="27">
        <v>2001</v>
      </c>
    </row>
    <row r="5" spans="1:10">
      <c r="A5" s="24" t="s">
        <v>1</v>
      </c>
      <c r="B5" s="28" t="s">
        <v>39</v>
      </c>
    </row>
    <row r="6" spans="1:10">
      <c r="A6" s="24" t="s">
        <v>2</v>
      </c>
      <c r="B6" s="29" t="s">
        <v>40</v>
      </c>
    </row>
    <row r="7" spans="1:10">
      <c r="A7" s="24" t="s">
        <v>3</v>
      </c>
      <c r="B7" s="29" t="s">
        <v>41</v>
      </c>
    </row>
    <row r="8" spans="1:10" ht="15.75" thickBot="1">
      <c r="A8" s="24" t="s">
        <v>4</v>
      </c>
      <c r="B8" s="30"/>
    </row>
    <row r="9" spans="1:10">
      <c r="D9" s="69" t="s">
        <v>95</v>
      </c>
      <c r="E9" s="69"/>
      <c r="F9" s="69"/>
    </row>
    <row r="12" spans="1:10">
      <c r="C12" t="s">
        <v>39</v>
      </c>
      <c r="D12" s="69" t="s">
        <v>81</v>
      </c>
      <c r="E12" s="69"/>
      <c r="F12" s="69"/>
      <c r="G12" s="69"/>
    </row>
    <row r="16" spans="1:10">
      <c r="C16" t="s">
        <v>40</v>
      </c>
      <c r="D16" s="69" t="s">
        <v>64</v>
      </c>
      <c r="E16" s="69"/>
      <c r="F16" s="69"/>
      <c r="G16" s="69"/>
      <c r="H16" s="69"/>
      <c r="I16" s="69"/>
      <c r="J16" s="69"/>
    </row>
    <row r="17" spans="3:19">
      <c r="D17" s="69" t="s">
        <v>96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21" spans="3:19">
      <c r="C21" t="s">
        <v>41</v>
      </c>
      <c r="D21" s="69" t="s">
        <v>94</v>
      </c>
      <c r="E21" s="69"/>
      <c r="F21" s="69"/>
      <c r="G21" s="69"/>
      <c r="H21" s="69"/>
      <c r="I21" s="69"/>
      <c r="J21" s="69"/>
      <c r="K21" s="69" t="s">
        <v>93</v>
      </c>
      <c r="L21" s="69"/>
      <c r="M21" s="69"/>
      <c r="N21" s="69"/>
      <c r="O21" s="69"/>
      <c r="P21" s="69"/>
      <c r="Q21" s="69"/>
      <c r="R21" s="69"/>
      <c r="S21" s="69"/>
    </row>
    <row r="22" spans="3:19">
      <c r="D22" s="69" t="s">
        <v>82</v>
      </c>
      <c r="E22" s="69"/>
      <c r="F22" s="69"/>
      <c r="G22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36940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123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37044</v>
      </c>
      <c r="C5" s="14" t="s">
        <v>85</v>
      </c>
      <c r="D5" s="18">
        <v>2000</v>
      </c>
      <c r="E5" s="10">
        <v>0</v>
      </c>
      <c r="F5" s="10" t="s">
        <v>10</v>
      </c>
      <c r="G5" s="10">
        <v>1</v>
      </c>
      <c r="H5" s="19">
        <v>43419</v>
      </c>
      <c r="I5" s="14" t="s">
        <v>75</v>
      </c>
      <c r="J5" s="18">
        <v>1858</v>
      </c>
    </row>
    <row r="6" spans="1:10">
      <c r="A6" s="5">
        <v>2</v>
      </c>
      <c r="B6" s="19">
        <v>57011</v>
      </c>
      <c r="C6" s="14" t="s">
        <v>84</v>
      </c>
      <c r="D6" s="18">
        <v>1894</v>
      </c>
      <c r="E6" s="10">
        <v>0</v>
      </c>
      <c r="F6" s="10" t="s">
        <v>10</v>
      </c>
      <c r="G6" s="10">
        <v>1</v>
      </c>
      <c r="H6" s="19">
        <v>353</v>
      </c>
      <c r="I6" s="14" t="s">
        <v>53</v>
      </c>
      <c r="J6" s="18">
        <v>1840</v>
      </c>
    </row>
    <row r="7" spans="1:10">
      <c r="A7" s="5">
        <v>3</v>
      </c>
      <c r="B7" s="19">
        <v>8664</v>
      </c>
      <c r="C7" s="14" t="s">
        <v>86</v>
      </c>
      <c r="D7" s="18">
        <v>1730</v>
      </c>
      <c r="E7" s="10">
        <v>0</v>
      </c>
      <c r="F7" s="10" t="s">
        <v>10</v>
      </c>
      <c r="G7" s="10">
        <v>1</v>
      </c>
      <c r="H7" s="19">
        <v>26816</v>
      </c>
      <c r="I7" s="14" t="s">
        <v>55</v>
      </c>
      <c r="J7" s="18">
        <v>1797</v>
      </c>
    </row>
    <row r="8" spans="1:10">
      <c r="A8" s="5">
        <v>4</v>
      </c>
      <c r="B8" s="19">
        <v>53767</v>
      </c>
      <c r="C8" s="14" t="s">
        <v>124</v>
      </c>
      <c r="D8" s="18">
        <v>1660</v>
      </c>
      <c r="E8" s="10">
        <v>1</v>
      </c>
      <c r="F8" s="10" t="s">
        <v>10</v>
      </c>
      <c r="G8" s="10">
        <v>0</v>
      </c>
      <c r="H8" s="19">
        <v>48097</v>
      </c>
      <c r="I8" s="14" t="s">
        <v>59</v>
      </c>
      <c r="J8" s="18">
        <v>1779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1821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1818.5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129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81949</v>
      </c>
      <c r="C15" s="14" t="s">
        <v>125</v>
      </c>
      <c r="D15" s="18">
        <v>1946</v>
      </c>
      <c r="E15" s="10">
        <v>1</v>
      </c>
      <c r="F15" s="10" t="s">
        <v>10</v>
      </c>
      <c r="G15" s="10">
        <v>0</v>
      </c>
      <c r="H15" s="19">
        <v>43419</v>
      </c>
      <c r="I15" s="14" t="s">
        <v>56</v>
      </c>
      <c r="J15" s="18">
        <v>1781</v>
      </c>
    </row>
    <row r="16" spans="1:10">
      <c r="A16" s="5">
        <v>2</v>
      </c>
      <c r="B16" s="19">
        <v>67253</v>
      </c>
      <c r="C16" s="14" t="s">
        <v>126</v>
      </c>
      <c r="D16" s="18">
        <v>1915</v>
      </c>
      <c r="E16" s="10">
        <v>1</v>
      </c>
      <c r="F16" s="10" t="s">
        <v>10</v>
      </c>
      <c r="G16" s="10">
        <v>0</v>
      </c>
      <c r="H16" s="19">
        <v>43346</v>
      </c>
      <c r="I16" s="14" t="s">
        <v>50</v>
      </c>
      <c r="J16" s="18">
        <v>1594</v>
      </c>
    </row>
    <row r="17" spans="1:10">
      <c r="A17" s="5">
        <v>3</v>
      </c>
      <c r="B17" s="19">
        <v>81981</v>
      </c>
      <c r="C17" s="14" t="s">
        <v>127</v>
      </c>
      <c r="D17" s="18">
        <v>1906</v>
      </c>
      <c r="E17" s="10">
        <v>1</v>
      </c>
      <c r="F17" s="10" t="s">
        <v>10</v>
      </c>
      <c r="G17" s="10">
        <v>0</v>
      </c>
      <c r="H17" s="19">
        <v>64327</v>
      </c>
      <c r="I17" s="14" t="s">
        <v>70</v>
      </c>
      <c r="J17" s="18">
        <v>1546</v>
      </c>
    </row>
    <row r="18" spans="1:10" ht="15.75" thickBot="1">
      <c r="A18" s="5">
        <v>4</v>
      </c>
      <c r="B18" s="19">
        <v>78395</v>
      </c>
      <c r="C18" s="14" t="s">
        <v>128</v>
      </c>
      <c r="D18" s="18">
        <v>1925</v>
      </c>
      <c r="E18" s="12">
        <v>1</v>
      </c>
      <c r="F18" s="10" t="s">
        <v>10</v>
      </c>
      <c r="G18" s="12">
        <v>0</v>
      </c>
      <c r="H18" s="19">
        <v>2259</v>
      </c>
      <c r="I18" s="14" t="s">
        <v>51</v>
      </c>
      <c r="J18" s="18">
        <v>1257</v>
      </c>
    </row>
    <row r="19" spans="1:10" ht="16.5" thickTop="1" thickBot="1">
      <c r="A19" s="6"/>
      <c r="B19" s="3"/>
      <c r="C19" s="16">
        <f>IFERROR(AVERAGE(D15:D18),"")</f>
        <v>1923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1544.5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130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34151</v>
      </c>
      <c r="C23" s="14" t="s">
        <v>87</v>
      </c>
      <c r="D23" s="18">
        <v>1856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63</v>
      </c>
      <c r="J23" s="18">
        <v>2337</v>
      </c>
    </row>
    <row r="24" spans="1:10">
      <c r="A24" s="5">
        <v>2</v>
      </c>
      <c r="B24" s="19">
        <v>48194</v>
      </c>
      <c r="C24" s="14" t="s">
        <v>131</v>
      </c>
      <c r="D24" s="18">
        <v>1870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43</v>
      </c>
      <c r="J24" s="18">
        <v>1984</v>
      </c>
    </row>
    <row r="25" spans="1:10">
      <c r="A25" s="5">
        <v>3</v>
      </c>
      <c r="B25" s="19">
        <v>34126</v>
      </c>
      <c r="C25" s="14" t="s">
        <v>132</v>
      </c>
      <c r="D25" s="18">
        <v>1819</v>
      </c>
      <c r="E25" s="10">
        <v>0</v>
      </c>
      <c r="F25" s="10" t="s">
        <v>10</v>
      </c>
      <c r="G25" s="10">
        <v>1</v>
      </c>
      <c r="H25" s="19">
        <v>76333</v>
      </c>
      <c r="I25" s="14" t="s">
        <v>44</v>
      </c>
      <c r="J25" s="18">
        <v>1892</v>
      </c>
    </row>
    <row r="26" spans="1:10" ht="15.75" thickBot="1">
      <c r="A26" s="5">
        <v>4</v>
      </c>
      <c r="B26" s="19">
        <v>6173</v>
      </c>
      <c r="C26" s="14" t="s">
        <v>133</v>
      </c>
      <c r="D26" s="18">
        <v>1516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45</v>
      </c>
      <c r="J26" s="18">
        <v>1848</v>
      </c>
    </row>
    <row r="27" spans="1:10" ht="16.5" thickTop="1" thickBot="1">
      <c r="A27" s="6"/>
      <c r="B27" s="3"/>
      <c r="C27" s="16">
        <f>IFERROR(AVERAGE(D23:D26),"")</f>
        <v>1765.25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2015.25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36961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119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75</v>
      </c>
      <c r="D5" s="18">
        <v>1858</v>
      </c>
      <c r="E5" s="10">
        <v>0.5</v>
      </c>
      <c r="F5" s="10" t="s">
        <v>10</v>
      </c>
      <c r="G5" s="10">
        <v>0.5</v>
      </c>
      <c r="H5" s="19">
        <v>18686</v>
      </c>
      <c r="I5" s="14" t="s">
        <v>121</v>
      </c>
      <c r="J5" s="18">
        <v>2039</v>
      </c>
    </row>
    <row r="6" spans="1:10">
      <c r="A6" s="5">
        <v>2</v>
      </c>
      <c r="B6" s="19">
        <v>353</v>
      </c>
      <c r="C6" s="14" t="s">
        <v>53</v>
      </c>
      <c r="D6" s="18">
        <v>1840</v>
      </c>
      <c r="E6" s="10">
        <v>0</v>
      </c>
      <c r="F6" s="10" t="s">
        <v>10</v>
      </c>
      <c r="G6" s="10">
        <v>1</v>
      </c>
      <c r="H6" s="19">
        <v>4626</v>
      </c>
      <c r="I6" s="14" t="s">
        <v>88</v>
      </c>
      <c r="J6" s="18">
        <v>1947</v>
      </c>
    </row>
    <row r="7" spans="1:10">
      <c r="A7" s="5">
        <v>3</v>
      </c>
      <c r="B7" s="19">
        <v>655</v>
      </c>
      <c r="C7" s="14" t="s">
        <v>54</v>
      </c>
      <c r="D7" s="18">
        <v>1767</v>
      </c>
      <c r="E7" s="10">
        <v>0.5</v>
      </c>
      <c r="F7" s="10" t="s">
        <v>10</v>
      </c>
      <c r="G7" s="10">
        <v>0.5</v>
      </c>
      <c r="H7" s="19">
        <v>7471</v>
      </c>
      <c r="I7" s="14" t="s">
        <v>120</v>
      </c>
      <c r="J7" s="18">
        <v>1768</v>
      </c>
    </row>
    <row r="8" spans="1:10">
      <c r="A8" s="5">
        <v>4</v>
      </c>
      <c r="B8" s="19">
        <v>26816</v>
      </c>
      <c r="C8" s="14" t="s">
        <v>55</v>
      </c>
      <c r="D8" s="18">
        <v>1797</v>
      </c>
      <c r="E8" s="10">
        <v>1</v>
      </c>
      <c r="F8" s="10" t="s">
        <v>10</v>
      </c>
      <c r="G8" s="10">
        <v>0</v>
      </c>
      <c r="H8" s="19">
        <v>58165</v>
      </c>
      <c r="I8" s="14" t="s">
        <v>122</v>
      </c>
      <c r="J8" s="18">
        <v>1617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IFERROR(AVERAGE(D7:D10),"")</f>
        <v>1782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1842.75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118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61</v>
      </c>
      <c r="D15" s="18">
        <v>1832</v>
      </c>
      <c r="E15" s="10">
        <v>0</v>
      </c>
      <c r="F15" s="10" t="s">
        <v>10</v>
      </c>
      <c r="G15" s="10">
        <v>1</v>
      </c>
      <c r="H15" s="19">
        <v>64297</v>
      </c>
      <c r="I15" s="14" t="s">
        <v>114</v>
      </c>
      <c r="J15" s="18">
        <v>1923</v>
      </c>
    </row>
    <row r="16" spans="1:10">
      <c r="A16" s="5">
        <v>2</v>
      </c>
      <c r="B16" s="19">
        <v>43419</v>
      </c>
      <c r="C16" s="14" t="s">
        <v>56</v>
      </c>
      <c r="D16" s="18">
        <v>1781</v>
      </c>
      <c r="E16" s="10">
        <v>0</v>
      </c>
      <c r="F16" s="10" t="s">
        <v>10</v>
      </c>
      <c r="G16" s="10">
        <v>1</v>
      </c>
      <c r="H16" s="19">
        <v>82571</v>
      </c>
      <c r="I16" s="14" t="s">
        <v>115</v>
      </c>
      <c r="J16" s="18">
        <v>1704</v>
      </c>
    </row>
    <row r="17" spans="1:13">
      <c r="A17" s="5">
        <v>3</v>
      </c>
      <c r="B17" s="19">
        <v>48097</v>
      </c>
      <c r="C17" s="14" t="s">
        <v>59</v>
      </c>
      <c r="D17" s="18">
        <v>1779</v>
      </c>
      <c r="E17" s="10">
        <v>1</v>
      </c>
      <c r="F17" s="10" t="s">
        <v>10</v>
      </c>
      <c r="G17" s="10">
        <v>0</v>
      </c>
      <c r="H17" s="19">
        <v>64092</v>
      </c>
      <c r="I17" s="14" t="s">
        <v>116</v>
      </c>
      <c r="J17" s="18">
        <v>1503</v>
      </c>
    </row>
    <row r="18" spans="1:13" ht="15.75" thickBot="1">
      <c r="A18" s="5">
        <v>4</v>
      </c>
      <c r="B18" s="19">
        <v>43346</v>
      </c>
      <c r="C18" s="14" t="s">
        <v>50</v>
      </c>
      <c r="D18" s="18">
        <v>1594</v>
      </c>
      <c r="E18" s="12">
        <v>0</v>
      </c>
      <c r="F18" s="10" t="s">
        <v>10</v>
      </c>
      <c r="G18" s="12">
        <v>1</v>
      </c>
      <c r="H18" s="19">
        <v>63037</v>
      </c>
      <c r="I18" s="14" t="s">
        <v>117</v>
      </c>
      <c r="J18" s="18">
        <v>1363</v>
      </c>
    </row>
    <row r="19" spans="1:13" ht="16.5" thickTop="1" thickBot="1">
      <c r="A19" s="6"/>
      <c r="B19" s="3"/>
      <c r="C19" s="16">
        <f>IFERROR(AVERAGE(D15:D18),"")</f>
        <v>1746.5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1623.25</v>
      </c>
      <c r="J19" s="3"/>
    </row>
    <row r="20" spans="1:13" ht="19.5" thickBot="1">
      <c r="A20" s="17" t="s">
        <v>16</v>
      </c>
    </row>
    <row r="21" spans="1:13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110</v>
      </c>
      <c r="J21" s="1"/>
      <c r="L21" s="69" t="s">
        <v>90</v>
      </c>
      <c r="M21" s="69"/>
    </row>
    <row r="22" spans="1:13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3">
      <c r="A23" s="5">
        <v>1</v>
      </c>
      <c r="B23" s="19">
        <v>20621</v>
      </c>
      <c r="C23" s="14" t="s">
        <v>63</v>
      </c>
      <c r="D23" s="18">
        <v>2337</v>
      </c>
      <c r="E23" s="10">
        <v>1</v>
      </c>
      <c r="F23" s="10" t="s">
        <v>10</v>
      </c>
      <c r="G23" s="10">
        <v>0</v>
      </c>
      <c r="H23" s="19">
        <v>25836</v>
      </c>
      <c r="I23" s="14" t="s">
        <v>111</v>
      </c>
      <c r="J23" s="18">
        <v>1846</v>
      </c>
    </row>
    <row r="24" spans="1:13">
      <c r="A24" s="5">
        <v>2</v>
      </c>
      <c r="B24" s="19">
        <v>2283</v>
      </c>
      <c r="C24" s="14" t="s">
        <v>43</v>
      </c>
      <c r="D24" s="18">
        <v>1984</v>
      </c>
      <c r="E24" s="10">
        <v>0.5</v>
      </c>
      <c r="F24" s="10" t="s">
        <v>10</v>
      </c>
      <c r="G24" s="10">
        <v>0.5</v>
      </c>
      <c r="H24" s="19">
        <v>29122</v>
      </c>
      <c r="I24" s="14" t="s">
        <v>112</v>
      </c>
      <c r="J24" s="18">
        <v>1833</v>
      </c>
    </row>
    <row r="25" spans="1:13">
      <c r="A25" s="5">
        <v>3</v>
      </c>
      <c r="B25" s="19">
        <v>76333</v>
      </c>
      <c r="C25" s="14" t="s">
        <v>44</v>
      </c>
      <c r="D25" s="18">
        <v>1892</v>
      </c>
      <c r="E25" s="10">
        <v>0.5</v>
      </c>
      <c r="F25" s="10" t="s">
        <v>10</v>
      </c>
      <c r="G25" s="10">
        <v>0.5</v>
      </c>
      <c r="H25" s="19">
        <v>16918</v>
      </c>
      <c r="I25" s="14" t="s">
        <v>89</v>
      </c>
      <c r="J25" s="18">
        <v>1810</v>
      </c>
    </row>
    <row r="26" spans="1:13" ht="15.75" thickBot="1">
      <c r="A26" s="5">
        <v>4</v>
      </c>
      <c r="B26" s="19">
        <v>76317</v>
      </c>
      <c r="C26" s="14" t="s">
        <v>45</v>
      </c>
      <c r="D26" s="18">
        <v>1848</v>
      </c>
      <c r="E26" s="12">
        <v>1</v>
      </c>
      <c r="F26" s="10" t="s">
        <v>10</v>
      </c>
      <c r="G26" s="12">
        <v>0</v>
      </c>
      <c r="H26" s="19">
        <v>47040</v>
      </c>
      <c r="I26" s="14" t="s">
        <v>113</v>
      </c>
      <c r="J26" s="18">
        <v>1763</v>
      </c>
    </row>
    <row r="27" spans="1:13" ht="16.5" thickTop="1" thickBot="1">
      <c r="A27" s="6"/>
      <c r="B27" s="3"/>
      <c r="C27" s="16">
        <f>IFERROR(AVERAGE(D23:D26),"")</f>
        <v>2015.25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1813</v>
      </c>
      <c r="J27" s="3"/>
    </row>
    <row r="28" spans="1:13" ht="19.5" thickBot="1">
      <c r="A28" s="17" t="s">
        <v>17</v>
      </c>
    </row>
    <row r="29" spans="1:13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3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3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3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36975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100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49549</v>
      </c>
      <c r="C5" s="14" t="s">
        <v>97</v>
      </c>
      <c r="D5" s="18">
        <v>1654</v>
      </c>
      <c r="E5" s="10">
        <v>0</v>
      </c>
      <c r="F5" s="10" t="s">
        <v>10</v>
      </c>
      <c r="G5" s="10">
        <v>1</v>
      </c>
      <c r="H5" s="19">
        <v>353</v>
      </c>
      <c r="I5" s="14" t="s">
        <v>53</v>
      </c>
      <c r="J5" s="18">
        <v>1840</v>
      </c>
    </row>
    <row r="6" spans="1:10">
      <c r="A6" s="5">
        <v>2</v>
      </c>
      <c r="B6" s="19">
        <v>2739</v>
      </c>
      <c r="C6" s="14" t="s">
        <v>91</v>
      </c>
      <c r="D6" s="18">
        <v>1634</v>
      </c>
      <c r="E6" s="10">
        <v>0</v>
      </c>
      <c r="F6" s="10" t="s">
        <v>10</v>
      </c>
      <c r="G6" s="10">
        <v>1</v>
      </c>
      <c r="H6" s="19">
        <v>655</v>
      </c>
      <c r="I6" s="14" t="s">
        <v>54</v>
      </c>
      <c r="J6" s="18">
        <v>1767</v>
      </c>
    </row>
    <row r="7" spans="1:10">
      <c r="A7" s="5">
        <v>3</v>
      </c>
      <c r="B7" s="19">
        <v>37362</v>
      </c>
      <c r="C7" s="14" t="s">
        <v>99</v>
      </c>
      <c r="D7" s="18">
        <v>1247</v>
      </c>
      <c r="E7" s="10">
        <v>0</v>
      </c>
      <c r="F7" s="10" t="s">
        <v>10</v>
      </c>
      <c r="G7" s="10">
        <v>1</v>
      </c>
      <c r="H7" s="19">
        <v>31348</v>
      </c>
      <c r="I7" s="14" t="s">
        <v>60</v>
      </c>
      <c r="J7" s="18">
        <v>1801</v>
      </c>
    </row>
    <row r="8" spans="1:10">
      <c r="A8" s="5">
        <v>4</v>
      </c>
      <c r="B8" s="19">
        <v>25372</v>
      </c>
      <c r="C8" s="14" t="s">
        <v>98</v>
      </c>
      <c r="D8" s="18">
        <v>1114</v>
      </c>
      <c r="E8" s="10">
        <v>0</v>
      </c>
      <c r="F8" s="10" t="s">
        <v>10</v>
      </c>
      <c r="G8" s="10">
        <v>1</v>
      </c>
      <c r="H8" s="19">
        <v>26816</v>
      </c>
      <c r="I8" s="14" t="s">
        <v>55</v>
      </c>
      <c r="J8" s="18">
        <v>1797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1412.25</v>
      </c>
      <c r="D11" s="3"/>
      <c r="E11" s="13">
        <v>0</v>
      </c>
      <c r="F11" s="10" t="s">
        <v>10</v>
      </c>
      <c r="G11" s="13">
        <v>4</v>
      </c>
      <c r="H11" s="3"/>
      <c r="I11" s="16">
        <f>IFERROR(AVERAGE(J7:J10),"")</f>
        <v>1799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238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74349</v>
      </c>
      <c r="C15" s="14" t="s">
        <v>101</v>
      </c>
      <c r="D15" s="18">
        <v>2078</v>
      </c>
      <c r="E15" s="10">
        <v>1</v>
      </c>
      <c r="F15" s="10" t="s">
        <v>10</v>
      </c>
      <c r="G15" s="10">
        <v>0</v>
      </c>
      <c r="H15" s="19">
        <v>76325</v>
      </c>
      <c r="I15" s="14" t="s">
        <v>49</v>
      </c>
      <c r="J15" s="18">
        <v>1835</v>
      </c>
    </row>
    <row r="16" spans="1:10">
      <c r="A16" s="5">
        <v>2</v>
      </c>
      <c r="B16" s="19">
        <v>65544</v>
      </c>
      <c r="C16" s="14" t="s">
        <v>102</v>
      </c>
      <c r="D16" s="18">
        <v>1915</v>
      </c>
      <c r="E16" s="10">
        <v>1</v>
      </c>
      <c r="F16" s="10" t="s">
        <v>10</v>
      </c>
      <c r="G16" s="10">
        <v>0</v>
      </c>
      <c r="H16" s="19">
        <v>9954</v>
      </c>
      <c r="I16" s="14" t="s">
        <v>48</v>
      </c>
      <c r="J16" s="18">
        <v>1798</v>
      </c>
    </row>
    <row r="17" spans="1:10">
      <c r="A17" s="5">
        <v>3</v>
      </c>
      <c r="B17" s="19">
        <v>25844</v>
      </c>
      <c r="C17" s="14" t="s">
        <v>103</v>
      </c>
      <c r="D17" s="18">
        <v>1915</v>
      </c>
      <c r="E17" s="10">
        <v>1</v>
      </c>
      <c r="F17" s="10" t="s">
        <v>10</v>
      </c>
      <c r="G17" s="10">
        <v>0</v>
      </c>
      <c r="H17" s="19">
        <v>43419</v>
      </c>
      <c r="I17" s="14" t="s">
        <v>56</v>
      </c>
      <c r="J17" s="18">
        <v>1781</v>
      </c>
    </row>
    <row r="18" spans="1:10" ht="15.75" thickBot="1">
      <c r="A18" s="5">
        <v>4</v>
      </c>
      <c r="B18" s="19">
        <v>63886</v>
      </c>
      <c r="C18" s="14" t="s">
        <v>104</v>
      </c>
      <c r="D18" s="18">
        <v>1763</v>
      </c>
      <c r="E18" s="12">
        <v>1</v>
      </c>
      <c r="F18" s="10" t="s">
        <v>10</v>
      </c>
      <c r="G18" s="12">
        <v>0</v>
      </c>
      <c r="H18" s="19">
        <v>48097</v>
      </c>
      <c r="I18" s="14" t="s">
        <v>59</v>
      </c>
      <c r="J18" s="18">
        <v>1779</v>
      </c>
    </row>
    <row r="19" spans="1:10" ht="16.5" thickTop="1" thickBot="1">
      <c r="A19" s="6"/>
      <c r="B19" s="3"/>
      <c r="C19" s="16">
        <f>IFERROR(AVERAGE(D15:D18),"")</f>
        <v>1917.75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1798.25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106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52060</v>
      </c>
      <c r="C23" s="14" t="s">
        <v>105</v>
      </c>
      <c r="D23" s="18">
        <v>1882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63</v>
      </c>
      <c r="J23" s="18">
        <v>2337</v>
      </c>
    </row>
    <row r="24" spans="1:10">
      <c r="A24" s="5">
        <v>2</v>
      </c>
      <c r="B24" s="19">
        <v>80748</v>
      </c>
      <c r="C24" s="14" t="s">
        <v>107</v>
      </c>
      <c r="D24" s="18">
        <v>1861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43</v>
      </c>
      <c r="J24" s="18">
        <v>1984</v>
      </c>
    </row>
    <row r="25" spans="1:10">
      <c r="A25" s="5">
        <v>3</v>
      </c>
      <c r="B25" s="19">
        <v>21351</v>
      </c>
      <c r="C25" s="14" t="s">
        <v>108</v>
      </c>
      <c r="D25" s="18">
        <v>1859</v>
      </c>
      <c r="E25" s="10">
        <v>0.5</v>
      </c>
      <c r="F25" s="10" t="s">
        <v>10</v>
      </c>
      <c r="G25" s="10">
        <v>0.5</v>
      </c>
      <c r="H25" s="19">
        <v>76333</v>
      </c>
      <c r="I25" s="14" t="s">
        <v>44</v>
      </c>
      <c r="J25" s="18">
        <v>1892</v>
      </c>
    </row>
    <row r="26" spans="1:10" ht="15.75" thickBot="1">
      <c r="A26" s="5">
        <v>4</v>
      </c>
      <c r="B26" s="19">
        <v>43893</v>
      </c>
      <c r="C26" s="14" t="s">
        <v>109</v>
      </c>
      <c r="D26" s="18">
        <v>1329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45</v>
      </c>
      <c r="J26" s="18">
        <v>1848</v>
      </c>
    </row>
    <row r="27" spans="1:10" ht="16.5" thickTop="1" thickBot="1">
      <c r="A27" s="6"/>
      <c r="B27" s="3"/>
      <c r="C27" s="16">
        <f>IFERROR(AVERAGE(D23:D26),"")</f>
        <v>1732.75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2015.25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188</v>
      </c>
      <c r="C4" s="40" t="s">
        <v>37</v>
      </c>
      <c r="D4" s="41">
        <v>2</v>
      </c>
      <c r="E4" s="41">
        <v>2</v>
      </c>
      <c r="F4" s="41">
        <v>2.5</v>
      </c>
      <c r="G4" s="41">
        <v>2.5</v>
      </c>
      <c r="H4" s="41">
        <v>3</v>
      </c>
      <c r="I4" s="41">
        <v>1.5</v>
      </c>
      <c r="J4" s="41">
        <v>3</v>
      </c>
      <c r="K4" s="41">
        <v>3</v>
      </c>
      <c r="L4" s="41">
        <v>3</v>
      </c>
      <c r="M4" s="41">
        <v>3.5</v>
      </c>
      <c r="N4" s="41">
        <v>3.5</v>
      </c>
      <c r="O4" s="42">
        <f t="shared" ref="O4:O15" si="1">SUM(C4:N4)</f>
        <v>29.5</v>
      </c>
      <c r="P4" s="43">
        <f>SUM(S4:AD4)</f>
        <v>9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0.5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237</v>
      </c>
      <c r="C5" s="41">
        <v>2</v>
      </c>
      <c r="D5" s="40" t="s">
        <v>37</v>
      </c>
      <c r="E5" s="41">
        <v>1.5</v>
      </c>
      <c r="F5" s="41">
        <v>1.5</v>
      </c>
      <c r="G5" s="41">
        <v>2</v>
      </c>
      <c r="H5" s="41">
        <v>4</v>
      </c>
      <c r="I5" s="41">
        <v>3</v>
      </c>
      <c r="J5" s="41">
        <v>2.5</v>
      </c>
      <c r="K5" s="41">
        <v>3</v>
      </c>
      <c r="L5" s="41">
        <v>3.5</v>
      </c>
      <c r="M5" s="41">
        <v>3</v>
      </c>
      <c r="N5" s="41">
        <v>3.5</v>
      </c>
      <c r="O5" s="42">
        <f t="shared" si="1"/>
        <v>29.5</v>
      </c>
      <c r="P5" s="43">
        <f t="shared" ref="P5:P14" si="3">SUM(S5:AD5)</f>
        <v>8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0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134</v>
      </c>
      <c r="C6" s="41">
        <v>2</v>
      </c>
      <c r="D6" s="41">
        <v>2.5</v>
      </c>
      <c r="E6" s="40" t="s">
        <v>37</v>
      </c>
      <c r="F6" s="41">
        <v>1</v>
      </c>
      <c r="G6" s="41">
        <v>2</v>
      </c>
      <c r="H6" s="41">
        <v>2</v>
      </c>
      <c r="I6" s="41">
        <v>2.5</v>
      </c>
      <c r="J6" s="41">
        <v>4</v>
      </c>
      <c r="K6" s="41">
        <v>1.5</v>
      </c>
      <c r="L6" s="41">
        <v>3.5</v>
      </c>
      <c r="M6" s="41">
        <v>3</v>
      </c>
      <c r="N6" s="41">
        <v>1</v>
      </c>
      <c r="O6" s="42">
        <f t="shared" si="1"/>
        <v>25</v>
      </c>
      <c r="P6" s="43">
        <f t="shared" si="3"/>
        <v>6.5</v>
      </c>
      <c r="Q6" s="43">
        <f t="shared" si="2"/>
        <v>11</v>
      </c>
      <c r="R6" s="52"/>
      <c r="S6" s="54">
        <f>IF(C6="","",IF(C6&gt;E4,1,IF(C6=E4,0.5,0)))</f>
        <v>0.5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0.5</v>
      </c>
      <c r="X6" s="54">
        <f>IF(H6="","",IF(H6&gt;$E9,1,IF(H6=$E9,0.5,0)))</f>
        <v>0.5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0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0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123</v>
      </c>
      <c r="C7" s="41">
        <v>1.5</v>
      </c>
      <c r="D7" s="41">
        <v>2.5</v>
      </c>
      <c r="E7" s="41">
        <v>3</v>
      </c>
      <c r="F7" s="40" t="s">
        <v>37</v>
      </c>
      <c r="G7" s="41">
        <v>1.5</v>
      </c>
      <c r="H7" s="41">
        <v>2</v>
      </c>
      <c r="I7" s="41">
        <v>2</v>
      </c>
      <c r="J7" s="41">
        <v>2.5</v>
      </c>
      <c r="K7" s="41">
        <v>1</v>
      </c>
      <c r="L7" s="41">
        <v>3.5</v>
      </c>
      <c r="M7" s="41">
        <v>1</v>
      </c>
      <c r="N7" s="41">
        <v>3</v>
      </c>
      <c r="O7" s="42">
        <f t="shared" si="1"/>
        <v>23.5</v>
      </c>
      <c r="P7" s="43">
        <f t="shared" si="3"/>
        <v>6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0.5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0</v>
      </c>
      <c r="AB7" s="54">
        <f>IF(L7="","",IF(L7&gt;$F13,1,IF(L7=$F13,0.5,0)))</f>
        <v>1</v>
      </c>
      <c r="AC7" s="54">
        <f>IF(M7="","",IF(M7&gt;$F14,1,IF(M7=$F14,0.5,0)))</f>
        <v>0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119</v>
      </c>
      <c r="C8" s="41">
        <v>1.5</v>
      </c>
      <c r="D8" s="41">
        <v>2</v>
      </c>
      <c r="E8" s="41">
        <v>2</v>
      </c>
      <c r="F8" s="41">
        <v>2.5</v>
      </c>
      <c r="G8" s="40" t="s">
        <v>37</v>
      </c>
      <c r="H8" s="41">
        <v>2</v>
      </c>
      <c r="I8" s="41">
        <v>0.5</v>
      </c>
      <c r="J8" s="41">
        <v>2</v>
      </c>
      <c r="K8" s="41">
        <v>2</v>
      </c>
      <c r="L8" s="41">
        <v>2.5</v>
      </c>
      <c r="M8" s="41">
        <v>3.5</v>
      </c>
      <c r="N8" s="41">
        <v>2.5</v>
      </c>
      <c r="O8" s="42">
        <f t="shared" si="1"/>
        <v>23</v>
      </c>
      <c r="P8" s="43">
        <f t="shared" si="3"/>
        <v>6.5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0</v>
      </c>
      <c r="Z8" s="54">
        <f>IF(J8="","",IF(J8&gt;$G11,1,IF(J8=$G11,0.5,0)))</f>
        <v>0.5</v>
      </c>
      <c r="AA8" s="54">
        <f>IF(K8="","",IF(K8&gt;$G12,1,IF(K8=$G12,0.5,0)))</f>
        <v>0.5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175</v>
      </c>
      <c r="C9" s="41">
        <v>1</v>
      </c>
      <c r="D9" s="41">
        <v>0</v>
      </c>
      <c r="E9" s="41">
        <v>2</v>
      </c>
      <c r="F9" s="41">
        <v>2</v>
      </c>
      <c r="G9" s="41">
        <v>2</v>
      </c>
      <c r="H9" s="40" t="s">
        <v>37</v>
      </c>
      <c r="I9" s="41">
        <v>2.5</v>
      </c>
      <c r="J9" s="41">
        <v>1.5</v>
      </c>
      <c r="K9" s="41">
        <v>3.5</v>
      </c>
      <c r="L9" s="41">
        <v>2</v>
      </c>
      <c r="M9" s="41">
        <v>2.5</v>
      </c>
      <c r="N9" s="41">
        <v>4</v>
      </c>
      <c r="O9" s="42">
        <f t="shared" si="1"/>
        <v>23</v>
      </c>
      <c r="P9" s="43">
        <f t="shared" si="3"/>
        <v>6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0.5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200</v>
      </c>
      <c r="C10" s="41">
        <v>2.5</v>
      </c>
      <c r="D10" s="41">
        <v>1</v>
      </c>
      <c r="E10" s="41">
        <v>1.5</v>
      </c>
      <c r="F10" s="41">
        <v>2</v>
      </c>
      <c r="G10" s="41">
        <v>3.5</v>
      </c>
      <c r="H10" s="41">
        <v>1.5</v>
      </c>
      <c r="I10" s="40" t="s">
        <v>37</v>
      </c>
      <c r="J10" s="41">
        <v>1</v>
      </c>
      <c r="K10" s="41">
        <v>3</v>
      </c>
      <c r="L10" s="41">
        <v>1.5</v>
      </c>
      <c r="M10" s="41">
        <v>2</v>
      </c>
      <c r="N10" s="41">
        <v>3</v>
      </c>
      <c r="O10" s="42">
        <f t="shared" si="1"/>
        <v>22.5</v>
      </c>
      <c r="P10" s="43">
        <f t="shared" si="3"/>
        <v>5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1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</v>
      </c>
      <c r="AC10" s="54">
        <f>IF(M10="","",IF(M10&gt;$I14,1,IF(M10=$I14,0.5,0)))</f>
        <v>0.5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163</v>
      </c>
      <c r="C11" s="41">
        <v>1</v>
      </c>
      <c r="D11" s="41">
        <v>1.5</v>
      </c>
      <c r="E11" s="41">
        <v>0</v>
      </c>
      <c r="F11" s="41">
        <v>1.5</v>
      </c>
      <c r="G11" s="41">
        <v>2</v>
      </c>
      <c r="H11" s="41">
        <v>2.5</v>
      </c>
      <c r="I11" s="41">
        <v>3</v>
      </c>
      <c r="J11" s="40" t="s">
        <v>37</v>
      </c>
      <c r="K11" s="41">
        <v>3.5</v>
      </c>
      <c r="L11" s="41">
        <v>1</v>
      </c>
      <c r="M11" s="41">
        <v>2.5</v>
      </c>
      <c r="N11" s="41">
        <v>2.5</v>
      </c>
      <c r="O11" s="42">
        <f t="shared" si="1"/>
        <v>21</v>
      </c>
      <c r="P11" s="43">
        <f t="shared" si="3"/>
        <v>5.5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1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42</v>
      </c>
      <c r="C12" s="41">
        <v>1</v>
      </c>
      <c r="D12" s="41">
        <v>1</v>
      </c>
      <c r="E12" s="41">
        <v>2.5</v>
      </c>
      <c r="F12" s="41">
        <v>3</v>
      </c>
      <c r="G12" s="41">
        <v>2</v>
      </c>
      <c r="H12" s="41">
        <v>0.5</v>
      </c>
      <c r="I12" s="41">
        <v>1</v>
      </c>
      <c r="J12" s="41">
        <v>0.5</v>
      </c>
      <c r="K12" s="40" t="s">
        <v>37</v>
      </c>
      <c r="L12" s="41">
        <v>1.5</v>
      </c>
      <c r="M12" s="41">
        <v>2.5</v>
      </c>
      <c r="N12" s="41">
        <v>4</v>
      </c>
      <c r="O12" s="42">
        <f t="shared" si="1"/>
        <v>19.5</v>
      </c>
      <c r="P12" s="43">
        <f t="shared" si="3"/>
        <v>4.5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1</v>
      </c>
      <c r="V12" s="54">
        <f>IF(F12="","",IF(F12&gt;$K7,1,IF(F12=$K7,0.5,0)))</f>
        <v>1</v>
      </c>
      <c r="W12" s="54">
        <f>IF(G12="","",IF(G12&gt;$K8,1,IF(G12=$K8,0.5,0)))</f>
        <v>0.5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214</v>
      </c>
      <c r="C13" s="41">
        <v>1</v>
      </c>
      <c r="D13" s="41">
        <v>0.5</v>
      </c>
      <c r="E13" s="41">
        <v>0.5</v>
      </c>
      <c r="F13" s="41">
        <v>0.5</v>
      </c>
      <c r="G13" s="41">
        <v>1.5</v>
      </c>
      <c r="H13" s="41">
        <v>2</v>
      </c>
      <c r="I13" s="41">
        <v>2.5</v>
      </c>
      <c r="J13" s="41">
        <v>3</v>
      </c>
      <c r="K13" s="41">
        <v>2.5</v>
      </c>
      <c r="L13" s="40" t="s">
        <v>37</v>
      </c>
      <c r="M13" s="41">
        <v>2.5</v>
      </c>
      <c r="N13" s="41">
        <v>2.5</v>
      </c>
      <c r="O13" s="42">
        <f t="shared" si="1"/>
        <v>19</v>
      </c>
      <c r="P13" s="43">
        <f t="shared" si="3"/>
        <v>5.5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0.5</v>
      </c>
      <c r="Y13" s="54">
        <f>IF(I13="","",IF(I13&gt;$L10,1,IF(I13=$L10,0.5,0)))</f>
        <v>1</v>
      </c>
      <c r="Z13" s="54">
        <f>IF(J13="","",IF(J13&gt;$L11,1,IF(J13=$L11,0.5,0)))</f>
        <v>1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224</v>
      </c>
      <c r="C14" s="41">
        <v>0.5</v>
      </c>
      <c r="D14" s="41">
        <v>1</v>
      </c>
      <c r="E14" s="41">
        <v>1</v>
      </c>
      <c r="F14" s="41">
        <v>3</v>
      </c>
      <c r="G14" s="41">
        <v>0.5</v>
      </c>
      <c r="H14" s="41">
        <v>1.5</v>
      </c>
      <c r="I14" s="41">
        <v>2</v>
      </c>
      <c r="J14" s="41">
        <v>1.5</v>
      </c>
      <c r="K14" s="41">
        <v>1.5</v>
      </c>
      <c r="L14" s="41">
        <v>1.5</v>
      </c>
      <c r="M14" s="40" t="s">
        <v>37</v>
      </c>
      <c r="N14" s="41">
        <v>1.5</v>
      </c>
      <c r="O14" s="42">
        <f t="shared" si="1"/>
        <v>15.5</v>
      </c>
      <c r="P14" s="43">
        <f t="shared" si="3"/>
        <v>1.5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1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0.5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0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100</v>
      </c>
      <c r="C15" s="46">
        <v>0.5</v>
      </c>
      <c r="D15" s="46">
        <v>0.5</v>
      </c>
      <c r="E15" s="46">
        <v>3</v>
      </c>
      <c r="F15" s="46">
        <v>1</v>
      </c>
      <c r="G15" s="46">
        <v>1.5</v>
      </c>
      <c r="H15" s="46">
        <v>0</v>
      </c>
      <c r="I15" s="46">
        <v>1</v>
      </c>
      <c r="J15" s="46">
        <v>1.5</v>
      </c>
      <c r="K15" s="46">
        <v>0</v>
      </c>
      <c r="L15" s="46">
        <v>1.5</v>
      </c>
      <c r="M15" s="46">
        <v>2.5</v>
      </c>
      <c r="N15" s="47" t="s">
        <v>37</v>
      </c>
      <c r="O15" s="48">
        <f t="shared" si="1"/>
        <v>13</v>
      </c>
      <c r="P15" s="49">
        <f t="shared" ref="P5:P15" si="4">SUM(S15:AD15)</f>
        <v>2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1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5">MATCH("XX",C18:C29,0)</f>
        <v>1</v>
      </c>
      <c r="D17" s="35">
        <f t="shared" ref="D17" si="6">MATCH("XX",D18:D29,0)</f>
        <v>2</v>
      </c>
      <c r="E17" s="35">
        <f t="shared" ref="E17" si="7">MATCH("XX",E18:E29,0)</f>
        <v>3</v>
      </c>
      <c r="F17" s="35">
        <f t="shared" ref="F17" si="8">MATCH("XX",F18:F29,0)</f>
        <v>4</v>
      </c>
      <c r="G17" s="35">
        <f t="shared" ref="G17" si="9">MATCH("XX",G18:G29,0)</f>
        <v>5</v>
      </c>
      <c r="H17" s="35">
        <f t="shared" ref="H17" si="10">MATCH("XX",H18:H29,0)</f>
        <v>6</v>
      </c>
      <c r="I17" s="35">
        <f t="shared" ref="I17" si="11">MATCH("XX",I18:I29,0)</f>
        <v>7</v>
      </c>
      <c r="J17" s="35">
        <f t="shared" ref="J17" si="12">MATCH("XX",J18:J29,0)</f>
        <v>8</v>
      </c>
      <c r="K17" s="35">
        <f t="shared" ref="K17" si="13">MATCH("XX",K18:K29,0)</f>
        <v>9</v>
      </c>
      <c r="L17" s="35">
        <f t="shared" ref="L17" si="14">MATCH("XX",L18:L29,0)</f>
        <v>10</v>
      </c>
      <c r="M17" s="35">
        <f t="shared" ref="M17" si="15">MATCH("XX",M18:M29,0)</f>
        <v>11</v>
      </c>
      <c r="N17" s="35">
        <f t="shared" ref="N17" si="16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129</v>
      </c>
      <c r="C18" s="40" t="s">
        <v>37</v>
      </c>
      <c r="D18" s="41">
        <v>2.5</v>
      </c>
      <c r="E18" s="41">
        <v>2</v>
      </c>
      <c r="F18" s="41">
        <v>2.5</v>
      </c>
      <c r="G18" s="41">
        <v>2</v>
      </c>
      <c r="H18" s="41">
        <v>3</v>
      </c>
      <c r="I18" s="41">
        <v>2.5</v>
      </c>
      <c r="J18" s="41">
        <v>3</v>
      </c>
      <c r="K18" s="41">
        <v>3</v>
      </c>
      <c r="L18" s="41">
        <v>4</v>
      </c>
      <c r="M18" s="41">
        <v>4</v>
      </c>
      <c r="N18" s="41">
        <v>2</v>
      </c>
      <c r="O18" s="42">
        <f t="shared" ref="O18:O29" si="17">SUM(C18:N18)</f>
        <v>30.5</v>
      </c>
      <c r="P18" s="43">
        <f>SUM(S18:AD18)</f>
        <v>9.5</v>
      </c>
      <c r="Q18" s="43">
        <f t="shared" ref="Q18:Q29" si="18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0.5</v>
      </c>
      <c r="V18" s="54">
        <f>IF(F18="","",IF(F18&gt;$C21,1,IF(F18=$C21,0.5,0)))</f>
        <v>1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0.5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148</v>
      </c>
      <c r="C19" s="41">
        <v>1.5</v>
      </c>
      <c r="D19" s="40" t="s">
        <v>37</v>
      </c>
      <c r="E19" s="41">
        <v>3</v>
      </c>
      <c r="F19" s="41">
        <v>1.5</v>
      </c>
      <c r="G19" s="41">
        <v>3.5</v>
      </c>
      <c r="H19" s="41">
        <v>1</v>
      </c>
      <c r="I19" s="41">
        <v>4</v>
      </c>
      <c r="J19" s="41">
        <v>4</v>
      </c>
      <c r="K19" s="41">
        <v>1.5</v>
      </c>
      <c r="L19" s="41">
        <v>2</v>
      </c>
      <c r="M19" s="41">
        <v>2.5</v>
      </c>
      <c r="N19" s="41">
        <v>4</v>
      </c>
      <c r="O19" s="42">
        <f t="shared" si="17"/>
        <v>28.5</v>
      </c>
      <c r="P19" s="43">
        <f t="shared" ref="P19:P28" si="19">SUM(S19:AD19)</f>
        <v>6.5</v>
      </c>
      <c r="Q19" s="43">
        <f t="shared" si="18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0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0.5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189</v>
      </c>
      <c r="C20" s="41">
        <v>2</v>
      </c>
      <c r="D20" s="41">
        <v>1</v>
      </c>
      <c r="E20" s="40" t="s">
        <v>37</v>
      </c>
      <c r="F20" s="41">
        <v>1.5</v>
      </c>
      <c r="G20" s="41">
        <v>3.5</v>
      </c>
      <c r="H20" s="41">
        <v>2</v>
      </c>
      <c r="I20" s="41">
        <v>1.5</v>
      </c>
      <c r="J20" s="41">
        <v>3</v>
      </c>
      <c r="K20" s="41">
        <v>3.5</v>
      </c>
      <c r="L20" s="41">
        <v>2</v>
      </c>
      <c r="M20" s="41">
        <v>2.5</v>
      </c>
      <c r="N20" s="41">
        <v>1.5</v>
      </c>
      <c r="O20" s="42">
        <f t="shared" si="17"/>
        <v>24</v>
      </c>
      <c r="P20" s="43">
        <f t="shared" si="19"/>
        <v>5.5</v>
      </c>
      <c r="Q20" s="43">
        <f t="shared" si="18"/>
        <v>11</v>
      </c>
      <c r="R20" s="52"/>
      <c r="S20" s="54">
        <f>IF(C20="","",IF(C20&gt;E18,1,IF(C20=E18,0.5,0)))</f>
        <v>0.5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0.5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0.5</v>
      </c>
      <c r="AC20" s="54">
        <f>IF(M20="","",IF(M20&gt;$E28,1,IF(M20=$E28,0.5,0)))</f>
        <v>1</v>
      </c>
      <c r="AD20" s="59">
        <f>IF(N20="","",IF(N20&gt;$E29,1,IF(N20=$E29,0.5,0)))</f>
        <v>0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215</v>
      </c>
      <c r="C21" s="41">
        <v>1.5</v>
      </c>
      <c r="D21" s="41">
        <v>2.5</v>
      </c>
      <c r="E21" s="41">
        <v>2.5</v>
      </c>
      <c r="F21" s="40" t="s">
        <v>37</v>
      </c>
      <c r="G21" s="41">
        <v>2.5</v>
      </c>
      <c r="H21" s="41">
        <v>2.5</v>
      </c>
      <c r="I21" s="41">
        <v>2.5</v>
      </c>
      <c r="J21" s="41">
        <v>1.5</v>
      </c>
      <c r="K21" s="41">
        <v>1.5</v>
      </c>
      <c r="L21" s="41">
        <v>1.5</v>
      </c>
      <c r="M21" s="41">
        <v>2.5</v>
      </c>
      <c r="N21" s="41">
        <v>2.5</v>
      </c>
      <c r="O21" s="42">
        <f t="shared" si="17"/>
        <v>23.5</v>
      </c>
      <c r="P21" s="43">
        <f t="shared" si="19"/>
        <v>7</v>
      </c>
      <c r="Q21" s="43">
        <f t="shared" si="18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</v>
      </c>
      <c r="AA21" s="54">
        <f>IF(K21="","",IF(K21&gt;$F26,1,IF(K21=$F26,0.5,0)))</f>
        <v>0</v>
      </c>
      <c r="AB21" s="54">
        <f>IF(L21="","",IF(L21&gt;$F27,1,IF(L21=$F27,0.5,0)))</f>
        <v>0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236</v>
      </c>
      <c r="C22" s="41">
        <v>2</v>
      </c>
      <c r="D22" s="41">
        <v>0.5</v>
      </c>
      <c r="E22" s="41">
        <v>0.5</v>
      </c>
      <c r="F22" s="41">
        <v>1.5</v>
      </c>
      <c r="G22" s="40" t="s">
        <v>37</v>
      </c>
      <c r="H22" s="41">
        <v>3</v>
      </c>
      <c r="I22" s="41">
        <v>0</v>
      </c>
      <c r="J22" s="41">
        <v>4</v>
      </c>
      <c r="K22" s="41">
        <v>3</v>
      </c>
      <c r="L22" s="41">
        <v>1</v>
      </c>
      <c r="M22" s="41">
        <v>3.5</v>
      </c>
      <c r="N22" s="41">
        <v>2.5</v>
      </c>
      <c r="O22" s="42">
        <f t="shared" si="17"/>
        <v>21.5</v>
      </c>
      <c r="P22" s="43">
        <f t="shared" si="19"/>
        <v>5.5</v>
      </c>
      <c r="Q22" s="43">
        <f t="shared" si="18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0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238</v>
      </c>
      <c r="C23" s="41">
        <v>1</v>
      </c>
      <c r="D23" s="41">
        <v>3</v>
      </c>
      <c r="E23" s="41">
        <v>2</v>
      </c>
      <c r="F23" s="41">
        <v>1.5</v>
      </c>
      <c r="G23" s="41">
        <v>1</v>
      </c>
      <c r="H23" s="40" t="s">
        <v>37</v>
      </c>
      <c r="I23" s="41">
        <v>2.5</v>
      </c>
      <c r="J23" s="41">
        <v>1.5</v>
      </c>
      <c r="K23" s="41">
        <v>1.5</v>
      </c>
      <c r="L23" s="41">
        <v>4</v>
      </c>
      <c r="M23" s="41">
        <v>1.5</v>
      </c>
      <c r="N23" s="41">
        <v>2</v>
      </c>
      <c r="O23" s="42">
        <f t="shared" si="17"/>
        <v>21.5</v>
      </c>
      <c r="P23" s="43">
        <f t="shared" si="19"/>
        <v>4</v>
      </c>
      <c r="Q23" s="43">
        <f t="shared" si="18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1</v>
      </c>
      <c r="U23" s="54">
        <f>IF(E23="","",IF(E23&gt;$H20,1,IF(E23=$H20,0.5,0)))</f>
        <v>0.5</v>
      </c>
      <c r="V23" s="54">
        <f>IF(F23="","",IF(F23&gt;$H21,1,IF(F23=$H21,0.5,0)))</f>
        <v>0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0</v>
      </c>
      <c r="AB23" s="54">
        <f>IF(L23="","",IF(L23&gt;$H27,1,IF(L23=$H27,0.5,0)))</f>
        <v>1</v>
      </c>
      <c r="AC23" s="54">
        <f>IF(M23="","",IF(M23&gt;$H28,1,IF(M23=$H28,0.5,0)))</f>
        <v>0</v>
      </c>
      <c r="AD23" s="59">
        <f>IF(N23="","",IF(N23&gt;$H29,1,IF(N23=$H29,0.5,0)))</f>
        <v>0.5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118</v>
      </c>
      <c r="C24" s="41">
        <v>1.5</v>
      </c>
      <c r="D24" s="41">
        <v>0</v>
      </c>
      <c r="E24" s="41">
        <v>2.5</v>
      </c>
      <c r="F24" s="41">
        <v>1.5</v>
      </c>
      <c r="G24" s="41">
        <v>4</v>
      </c>
      <c r="H24" s="41">
        <v>1.5</v>
      </c>
      <c r="I24" s="40" t="s">
        <v>37</v>
      </c>
      <c r="J24" s="41">
        <v>0.5</v>
      </c>
      <c r="K24" s="41">
        <v>1.5</v>
      </c>
      <c r="L24" s="41">
        <v>3</v>
      </c>
      <c r="M24" s="41">
        <v>2.5</v>
      </c>
      <c r="N24" s="41">
        <v>2.5</v>
      </c>
      <c r="O24" s="42">
        <f t="shared" si="17"/>
        <v>21</v>
      </c>
      <c r="P24" s="43">
        <f t="shared" si="19"/>
        <v>5</v>
      </c>
      <c r="Q24" s="43">
        <f t="shared" si="18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225</v>
      </c>
      <c r="C25" s="41">
        <v>1</v>
      </c>
      <c r="D25" s="41">
        <v>0</v>
      </c>
      <c r="E25" s="41">
        <v>1</v>
      </c>
      <c r="F25" s="41">
        <v>2.5</v>
      </c>
      <c r="G25" s="41">
        <v>0</v>
      </c>
      <c r="H25" s="41">
        <v>2.5</v>
      </c>
      <c r="I25" s="41">
        <v>3.5</v>
      </c>
      <c r="J25" s="40" t="s">
        <v>37</v>
      </c>
      <c r="K25" s="41">
        <v>2.5</v>
      </c>
      <c r="L25" s="41">
        <v>2</v>
      </c>
      <c r="M25" s="41">
        <v>3.5</v>
      </c>
      <c r="N25" s="41">
        <v>2</v>
      </c>
      <c r="O25" s="42">
        <f t="shared" si="17"/>
        <v>20.5</v>
      </c>
      <c r="P25" s="43">
        <f t="shared" si="19"/>
        <v>6</v>
      </c>
      <c r="Q25" s="43">
        <f t="shared" si="18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138</v>
      </c>
      <c r="C26" s="41">
        <v>1</v>
      </c>
      <c r="D26" s="41">
        <v>2.5</v>
      </c>
      <c r="E26" s="41">
        <v>0.5</v>
      </c>
      <c r="F26" s="41">
        <v>2.5</v>
      </c>
      <c r="G26" s="41">
        <v>1</v>
      </c>
      <c r="H26" s="41">
        <v>2.5</v>
      </c>
      <c r="I26" s="41">
        <v>2.5</v>
      </c>
      <c r="J26" s="41">
        <v>1.5</v>
      </c>
      <c r="K26" s="40" t="s">
        <v>37</v>
      </c>
      <c r="L26" s="41">
        <v>2</v>
      </c>
      <c r="M26" s="41">
        <v>1</v>
      </c>
      <c r="N26" s="41">
        <v>3.5</v>
      </c>
      <c r="O26" s="42">
        <f t="shared" si="17"/>
        <v>20.5</v>
      </c>
      <c r="P26" s="43">
        <f t="shared" si="19"/>
        <v>5.5</v>
      </c>
      <c r="Q26" s="43">
        <f t="shared" si="18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1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47</v>
      </c>
      <c r="C27" s="41">
        <v>0</v>
      </c>
      <c r="D27" s="41">
        <v>2</v>
      </c>
      <c r="E27" s="41">
        <v>2</v>
      </c>
      <c r="F27" s="41">
        <v>2.5</v>
      </c>
      <c r="G27" s="41">
        <v>3</v>
      </c>
      <c r="H27" s="41">
        <v>0</v>
      </c>
      <c r="I27" s="41">
        <v>1</v>
      </c>
      <c r="J27" s="41">
        <v>2</v>
      </c>
      <c r="K27" s="41">
        <v>2</v>
      </c>
      <c r="L27" s="40" t="s">
        <v>37</v>
      </c>
      <c r="M27" s="41">
        <v>1.5</v>
      </c>
      <c r="N27" s="41">
        <v>2.5</v>
      </c>
      <c r="O27" s="42">
        <f t="shared" si="17"/>
        <v>18.5</v>
      </c>
      <c r="P27" s="43">
        <f t="shared" si="19"/>
        <v>5</v>
      </c>
      <c r="Q27" s="43">
        <f t="shared" si="18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0.5</v>
      </c>
      <c r="U27" s="54">
        <f>IF(E27="","",IF(E27&gt;$L20,1,IF(E27=$L20,0.5,0)))</f>
        <v>0.5</v>
      </c>
      <c r="V27" s="54">
        <f>IF(F27="","",IF(F27&gt;$L21,1,IF(F27=$L21,0.5,0)))</f>
        <v>1</v>
      </c>
      <c r="W27" s="54">
        <f>IF(G27="","",IF(G27&gt;$L22,1,IF(G27=$L22,0.5,0)))</f>
        <v>1</v>
      </c>
      <c r="X27" s="54">
        <f>IF(H27="","",IF(H27&gt;$L23,1,IF(H27=$L23,0.5,0)))</f>
        <v>0</v>
      </c>
      <c r="Y27" s="54">
        <f>IF(I27="","",IF(I27&gt;$L24,1,IF(I27=$L24,0.5,0)))</f>
        <v>0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0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174</v>
      </c>
      <c r="C28" s="41">
        <v>0</v>
      </c>
      <c r="D28" s="41">
        <v>1.5</v>
      </c>
      <c r="E28" s="41">
        <v>1.5</v>
      </c>
      <c r="F28" s="41">
        <v>1.5</v>
      </c>
      <c r="G28" s="41">
        <v>0.5</v>
      </c>
      <c r="H28" s="41">
        <v>2.5</v>
      </c>
      <c r="I28" s="41">
        <v>1.5</v>
      </c>
      <c r="J28" s="41">
        <v>0.5</v>
      </c>
      <c r="K28" s="41">
        <v>3</v>
      </c>
      <c r="L28" s="41">
        <v>2.5</v>
      </c>
      <c r="M28" s="40" t="s">
        <v>37</v>
      </c>
      <c r="N28" s="41">
        <v>3.5</v>
      </c>
      <c r="O28" s="42">
        <f t="shared" si="17"/>
        <v>18.5</v>
      </c>
      <c r="P28" s="43">
        <f t="shared" si="19"/>
        <v>4</v>
      </c>
      <c r="Q28" s="43">
        <f t="shared" si="18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1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1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164</v>
      </c>
      <c r="C29" s="46">
        <v>2</v>
      </c>
      <c r="D29" s="46">
        <v>0</v>
      </c>
      <c r="E29" s="46">
        <v>2.5</v>
      </c>
      <c r="F29" s="46">
        <v>1.5</v>
      </c>
      <c r="G29" s="46">
        <v>1.5</v>
      </c>
      <c r="H29" s="46">
        <v>2</v>
      </c>
      <c r="I29" s="46">
        <v>1.5</v>
      </c>
      <c r="J29" s="46">
        <v>2</v>
      </c>
      <c r="K29" s="46">
        <v>0.5</v>
      </c>
      <c r="L29" s="46">
        <v>1.5</v>
      </c>
      <c r="M29" s="46">
        <v>0.5</v>
      </c>
      <c r="N29" s="47" t="s">
        <v>37</v>
      </c>
      <c r="O29" s="48">
        <f t="shared" si="17"/>
        <v>15.5</v>
      </c>
      <c r="P29" s="49">
        <f t="shared" ref="P19:P29" si="20">SUM(S29:AD29)</f>
        <v>2.5</v>
      </c>
      <c r="Q29" s="49">
        <f t="shared" si="18"/>
        <v>11</v>
      </c>
      <c r="R29" s="52"/>
      <c r="S29" s="62">
        <f>IF(C29="","",IF(C29&gt;$N18,1,IF(C29=$N18,0.5,0)))</f>
        <v>0.5</v>
      </c>
      <c r="T29" s="62">
        <f>IF(D29="","",IF(D29&gt;$N19,1,IF(D29=$N19,0.5,0)))</f>
        <v>0</v>
      </c>
      <c r="U29" s="62">
        <f>IF(E29="","",IF(E29&gt;$N20,1,IF(E29=$N20,0.5,0)))</f>
        <v>1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0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21">MATCH("XX",C32:C43,0)</f>
        <v>1</v>
      </c>
      <c r="D31" s="35">
        <f t="shared" ref="D31" si="22">MATCH("XX",D32:D43,0)</f>
        <v>2</v>
      </c>
      <c r="E31" s="35">
        <f t="shared" ref="E31" si="23">MATCH("XX",E32:E43,0)</f>
        <v>3</v>
      </c>
      <c r="F31" s="35">
        <f t="shared" ref="F31" si="24">MATCH("XX",F32:F43,0)</f>
        <v>4</v>
      </c>
      <c r="G31" s="35">
        <f t="shared" ref="G31" si="25">MATCH("XX",G32:G43,0)</f>
        <v>5</v>
      </c>
      <c r="H31" s="35">
        <f t="shared" ref="H31" si="26">MATCH("XX",H32:H43,0)</f>
        <v>6</v>
      </c>
      <c r="I31" s="35">
        <f t="shared" ref="I31" si="27">MATCH("XX",I32:I43,0)</f>
        <v>7</v>
      </c>
      <c r="J31" s="35">
        <f t="shared" ref="J31" si="28">MATCH("XX",J32:J43,0)</f>
        <v>8</v>
      </c>
      <c r="K31" s="35">
        <f t="shared" ref="K31" si="29">MATCH("XX",K32:K43,0)</f>
        <v>9</v>
      </c>
      <c r="L31" s="35">
        <f t="shared" ref="L31" si="30">MATCH("XX",L32:L43,0)</f>
        <v>10</v>
      </c>
      <c r="M31" s="35">
        <f t="shared" ref="M31" si="31">MATCH("XX",M32:M43,0)</f>
        <v>11</v>
      </c>
      <c r="N31" s="35">
        <f t="shared" ref="N31" si="32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201</v>
      </c>
      <c r="C32" s="40" t="s">
        <v>37</v>
      </c>
      <c r="D32" s="41">
        <v>2.5</v>
      </c>
      <c r="E32" s="41">
        <v>2</v>
      </c>
      <c r="F32" s="41">
        <v>2</v>
      </c>
      <c r="G32" s="41">
        <v>2.5</v>
      </c>
      <c r="H32" s="41">
        <v>3</v>
      </c>
      <c r="I32" s="41">
        <v>2.5</v>
      </c>
      <c r="J32" s="41">
        <v>2.5</v>
      </c>
      <c r="K32" s="41">
        <v>3.5</v>
      </c>
      <c r="L32" s="41">
        <v>2</v>
      </c>
      <c r="M32" s="41">
        <v>3.5</v>
      </c>
      <c r="N32" s="41">
        <v>3</v>
      </c>
      <c r="O32" s="42">
        <f t="shared" ref="O32:O43" si="33">SUM(C32:N32)</f>
        <v>29</v>
      </c>
      <c r="P32" s="43">
        <f>SUM(S32:AD32)</f>
        <v>9.5</v>
      </c>
      <c r="Q32" s="43">
        <f t="shared" ref="Q32:Q43" si="34">COUNT(C32:N32)</f>
        <v>11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0.5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0.5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226</v>
      </c>
      <c r="C33" s="41">
        <v>1.5</v>
      </c>
      <c r="D33" s="40" t="s">
        <v>37</v>
      </c>
      <c r="E33" s="41">
        <v>2</v>
      </c>
      <c r="F33" s="41">
        <v>2.5</v>
      </c>
      <c r="G33" s="41">
        <v>1.5</v>
      </c>
      <c r="H33" s="41">
        <v>1.5</v>
      </c>
      <c r="I33" s="41">
        <v>2.5</v>
      </c>
      <c r="J33" s="41">
        <v>3.5</v>
      </c>
      <c r="K33" s="41">
        <v>3</v>
      </c>
      <c r="L33" s="41">
        <v>3</v>
      </c>
      <c r="M33" s="41">
        <v>4</v>
      </c>
      <c r="N33" s="41">
        <v>4</v>
      </c>
      <c r="O33" s="42">
        <f t="shared" si="33"/>
        <v>29</v>
      </c>
      <c r="P33" s="43">
        <f t="shared" ref="P33:P43" si="35">SUM(S33:AD33)</f>
        <v>7.5</v>
      </c>
      <c r="Q33" s="43">
        <f t="shared" si="34"/>
        <v>11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1</v>
      </c>
      <c r="W33" s="54">
        <f>IF(G33="","",IF(G33&gt;$D36,1,IF(G33=$D36,0.5,0)))</f>
        <v>0</v>
      </c>
      <c r="X33" s="54">
        <f>IF(H33="","",IF(H33&gt;$D37,1,IF(H33=$D37,0.5,0)))</f>
        <v>0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52</v>
      </c>
      <c r="C34" s="41">
        <v>2</v>
      </c>
      <c r="D34" s="41">
        <v>2</v>
      </c>
      <c r="E34" s="40" t="s">
        <v>37</v>
      </c>
      <c r="F34" s="41">
        <v>1</v>
      </c>
      <c r="G34" s="41">
        <v>3</v>
      </c>
      <c r="H34" s="41">
        <v>2</v>
      </c>
      <c r="I34" s="41">
        <v>2.5</v>
      </c>
      <c r="J34" s="41">
        <v>3</v>
      </c>
      <c r="K34" s="41">
        <v>4</v>
      </c>
      <c r="L34" s="41">
        <v>3</v>
      </c>
      <c r="M34" s="41">
        <v>2</v>
      </c>
      <c r="N34" s="41">
        <v>3.5</v>
      </c>
      <c r="O34" s="42">
        <f t="shared" si="33"/>
        <v>28</v>
      </c>
      <c r="P34" s="43">
        <f t="shared" si="35"/>
        <v>8</v>
      </c>
      <c r="Q34" s="43">
        <f t="shared" si="34"/>
        <v>11</v>
      </c>
      <c r="R34" s="52"/>
      <c r="S34" s="54">
        <f>IF(C34="","",IF(C34&gt;E32,1,IF(C34=E32,0.5,0)))</f>
        <v>0.5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0.5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157</v>
      </c>
      <c r="C35" s="41">
        <v>2</v>
      </c>
      <c r="D35" s="41">
        <v>1.5</v>
      </c>
      <c r="E35" s="41">
        <v>3</v>
      </c>
      <c r="F35" s="40" t="s">
        <v>37</v>
      </c>
      <c r="G35" s="41">
        <v>1.5</v>
      </c>
      <c r="H35" s="41">
        <v>3</v>
      </c>
      <c r="I35" s="41">
        <v>3</v>
      </c>
      <c r="J35" s="41">
        <v>1.5</v>
      </c>
      <c r="K35" s="41">
        <v>4</v>
      </c>
      <c r="L35" s="41">
        <v>2</v>
      </c>
      <c r="M35" s="41">
        <v>2</v>
      </c>
      <c r="N35" s="41">
        <v>3</v>
      </c>
      <c r="O35" s="42">
        <f t="shared" si="33"/>
        <v>26.5</v>
      </c>
      <c r="P35" s="43">
        <f t="shared" si="35"/>
        <v>6.5</v>
      </c>
      <c r="Q35" s="43">
        <f t="shared" si="34"/>
        <v>11</v>
      </c>
      <c r="R35" s="52"/>
      <c r="S35" s="54">
        <f>IF(C35="","",IF(C35&gt;$F32,1,IF(C35=$F32,0.5,0)))</f>
        <v>0.5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0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</v>
      </c>
      <c r="AA35" s="54">
        <f>IF(K35="","",IF(K35&gt;$F40,1,IF(K35=$F40,0.5,0)))</f>
        <v>1</v>
      </c>
      <c r="AB35" s="54">
        <f>IF(L35="","",IF(L35&gt;$F41,1,IF(L35=$F41,0.5,0)))</f>
        <v>0.5</v>
      </c>
      <c r="AC35" s="54">
        <f>IF(M35="","",IF(M35&gt;$F42,1,IF(M35=$F42,0.5,0)))</f>
        <v>0.5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190</v>
      </c>
      <c r="C36" s="41">
        <v>1.5</v>
      </c>
      <c r="D36" s="41">
        <v>2.5</v>
      </c>
      <c r="E36" s="41">
        <v>1</v>
      </c>
      <c r="F36" s="41">
        <v>2.5</v>
      </c>
      <c r="G36" s="40" t="s">
        <v>37</v>
      </c>
      <c r="H36" s="41">
        <v>3</v>
      </c>
      <c r="I36" s="41">
        <v>1.5</v>
      </c>
      <c r="J36" s="41">
        <v>1</v>
      </c>
      <c r="K36" s="41">
        <v>1</v>
      </c>
      <c r="L36" s="41">
        <v>2.5</v>
      </c>
      <c r="M36" s="41">
        <v>1.5</v>
      </c>
      <c r="N36" s="41">
        <v>3</v>
      </c>
      <c r="O36" s="42">
        <f t="shared" si="33"/>
        <v>21</v>
      </c>
      <c r="P36" s="43">
        <f t="shared" si="35"/>
        <v>5</v>
      </c>
      <c r="Q36" s="43">
        <f t="shared" si="34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1</v>
      </c>
      <c r="U36" s="54">
        <f>IF(E36="","",IF(E36&gt;$G34,1,IF(E36=$G34,0.5,0)))</f>
        <v>0</v>
      </c>
      <c r="V36" s="54">
        <f>IF(F36="","",IF(F36&gt;$G35,1,IF(F36=$G35,0.5,0)))</f>
        <v>1</v>
      </c>
      <c r="W36" s="54" t="s">
        <v>37</v>
      </c>
      <c r="X36" s="54">
        <f>IF(H36="","",IF(H36&gt;$G37,1,IF(H36=$G37,0.5,0)))</f>
        <v>1</v>
      </c>
      <c r="Y36" s="54">
        <f>IF(I36="","",IF(I36&gt;$G38,1,IF(I36=$G38,0.5,0)))</f>
        <v>0</v>
      </c>
      <c r="Z36" s="54">
        <f>IF(J36="","",IF(J36&gt;$G39,1,IF(J36=$G39,0.5,0)))</f>
        <v>0</v>
      </c>
      <c r="AA36" s="54">
        <f>IF(K36="","",IF(K36&gt;$G40,1,IF(K36=$G40,0.5,0)))</f>
        <v>0</v>
      </c>
      <c r="AB36" s="54">
        <f>IF(L36="","",IF(L36&gt;$G41,1,IF(L36=$G41,0.5,0)))</f>
        <v>1</v>
      </c>
      <c r="AC36" s="54">
        <f>IF(M36="","",IF(M36&gt;$G42,1,IF(M36=$G42,0.5,0)))</f>
        <v>0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216</v>
      </c>
      <c r="C37" s="41">
        <v>1</v>
      </c>
      <c r="D37" s="41">
        <v>2.5</v>
      </c>
      <c r="E37" s="41">
        <v>2</v>
      </c>
      <c r="F37" s="41">
        <v>1</v>
      </c>
      <c r="G37" s="41">
        <v>1</v>
      </c>
      <c r="H37" s="40" t="s">
        <v>37</v>
      </c>
      <c r="I37" s="41">
        <v>2.5</v>
      </c>
      <c r="J37" s="41">
        <v>1</v>
      </c>
      <c r="K37" s="41">
        <v>2.5</v>
      </c>
      <c r="L37" s="41">
        <v>2</v>
      </c>
      <c r="M37" s="41">
        <v>3</v>
      </c>
      <c r="N37" s="41">
        <v>1.5</v>
      </c>
      <c r="O37" s="42">
        <f t="shared" si="33"/>
        <v>20</v>
      </c>
      <c r="P37" s="43">
        <f t="shared" si="35"/>
        <v>5</v>
      </c>
      <c r="Q37" s="43">
        <f t="shared" si="34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1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0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0.5</v>
      </c>
      <c r="AC37" s="54">
        <f>IF(M37="","",IF(M37&gt;$H42,1,IF(M37=$H42,0.5,0)))</f>
        <v>1</v>
      </c>
      <c r="AD37" s="59">
        <f>IF(N37="","",IF(N37&gt;$H43,1,IF(N37=$H43,0.5,0)))</f>
        <v>0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165</v>
      </c>
      <c r="C38" s="41">
        <v>1.5</v>
      </c>
      <c r="D38" s="41">
        <v>1.5</v>
      </c>
      <c r="E38" s="41">
        <v>1.5</v>
      </c>
      <c r="F38" s="41">
        <v>1</v>
      </c>
      <c r="G38" s="41">
        <v>2.5</v>
      </c>
      <c r="H38" s="41">
        <v>1.5</v>
      </c>
      <c r="I38" s="40" t="s">
        <v>37</v>
      </c>
      <c r="J38" s="41">
        <v>1.5</v>
      </c>
      <c r="K38" s="41">
        <v>2</v>
      </c>
      <c r="L38" s="41">
        <v>2</v>
      </c>
      <c r="M38" s="41">
        <v>2</v>
      </c>
      <c r="N38" s="41">
        <v>3</v>
      </c>
      <c r="O38" s="42">
        <f t="shared" si="33"/>
        <v>20</v>
      </c>
      <c r="P38" s="43">
        <f t="shared" si="35"/>
        <v>3.5</v>
      </c>
      <c r="Q38" s="43">
        <f t="shared" si="34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0.5</v>
      </c>
      <c r="AB38" s="54">
        <f>IF(L38="","",IF(L38&gt;$I41,1,IF(L38=$I41,0.5,0)))</f>
        <v>0.5</v>
      </c>
      <c r="AC38" s="54">
        <f>IF(M38="","",IF(M38&gt;$I42,1,IF(M38=$I42,0.5,0)))</f>
        <v>0.5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173</v>
      </c>
      <c r="C39" s="41">
        <v>1.5</v>
      </c>
      <c r="D39" s="41">
        <v>0.5</v>
      </c>
      <c r="E39" s="41">
        <v>1</v>
      </c>
      <c r="F39" s="41">
        <v>2.5</v>
      </c>
      <c r="G39" s="41">
        <v>3</v>
      </c>
      <c r="H39" s="41">
        <v>3</v>
      </c>
      <c r="I39" s="41">
        <v>2.5</v>
      </c>
      <c r="J39" s="40" t="s">
        <v>37</v>
      </c>
      <c r="K39" s="41">
        <v>1.5</v>
      </c>
      <c r="L39" s="41">
        <v>1.5</v>
      </c>
      <c r="M39" s="41">
        <v>1.5</v>
      </c>
      <c r="N39" s="41">
        <v>1</v>
      </c>
      <c r="O39" s="42">
        <f t="shared" si="33"/>
        <v>19.5</v>
      </c>
      <c r="P39" s="43">
        <f t="shared" si="35"/>
        <v>4</v>
      </c>
      <c r="Q39" s="43">
        <f t="shared" si="34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1</v>
      </c>
      <c r="W39" s="54">
        <f>IF(G39="","",IF(G39&gt;$J36,1,IF(G39=$J36,0.5,0)))</f>
        <v>1</v>
      </c>
      <c r="X39" s="54">
        <f>IF(H39="","",IF(H39&gt;$J37,1,IF(H39=$J37,0.5,0)))</f>
        <v>1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0</v>
      </c>
      <c r="AB39" s="54">
        <f>IF(L39="","",IF(L39&gt;$J41,1,IF(L39=$J41,0.5,0)))</f>
        <v>0</v>
      </c>
      <c r="AC39" s="54">
        <f>IF(M39="","",IF(M39&gt;$J42,1,IF(M39=$J42,0.5,0)))</f>
        <v>0</v>
      </c>
      <c r="AD39" s="59">
        <f>IF(N39="","",IF(N39&gt;$J43,1,IF(N39=$J43,0.5,0)))</f>
        <v>0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130</v>
      </c>
      <c r="C40" s="41">
        <v>0.5</v>
      </c>
      <c r="D40" s="41">
        <v>1</v>
      </c>
      <c r="E40" s="41">
        <v>0</v>
      </c>
      <c r="F40" s="41">
        <v>0</v>
      </c>
      <c r="G40" s="41">
        <v>3</v>
      </c>
      <c r="H40" s="41">
        <v>1.5</v>
      </c>
      <c r="I40" s="41">
        <v>2</v>
      </c>
      <c r="J40" s="41">
        <v>2.5</v>
      </c>
      <c r="K40" s="40" t="s">
        <v>37</v>
      </c>
      <c r="L40" s="41">
        <v>3</v>
      </c>
      <c r="M40" s="41">
        <v>2.5</v>
      </c>
      <c r="N40" s="41">
        <v>2.5</v>
      </c>
      <c r="O40" s="42">
        <f t="shared" si="33"/>
        <v>18.5</v>
      </c>
      <c r="P40" s="43">
        <f t="shared" si="35"/>
        <v>5.5</v>
      </c>
      <c r="Q40" s="43">
        <f t="shared" si="34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1</v>
      </c>
      <c r="X40" s="54">
        <f>IF(H40="","",IF(H40&gt;$K37,1,IF(H40=$K37,0.5,0)))</f>
        <v>0</v>
      </c>
      <c r="Y40" s="54">
        <f>IF(I40="","",IF(I40&gt;$K38,1,IF(I40=$K38,0.5,0)))</f>
        <v>0.5</v>
      </c>
      <c r="Z40" s="54">
        <f>IF(J40="","",IF(J40&gt;$K39,1,IF(J40=$K39,0.5,0)))</f>
        <v>1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1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110</v>
      </c>
      <c r="C41" s="41">
        <v>2</v>
      </c>
      <c r="D41" s="41">
        <v>1</v>
      </c>
      <c r="E41" s="41">
        <v>1</v>
      </c>
      <c r="F41" s="41">
        <v>2</v>
      </c>
      <c r="G41" s="41">
        <v>1.5</v>
      </c>
      <c r="H41" s="41">
        <v>2</v>
      </c>
      <c r="I41" s="41">
        <v>2</v>
      </c>
      <c r="J41" s="41">
        <v>2.5</v>
      </c>
      <c r="K41" s="41">
        <v>1</v>
      </c>
      <c r="L41" s="40" t="s">
        <v>37</v>
      </c>
      <c r="M41" s="41">
        <v>2</v>
      </c>
      <c r="N41" s="41">
        <v>1.5</v>
      </c>
      <c r="O41" s="42">
        <f t="shared" si="33"/>
        <v>18.5</v>
      </c>
      <c r="P41" s="43">
        <f t="shared" si="35"/>
        <v>3.5</v>
      </c>
      <c r="Q41" s="43">
        <f t="shared" si="34"/>
        <v>11</v>
      </c>
      <c r="R41" s="52"/>
      <c r="S41" s="54">
        <f>IF(C41="","",IF(C41&gt;$L32,1,IF(C41=$L32,0.5,0)))</f>
        <v>0.5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0.5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0.5</v>
      </c>
      <c r="Z41" s="54">
        <f>IF(J41="","",IF(J41&gt;$L39,1,IF(J41=$L39,0.5,0)))</f>
        <v>1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0.5</v>
      </c>
      <c r="AD41" s="59">
        <f>IF(N41="","",IF(N41&gt;$L43,1,IF(N41=$L43,0.5,0)))</f>
        <v>0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143</v>
      </c>
      <c r="C42" s="41">
        <v>0.5</v>
      </c>
      <c r="D42" s="41">
        <v>0</v>
      </c>
      <c r="E42" s="41">
        <v>2</v>
      </c>
      <c r="F42" s="41">
        <v>2</v>
      </c>
      <c r="G42" s="41">
        <v>2.5</v>
      </c>
      <c r="H42" s="41">
        <v>1</v>
      </c>
      <c r="I42" s="41">
        <v>2</v>
      </c>
      <c r="J42" s="41">
        <v>2.5</v>
      </c>
      <c r="K42" s="41">
        <v>1.5</v>
      </c>
      <c r="L42" s="41">
        <v>2</v>
      </c>
      <c r="M42" s="40" t="s">
        <v>37</v>
      </c>
      <c r="N42" s="41">
        <v>2</v>
      </c>
      <c r="O42" s="42">
        <f t="shared" si="33"/>
        <v>18</v>
      </c>
      <c r="P42" s="43">
        <f t="shared" si="35"/>
        <v>4.5</v>
      </c>
      <c r="Q42" s="43">
        <f t="shared" si="34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0.5</v>
      </c>
      <c r="V42" s="54">
        <f>IF(F42="","",IF(F42&gt;$M35,1,IF(F42=$M35,0.5,0)))</f>
        <v>0.5</v>
      </c>
      <c r="W42" s="54">
        <f>IF(G42="","",IF(G42&gt;$M36,1,IF(G42=$M36,0.5,0)))</f>
        <v>1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1</v>
      </c>
      <c r="AA42" s="54">
        <f>IF(K42="","",IF(K42&gt;$M40,1,IF(K42=$M40,0.5,0)))</f>
        <v>0</v>
      </c>
      <c r="AB42" s="54">
        <f>IF(L42="","",IF(L42&gt;$M41,1,IF(L42=$M41,0.5,0)))</f>
        <v>0.5</v>
      </c>
      <c r="AC42" s="54" t="s">
        <v>37</v>
      </c>
      <c r="AD42" s="59">
        <f>IF(N42="","",IF(N42&gt;$M43,1,IF(N42=$M43,0.5,0)))</f>
        <v>0.5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106</v>
      </c>
      <c r="C43" s="46">
        <v>1</v>
      </c>
      <c r="D43" s="46">
        <v>0</v>
      </c>
      <c r="E43" s="46">
        <v>0.5</v>
      </c>
      <c r="F43" s="46">
        <v>1</v>
      </c>
      <c r="G43" s="46">
        <v>1</v>
      </c>
      <c r="H43" s="46">
        <v>2.5</v>
      </c>
      <c r="I43" s="46">
        <v>1</v>
      </c>
      <c r="J43" s="46">
        <v>3</v>
      </c>
      <c r="K43" s="46">
        <v>1.5</v>
      </c>
      <c r="L43" s="46">
        <v>2.5</v>
      </c>
      <c r="M43" s="46">
        <v>2</v>
      </c>
      <c r="N43" s="47" t="s">
        <v>37</v>
      </c>
      <c r="O43" s="48">
        <f t="shared" si="33"/>
        <v>16</v>
      </c>
      <c r="P43" s="49">
        <f t="shared" si="35"/>
        <v>3.5</v>
      </c>
      <c r="Q43" s="49">
        <f t="shared" si="34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1</v>
      </c>
      <c r="Y43" s="62">
        <f>IF(I43="","",IF(I43&gt;$N38,1,IF(I43=$N38,0.5,0)))</f>
        <v>0</v>
      </c>
      <c r="Z43" s="62">
        <f>IF(J43="","",IF(J43&gt;$N39,1,IF(J43=$N39,0.5,0)))</f>
        <v>1</v>
      </c>
      <c r="AA43" s="62">
        <f>IF(K43="","",IF(K43&gt;$N40,1,IF(K43=$N40,0.5,0)))</f>
        <v>0</v>
      </c>
      <c r="AB43" s="62">
        <f>IF(L43="","",IF(L43&gt;$N41,1,IF(L43=$N41,0.5,0)))</f>
        <v>1</v>
      </c>
      <c r="AC43" s="62">
        <f>IF(M43="","",IF(M43&gt;$N42,1,IF(M43=$N42,0.5,0)))</f>
        <v>0.5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6">MATCH("XX",C46:C57,0)</f>
        <v>1</v>
      </c>
      <c r="D45" s="35">
        <f t="shared" ref="D45" si="37">MATCH("XX",D46:D57,0)</f>
        <v>2</v>
      </c>
      <c r="E45" s="35">
        <f t="shared" ref="E45" si="38">MATCH("XX",E46:E57,0)</f>
        <v>3</v>
      </c>
      <c r="F45" s="35">
        <f t="shared" ref="F45" si="39">MATCH("XX",F46:F57,0)</f>
        <v>4</v>
      </c>
      <c r="G45" s="35">
        <f t="shared" ref="G45" si="40">MATCH("XX",G46:G57,0)</f>
        <v>5</v>
      </c>
      <c r="H45" s="35">
        <f t="shared" ref="H45" si="41">MATCH("XX",H46:H57,0)</f>
        <v>6</v>
      </c>
      <c r="I45" s="35">
        <f t="shared" ref="I45" si="42">MATCH("XX",I46:I57,0)</f>
        <v>7</v>
      </c>
      <c r="J45" s="35">
        <f t="shared" ref="J45" si="43">MATCH("XX",J46:J57,0)</f>
        <v>8</v>
      </c>
      <c r="K45" s="35">
        <f t="shared" ref="K45" si="44">MATCH("XX",K46:K57,0)</f>
        <v>9</v>
      </c>
      <c r="L45" s="35">
        <f t="shared" ref="L45" si="45">MATCH("XX",L46:L57,0)</f>
        <v>10</v>
      </c>
      <c r="M45" s="35">
        <f t="shared" ref="M45" si="46">MATCH("XX",M46:M57,0)</f>
        <v>11</v>
      </c>
      <c r="N45" s="35">
        <f t="shared" ref="N45" si="47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8">SUM(C46:N46)</f>
        <v>0</v>
      </c>
      <c r="P46" s="43">
        <f>SUM(S46:AD46)*2</f>
        <v>0</v>
      </c>
      <c r="Q46" s="43">
        <f t="shared" ref="Q46:Q57" si="49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8"/>
        <v>0</v>
      </c>
      <c r="P47" s="43">
        <f t="shared" ref="P47:P57" si="50">SUM(S47:AD47)*2</f>
        <v>0</v>
      </c>
      <c r="Q47" s="43">
        <f t="shared" si="49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8"/>
        <v>0</v>
      </c>
      <c r="P48" s="43">
        <f t="shared" si="50"/>
        <v>0</v>
      </c>
      <c r="Q48" s="43">
        <f t="shared" si="49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8"/>
        <v>0</v>
      </c>
      <c r="P49" s="43">
        <f t="shared" si="50"/>
        <v>0</v>
      </c>
      <c r="Q49" s="43">
        <f t="shared" si="49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8"/>
        <v>0</v>
      </c>
      <c r="P50" s="43">
        <f t="shared" si="50"/>
        <v>0</v>
      </c>
      <c r="Q50" s="43">
        <f t="shared" si="49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8"/>
        <v>0</v>
      </c>
      <c r="P51" s="43">
        <f t="shared" si="50"/>
        <v>0</v>
      </c>
      <c r="Q51" s="43">
        <f t="shared" si="49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8"/>
        <v>0</v>
      </c>
      <c r="P52" s="43">
        <f t="shared" si="50"/>
        <v>0</v>
      </c>
      <c r="Q52" s="43">
        <f t="shared" si="49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8"/>
        <v>0</v>
      </c>
      <c r="P53" s="43">
        <f t="shared" si="50"/>
        <v>0</v>
      </c>
      <c r="Q53" s="43">
        <f t="shared" si="49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8"/>
        <v>0</v>
      </c>
      <c r="P54" s="43">
        <f t="shared" si="50"/>
        <v>0</v>
      </c>
      <c r="Q54" s="43">
        <f t="shared" si="49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8"/>
        <v>0</v>
      </c>
      <c r="P55" s="43">
        <f t="shared" si="50"/>
        <v>0</v>
      </c>
      <c r="Q55" s="43">
        <f t="shared" si="49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8"/>
        <v>0</v>
      </c>
      <c r="P56" s="43">
        <f t="shared" si="50"/>
        <v>0</v>
      </c>
      <c r="Q56" s="43">
        <f t="shared" si="49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8"/>
        <v>0</v>
      </c>
      <c r="P57" s="49">
        <f t="shared" si="50"/>
        <v>0</v>
      </c>
      <c r="Q57" s="49">
        <f t="shared" si="49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zoomScaleNormal="100"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36814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224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53</v>
      </c>
      <c r="D5" s="18">
        <v>1851</v>
      </c>
      <c r="E5" s="10">
        <v>1</v>
      </c>
      <c r="F5" s="10" t="s">
        <v>10</v>
      </c>
      <c r="G5" s="10">
        <v>0</v>
      </c>
      <c r="H5" s="19">
        <v>25186</v>
      </c>
      <c r="I5" s="14" t="s">
        <v>227</v>
      </c>
      <c r="J5" s="18">
        <v>2110</v>
      </c>
    </row>
    <row r="6" spans="1:10">
      <c r="A6" s="5">
        <v>2</v>
      </c>
      <c r="B6" s="19">
        <v>655</v>
      </c>
      <c r="C6" s="14" t="s">
        <v>54</v>
      </c>
      <c r="D6" s="18">
        <v>1827</v>
      </c>
      <c r="E6" s="10">
        <v>0.5</v>
      </c>
      <c r="F6" s="10" t="s">
        <v>10</v>
      </c>
      <c r="G6" s="10">
        <v>0.5</v>
      </c>
      <c r="H6" s="19">
        <v>65935</v>
      </c>
      <c r="I6" s="14" t="s">
        <v>57</v>
      </c>
      <c r="J6" s="18">
        <v>1764</v>
      </c>
    </row>
    <row r="7" spans="1:10">
      <c r="A7" s="5">
        <v>3</v>
      </c>
      <c r="B7" s="19">
        <v>26816</v>
      </c>
      <c r="C7" s="14" t="s">
        <v>55</v>
      </c>
      <c r="D7" s="18">
        <v>1789</v>
      </c>
      <c r="E7" s="10">
        <v>1</v>
      </c>
      <c r="F7" s="10" t="s">
        <v>10</v>
      </c>
      <c r="G7" s="10">
        <v>0</v>
      </c>
      <c r="H7" s="19">
        <v>33910</v>
      </c>
      <c r="I7" s="14" t="s">
        <v>58</v>
      </c>
      <c r="J7" s="18">
        <v>1669</v>
      </c>
    </row>
    <row r="8" spans="1:10">
      <c r="A8" s="5">
        <v>4</v>
      </c>
      <c r="B8" s="19">
        <v>43346</v>
      </c>
      <c r="C8" s="14" t="s">
        <v>50</v>
      </c>
      <c r="D8" s="18">
        <v>1605</v>
      </c>
      <c r="E8" s="10">
        <v>0</v>
      </c>
      <c r="F8" s="10" t="s">
        <v>10</v>
      </c>
      <c r="G8" s="10">
        <v>1</v>
      </c>
      <c r="H8" s="19">
        <v>25917</v>
      </c>
      <c r="I8" s="14" t="s">
        <v>228</v>
      </c>
      <c r="J8" s="18">
        <v>1479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1755.5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225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61</v>
      </c>
      <c r="D15" s="18">
        <v>1838</v>
      </c>
      <c r="E15" s="10">
        <v>0</v>
      </c>
      <c r="F15" s="10" t="s">
        <v>10</v>
      </c>
      <c r="G15" s="10">
        <v>1</v>
      </c>
      <c r="H15" s="19">
        <v>87068</v>
      </c>
      <c r="I15" s="14" t="s">
        <v>229</v>
      </c>
      <c r="J15" s="18">
        <v>1879</v>
      </c>
    </row>
    <row r="16" spans="1:10">
      <c r="A16" s="5">
        <v>2</v>
      </c>
      <c r="B16" s="19">
        <v>43419</v>
      </c>
      <c r="C16" s="14" t="s">
        <v>56</v>
      </c>
      <c r="D16" s="18">
        <v>1772</v>
      </c>
      <c r="E16" s="10">
        <v>0.5</v>
      </c>
      <c r="F16" s="10" t="s">
        <v>10</v>
      </c>
      <c r="G16" s="10">
        <v>0.5</v>
      </c>
      <c r="H16" s="19">
        <v>19933</v>
      </c>
      <c r="I16" s="14" t="s">
        <v>230</v>
      </c>
      <c r="J16" s="18">
        <v>1864</v>
      </c>
    </row>
    <row r="17" spans="1:10">
      <c r="A17" s="5">
        <v>3</v>
      </c>
      <c r="B17" s="19">
        <v>31348</v>
      </c>
      <c r="C17" s="14" t="s">
        <v>60</v>
      </c>
      <c r="D17" s="18">
        <v>1832</v>
      </c>
      <c r="E17" s="10">
        <v>0.5</v>
      </c>
      <c r="F17" s="10" t="s">
        <v>10</v>
      </c>
      <c r="G17" s="10">
        <v>0.5</v>
      </c>
      <c r="H17" s="19">
        <v>71242</v>
      </c>
      <c r="I17" s="14" t="s">
        <v>231</v>
      </c>
      <c r="J17" s="18">
        <v>1726</v>
      </c>
    </row>
    <row r="18" spans="1:10" ht="15.75" thickBot="1">
      <c r="A18" s="5">
        <v>4</v>
      </c>
      <c r="B18" s="19">
        <v>48097</v>
      </c>
      <c r="C18" s="14" t="s">
        <v>59</v>
      </c>
      <c r="D18" s="18">
        <v>1727</v>
      </c>
      <c r="E18" s="12">
        <v>1</v>
      </c>
      <c r="F18" s="10" t="s">
        <v>10</v>
      </c>
      <c r="G18" s="12">
        <v>0</v>
      </c>
      <c r="H18" s="19">
        <v>90492</v>
      </c>
      <c r="I18" s="14" t="s">
        <v>232</v>
      </c>
      <c r="J18" s="18">
        <v>1512</v>
      </c>
    </row>
    <row r="19" spans="1:10" ht="16.5" thickTop="1" thickBot="1">
      <c r="A19" s="6"/>
      <c r="B19" s="3"/>
      <c r="C19" s="16">
        <f>IFERROR(AVERAGE(D15:D18),"")</f>
        <v>1792.25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1745.25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226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46345</v>
      </c>
      <c r="C23" s="14" t="s">
        <v>62</v>
      </c>
      <c r="D23" s="18">
        <v>1959</v>
      </c>
      <c r="E23" s="10">
        <v>0.5</v>
      </c>
      <c r="F23" s="10" t="s">
        <v>10</v>
      </c>
      <c r="G23" s="10">
        <v>0.5</v>
      </c>
      <c r="H23" s="19">
        <v>20621</v>
      </c>
      <c r="I23" s="14" t="s">
        <v>63</v>
      </c>
      <c r="J23" s="18">
        <v>2351</v>
      </c>
    </row>
    <row r="24" spans="1:10">
      <c r="A24" s="5">
        <v>2</v>
      </c>
      <c r="B24" s="19">
        <v>10821</v>
      </c>
      <c r="C24" s="14" t="s">
        <v>233</v>
      </c>
      <c r="D24" s="18">
        <v>1958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43</v>
      </c>
      <c r="J24" s="18">
        <v>1990</v>
      </c>
    </row>
    <row r="25" spans="1:10">
      <c r="A25" s="5">
        <v>3</v>
      </c>
      <c r="B25" s="19">
        <v>32999</v>
      </c>
      <c r="C25" s="14" t="s">
        <v>234</v>
      </c>
      <c r="D25" s="18">
        <v>1693</v>
      </c>
      <c r="E25" s="10">
        <v>0.5</v>
      </c>
      <c r="F25" s="10" t="s">
        <v>10</v>
      </c>
      <c r="G25" s="10">
        <v>0.5</v>
      </c>
      <c r="H25" s="19">
        <v>76333</v>
      </c>
      <c r="I25" s="14" t="s">
        <v>44</v>
      </c>
      <c r="J25" s="18">
        <v>1918</v>
      </c>
    </row>
    <row r="26" spans="1:10" ht="15.75" thickBot="1">
      <c r="A26" s="5">
        <v>4</v>
      </c>
      <c r="B26" s="19">
        <v>56782</v>
      </c>
      <c r="C26" s="14" t="s">
        <v>235</v>
      </c>
      <c r="D26" s="18">
        <v>1604</v>
      </c>
      <c r="E26" s="12">
        <v>1</v>
      </c>
      <c r="F26" s="10" t="s">
        <v>10</v>
      </c>
      <c r="G26" s="12">
        <v>0</v>
      </c>
      <c r="H26" s="19">
        <v>76317</v>
      </c>
      <c r="I26" s="14" t="s">
        <v>45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1803.5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36821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214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53</v>
      </c>
      <c r="D5" s="18">
        <v>1851</v>
      </c>
      <c r="E5" s="10">
        <v>0.5</v>
      </c>
      <c r="F5" s="10" t="s">
        <v>10</v>
      </c>
      <c r="G5" s="10">
        <v>0.5</v>
      </c>
      <c r="H5" s="19">
        <v>49778</v>
      </c>
      <c r="I5" s="14" t="s">
        <v>217</v>
      </c>
      <c r="J5" s="18">
        <v>1904</v>
      </c>
    </row>
    <row r="6" spans="1:10">
      <c r="A6" s="5">
        <v>2</v>
      </c>
      <c r="B6" s="19">
        <v>655</v>
      </c>
      <c r="C6" s="14" t="s">
        <v>54</v>
      </c>
      <c r="D6" s="18">
        <v>1827</v>
      </c>
      <c r="E6" s="10">
        <v>0</v>
      </c>
      <c r="F6" s="10" t="s">
        <v>10</v>
      </c>
      <c r="G6" s="10">
        <v>1</v>
      </c>
      <c r="H6" s="19">
        <v>94404</v>
      </c>
      <c r="I6" s="14" t="s">
        <v>218</v>
      </c>
      <c r="J6" s="18">
        <v>1930</v>
      </c>
    </row>
    <row r="7" spans="1:10">
      <c r="A7" s="5">
        <v>3</v>
      </c>
      <c r="B7" s="19">
        <v>26816</v>
      </c>
      <c r="C7" s="14" t="s">
        <v>55</v>
      </c>
      <c r="D7" s="18">
        <v>1789</v>
      </c>
      <c r="E7" s="10">
        <v>1</v>
      </c>
      <c r="F7" s="10" t="s">
        <v>10</v>
      </c>
      <c r="G7" s="10">
        <v>0</v>
      </c>
      <c r="H7" s="19">
        <v>56294</v>
      </c>
      <c r="I7" s="14" t="s">
        <v>220</v>
      </c>
      <c r="J7" s="18">
        <v>1886</v>
      </c>
    </row>
    <row r="8" spans="1:10">
      <c r="A8" s="5">
        <v>4</v>
      </c>
      <c r="B8" s="19">
        <v>43346</v>
      </c>
      <c r="C8" s="14" t="s">
        <v>50</v>
      </c>
      <c r="D8" s="18">
        <v>1605</v>
      </c>
      <c r="E8" s="10">
        <v>0</v>
      </c>
      <c r="F8" s="10" t="s">
        <v>10</v>
      </c>
      <c r="G8" s="10">
        <v>1</v>
      </c>
      <c r="H8" s="19">
        <v>57789</v>
      </c>
      <c r="I8" s="14" t="s">
        <v>219</v>
      </c>
      <c r="J8" s="18">
        <v>1815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1883.75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215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61</v>
      </c>
      <c r="D15" s="18">
        <v>1838</v>
      </c>
      <c r="E15" s="10">
        <v>0</v>
      </c>
      <c r="F15" s="10" t="s">
        <v>10</v>
      </c>
      <c r="G15" s="10">
        <v>1</v>
      </c>
      <c r="H15" s="19">
        <v>92002</v>
      </c>
      <c r="I15" s="14" t="s">
        <v>65</v>
      </c>
      <c r="J15" s="18">
        <v>2009</v>
      </c>
    </row>
    <row r="16" spans="1:10">
      <c r="A16" s="5">
        <v>2</v>
      </c>
      <c r="B16" s="19">
        <v>43419</v>
      </c>
      <c r="C16" s="14" t="s">
        <v>56</v>
      </c>
      <c r="D16" s="18">
        <v>1772</v>
      </c>
      <c r="E16" s="10">
        <v>1</v>
      </c>
      <c r="F16" s="10" t="s">
        <v>10</v>
      </c>
      <c r="G16" s="10">
        <v>0</v>
      </c>
      <c r="H16" s="19">
        <v>67440</v>
      </c>
      <c r="I16" s="14" t="s">
        <v>221</v>
      </c>
      <c r="J16" s="18">
        <v>1983</v>
      </c>
    </row>
    <row r="17" spans="1:10">
      <c r="A17" s="5">
        <v>3</v>
      </c>
      <c r="B17" s="19">
        <v>31348</v>
      </c>
      <c r="C17" s="14" t="s">
        <v>60</v>
      </c>
      <c r="D17" s="18">
        <v>1832</v>
      </c>
      <c r="E17" s="10">
        <v>0.5</v>
      </c>
      <c r="F17" s="10" t="s">
        <v>10</v>
      </c>
      <c r="G17" s="10">
        <v>0.5</v>
      </c>
      <c r="H17" s="19">
        <v>69311</v>
      </c>
      <c r="I17" s="14" t="s">
        <v>222</v>
      </c>
      <c r="J17" s="18">
        <v>1982</v>
      </c>
    </row>
    <row r="18" spans="1:10" ht="15.75" thickBot="1">
      <c r="A18" s="5">
        <v>4</v>
      </c>
      <c r="B18" s="19">
        <v>48097</v>
      </c>
      <c r="C18" s="14" t="s">
        <v>59</v>
      </c>
      <c r="D18" s="18">
        <v>1727</v>
      </c>
      <c r="E18" s="12">
        <v>1</v>
      </c>
      <c r="F18" s="10" t="s">
        <v>10</v>
      </c>
      <c r="G18" s="12">
        <v>0</v>
      </c>
      <c r="H18" s="19">
        <v>55841</v>
      </c>
      <c r="I18" s="14" t="s">
        <v>223</v>
      </c>
      <c r="J18" s="18">
        <v>1400</v>
      </c>
    </row>
    <row r="19" spans="1:10" ht="16.5" thickTop="1" thickBot="1">
      <c r="A19" s="6"/>
      <c r="B19" s="3"/>
      <c r="C19" s="16">
        <f>IFERROR(AVERAGE(D15:D18),"")</f>
        <v>1792.25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1843.5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216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63</v>
      </c>
      <c r="D23" s="18">
        <v>2351</v>
      </c>
      <c r="E23" s="10">
        <v>1</v>
      </c>
      <c r="F23" s="10" t="s">
        <v>10</v>
      </c>
      <c r="G23" s="10">
        <v>0</v>
      </c>
      <c r="H23" s="19">
        <v>73172</v>
      </c>
      <c r="I23" s="14" t="s">
        <v>66</v>
      </c>
      <c r="J23" s="18">
        <v>1995</v>
      </c>
    </row>
    <row r="24" spans="1:10">
      <c r="A24" s="5">
        <v>2</v>
      </c>
      <c r="B24" s="19">
        <v>2283</v>
      </c>
      <c r="C24" s="14" t="s">
        <v>43</v>
      </c>
      <c r="D24" s="18">
        <v>1990</v>
      </c>
      <c r="E24" s="10">
        <v>0.5</v>
      </c>
      <c r="F24" s="10" t="s">
        <v>10</v>
      </c>
      <c r="G24" s="10">
        <v>0.5</v>
      </c>
      <c r="H24" s="19">
        <v>55573</v>
      </c>
      <c r="I24" s="14" t="s">
        <v>68</v>
      </c>
      <c r="J24" s="18">
        <v>1791</v>
      </c>
    </row>
    <row r="25" spans="1:10">
      <c r="A25" s="5">
        <v>3</v>
      </c>
      <c r="B25" s="19">
        <v>76333</v>
      </c>
      <c r="C25" s="14" t="s">
        <v>44</v>
      </c>
      <c r="D25" s="18">
        <v>1918</v>
      </c>
      <c r="E25" s="10">
        <v>0.5</v>
      </c>
      <c r="F25" s="10" t="s">
        <v>10</v>
      </c>
      <c r="G25" s="10">
        <v>0.5</v>
      </c>
      <c r="H25" s="19">
        <v>26611</v>
      </c>
      <c r="I25" s="14" t="s">
        <v>67</v>
      </c>
      <c r="J25" s="18">
        <v>1779</v>
      </c>
    </row>
    <row r="26" spans="1:10" ht="15.75" thickBot="1">
      <c r="A26" s="5">
        <v>4</v>
      </c>
      <c r="B26" s="19">
        <v>76317</v>
      </c>
      <c r="C26" s="14" t="s">
        <v>45</v>
      </c>
      <c r="D26" s="18">
        <v>1855</v>
      </c>
      <c r="E26" s="12">
        <v>0</v>
      </c>
      <c r="F26" s="10" t="s">
        <v>10</v>
      </c>
      <c r="G26" s="12">
        <v>1</v>
      </c>
      <c r="H26" s="19">
        <v>54101</v>
      </c>
      <c r="I26" s="14" t="s">
        <v>69</v>
      </c>
      <c r="J26" s="18">
        <v>1483</v>
      </c>
    </row>
    <row r="27" spans="1:10" ht="16.5" thickTop="1" thickBot="1">
      <c r="A27" s="6"/>
      <c r="B27" s="3"/>
      <c r="C27" s="16">
        <f>IFERROR(AVERAGE(D23:D26),"")</f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1762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4" ht="21">
      <c r="A1" s="25" t="s">
        <v>22</v>
      </c>
      <c r="B1" s="21" t="s">
        <v>19</v>
      </c>
      <c r="C1" s="20">
        <v>36849</v>
      </c>
    </row>
    <row r="2" spans="1:14" ht="19.5" thickBot="1">
      <c r="A2" s="17" t="s">
        <v>14</v>
      </c>
    </row>
    <row r="3" spans="1:14">
      <c r="A3" s="4"/>
      <c r="B3" s="2" t="s">
        <v>11</v>
      </c>
      <c r="C3" s="15" t="s">
        <v>200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4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4">
      <c r="A5" s="5">
        <v>1</v>
      </c>
      <c r="B5" s="19">
        <v>96474</v>
      </c>
      <c r="C5" s="14" t="s">
        <v>202</v>
      </c>
      <c r="D5" s="18">
        <v>1878</v>
      </c>
      <c r="E5" s="10">
        <v>1</v>
      </c>
      <c r="F5" s="10" t="s">
        <v>10</v>
      </c>
      <c r="G5" s="10">
        <v>0</v>
      </c>
      <c r="H5" s="19">
        <v>655</v>
      </c>
      <c r="I5" s="14" t="s">
        <v>54</v>
      </c>
      <c r="J5" s="18">
        <v>1827</v>
      </c>
      <c r="L5" s="68" t="s">
        <v>213</v>
      </c>
      <c r="M5" s="68"/>
      <c r="N5" s="68"/>
    </row>
    <row r="6" spans="1:14">
      <c r="A6" s="5">
        <v>2</v>
      </c>
      <c r="B6" s="19">
        <v>11037</v>
      </c>
      <c r="C6" s="14" t="s">
        <v>203</v>
      </c>
      <c r="D6" s="18">
        <v>1839</v>
      </c>
      <c r="E6" s="10">
        <v>0.5</v>
      </c>
      <c r="F6" s="10" t="s">
        <v>10</v>
      </c>
      <c r="G6" s="10">
        <v>0.5</v>
      </c>
      <c r="H6" s="19">
        <v>31348</v>
      </c>
      <c r="I6" s="14" t="s">
        <v>60</v>
      </c>
      <c r="J6" s="18">
        <v>1832</v>
      </c>
    </row>
    <row r="7" spans="1:14">
      <c r="A7" s="5">
        <v>3</v>
      </c>
      <c r="B7" s="19">
        <v>40746</v>
      </c>
      <c r="C7" s="14" t="s">
        <v>204</v>
      </c>
      <c r="D7" s="18">
        <v>1804</v>
      </c>
      <c r="E7" s="10">
        <v>0.5</v>
      </c>
      <c r="F7" s="10" t="s">
        <v>10</v>
      </c>
      <c r="G7" s="10">
        <v>0.5</v>
      </c>
      <c r="H7" s="19">
        <v>43346</v>
      </c>
      <c r="I7" s="14" t="s">
        <v>50</v>
      </c>
      <c r="J7" s="18">
        <v>1605</v>
      </c>
    </row>
    <row r="8" spans="1:14">
      <c r="A8" s="5">
        <v>4</v>
      </c>
      <c r="B8" s="19">
        <v>12581</v>
      </c>
      <c r="C8" s="14" t="s">
        <v>205</v>
      </c>
      <c r="D8" s="18">
        <v>1791</v>
      </c>
      <c r="E8" s="10">
        <v>1</v>
      </c>
      <c r="F8" s="10" t="s">
        <v>10</v>
      </c>
      <c r="G8" s="10">
        <v>0</v>
      </c>
      <c r="H8" s="19">
        <v>64327</v>
      </c>
      <c r="I8" s="14" t="s">
        <v>70</v>
      </c>
      <c r="J8" s="18">
        <v>1552</v>
      </c>
    </row>
    <row r="9" spans="1:14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4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4" ht="16.5" thickTop="1" thickBot="1">
      <c r="A11" s="6"/>
      <c r="B11" s="3"/>
      <c r="C11" s="16">
        <f>IFERROR(AVERAGE(D5:D10),"")</f>
        <v>1828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1704</v>
      </c>
      <c r="J11" s="3"/>
    </row>
    <row r="12" spans="1:14" ht="19.5" thickBot="1">
      <c r="A12" s="17" t="s">
        <v>15</v>
      </c>
    </row>
    <row r="13" spans="1:14">
      <c r="A13" s="4"/>
      <c r="B13" s="2" t="s">
        <v>11</v>
      </c>
      <c r="C13" s="15" t="s">
        <v>236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4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4">
      <c r="A15" s="5">
        <v>1</v>
      </c>
      <c r="B15" s="19">
        <v>61948</v>
      </c>
      <c r="C15" s="14" t="s">
        <v>206</v>
      </c>
      <c r="D15" s="18">
        <v>1747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61</v>
      </c>
      <c r="J15" s="18">
        <v>1838</v>
      </c>
    </row>
    <row r="16" spans="1:14">
      <c r="A16" s="5">
        <v>2</v>
      </c>
      <c r="B16" s="19">
        <v>94099</v>
      </c>
      <c r="C16" s="14" t="s">
        <v>207</v>
      </c>
      <c r="D16" s="18">
        <v>1732</v>
      </c>
      <c r="E16" s="10">
        <v>0</v>
      </c>
      <c r="F16" s="10" t="s">
        <v>10</v>
      </c>
      <c r="G16" s="10">
        <v>1</v>
      </c>
      <c r="H16" s="19">
        <v>9954</v>
      </c>
      <c r="I16" s="14" t="s">
        <v>48</v>
      </c>
      <c r="J16" s="18">
        <v>1788</v>
      </c>
    </row>
    <row r="17" spans="1:10">
      <c r="A17" s="5">
        <v>3</v>
      </c>
      <c r="B17" s="19">
        <v>90638</v>
      </c>
      <c r="C17" s="14" t="s">
        <v>208</v>
      </c>
      <c r="D17" s="18">
        <v>1529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56</v>
      </c>
      <c r="J17" s="18">
        <v>1772</v>
      </c>
    </row>
    <row r="18" spans="1:10" ht="15.75" thickBot="1">
      <c r="A18" s="5">
        <v>4</v>
      </c>
      <c r="B18" s="19">
        <v>59951</v>
      </c>
      <c r="C18" s="14" t="s">
        <v>209</v>
      </c>
      <c r="D18" s="18">
        <v>1592</v>
      </c>
      <c r="E18" s="12">
        <v>0</v>
      </c>
      <c r="F18" s="10" t="s">
        <v>10</v>
      </c>
      <c r="G18" s="12">
        <v>1</v>
      </c>
      <c r="H18" s="19">
        <v>48097</v>
      </c>
      <c r="I18" s="14" t="s">
        <v>59</v>
      </c>
      <c r="J18" s="18">
        <v>1727</v>
      </c>
    </row>
    <row r="19" spans="1:10" ht="16.5" thickTop="1" thickBot="1">
      <c r="A19" s="6"/>
      <c r="B19" s="3"/>
      <c r="C19" s="16">
        <f>IFERROR(AVERAGE(D15:D18),"")</f>
        <v>1650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1781.25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201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876</v>
      </c>
      <c r="C23" s="14" t="s">
        <v>210</v>
      </c>
      <c r="D23" s="18">
        <v>2065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63</v>
      </c>
      <c r="J23" s="18">
        <v>2351</v>
      </c>
    </row>
    <row r="24" spans="1:10">
      <c r="A24" s="5">
        <v>2</v>
      </c>
      <c r="B24" s="19">
        <v>65978</v>
      </c>
      <c r="C24" s="14" t="s">
        <v>211</v>
      </c>
      <c r="D24" s="18">
        <v>1971</v>
      </c>
      <c r="E24" s="10">
        <v>1</v>
      </c>
      <c r="F24" s="10" t="s">
        <v>10</v>
      </c>
      <c r="G24" s="10">
        <v>0</v>
      </c>
      <c r="H24" s="19">
        <v>2283</v>
      </c>
      <c r="I24" s="14" t="s">
        <v>43</v>
      </c>
      <c r="J24" s="18">
        <v>1990</v>
      </c>
    </row>
    <row r="25" spans="1:10">
      <c r="A25" s="5">
        <v>3</v>
      </c>
      <c r="B25" s="19">
        <v>46680</v>
      </c>
      <c r="C25" s="14" t="s">
        <v>212</v>
      </c>
      <c r="D25" s="18">
        <v>1907</v>
      </c>
      <c r="E25" s="10">
        <v>1</v>
      </c>
      <c r="F25" s="10" t="s">
        <v>10</v>
      </c>
      <c r="G25" s="10">
        <v>0</v>
      </c>
      <c r="H25" s="19">
        <v>76333</v>
      </c>
      <c r="I25" s="14" t="s">
        <v>44</v>
      </c>
      <c r="J25" s="18">
        <v>1918</v>
      </c>
    </row>
    <row r="26" spans="1:10" ht="15.75" thickBot="1">
      <c r="A26" s="5">
        <v>4</v>
      </c>
      <c r="B26" s="19">
        <v>36897</v>
      </c>
      <c r="C26" s="14" t="s">
        <v>92</v>
      </c>
      <c r="D26" s="18">
        <v>1880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45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1955.75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36863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188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53</v>
      </c>
      <c r="D5" s="18">
        <v>1851</v>
      </c>
      <c r="E5" s="10">
        <v>0</v>
      </c>
      <c r="F5" s="10" t="s">
        <v>10</v>
      </c>
      <c r="G5" s="10">
        <v>1</v>
      </c>
      <c r="H5" s="19">
        <v>45012</v>
      </c>
      <c r="I5" s="14" t="s">
        <v>191</v>
      </c>
      <c r="J5" s="18">
        <v>1824</v>
      </c>
    </row>
    <row r="6" spans="1:10">
      <c r="A6" s="5">
        <v>2</v>
      </c>
      <c r="B6" s="19">
        <v>655</v>
      </c>
      <c r="C6" s="14" t="s">
        <v>54</v>
      </c>
      <c r="D6" s="18">
        <v>1827</v>
      </c>
      <c r="E6" s="10">
        <v>0</v>
      </c>
      <c r="F6" s="10" t="s">
        <v>10</v>
      </c>
      <c r="G6" s="10">
        <v>1</v>
      </c>
      <c r="H6" s="19">
        <v>44458</v>
      </c>
      <c r="I6" s="14" t="s">
        <v>192</v>
      </c>
      <c r="J6" s="18">
        <v>1804</v>
      </c>
    </row>
    <row r="7" spans="1:10">
      <c r="A7" s="5">
        <v>3</v>
      </c>
      <c r="B7" s="19">
        <v>26816</v>
      </c>
      <c r="C7" s="14" t="s">
        <v>55</v>
      </c>
      <c r="D7" s="18">
        <v>1789</v>
      </c>
      <c r="E7" s="10">
        <v>1</v>
      </c>
      <c r="F7" s="10" t="s">
        <v>10</v>
      </c>
      <c r="G7" s="10">
        <v>0</v>
      </c>
      <c r="H7" s="19">
        <v>44989</v>
      </c>
      <c r="I7" s="14" t="s">
        <v>71</v>
      </c>
      <c r="J7" s="18">
        <v>1787</v>
      </c>
    </row>
    <row r="8" spans="1:10">
      <c r="A8" s="5">
        <v>4</v>
      </c>
      <c r="B8" s="19">
        <v>43346</v>
      </c>
      <c r="C8" s="14" t="s">
        <v>50</v>
      </c>
      <c r="D8" s="18">
        <v>1605</v>
      </c>
      <c r="E8" s="10">
        <v>0</v>
      </c>
      <c r="F8" s="10" t="s">
        <v>10</v>
      </c>
      <c r="G8" s="10">
        <v>1</v>
      </c>
      <c r="H8" s="19">
        <v>47295</v>
      </c>
      <c r="I8" s="14" t="s">
        <v>72</v>
      </c>
      <c r="J8" s="18">
        <v>1751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1791.5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189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61</v>
      </c>
      <c r="D15" s="18">
        <v>1838</v>
      </c>
      <c r="E15" s="10">
        <v>0.5</v>
      </c>
      <c r="F15" s="10" t="s">
        <v>10</v>
      </c>
      <c r="G15" s="10">
        <v>0.5</v>
      </c>
      <c r="H15" s="19">
        <v>82007</v>
      </c>
      <c r="I15" s="14" t="s">
        <v>193</v>
      </c>
      <c r="J15" s="18">
        <v>1831</v>
      </c>
    </row>
    <row r="16" spans="1:10">
      <c r="A16" s="5">
        <v>2</v>
      </c>
      <c r="B16" s="19">
        <v>43419</v>
      </c>
      <c r="C16" s="14" t="s">
        <v>56</v>
      </c>
      <c r="D16" s="18">
        <v>1772</v>
      </c>
      <c r="E16" s="10">
        <v>0.5</v>
      </c>
      <c r="F16" s="10" t="s">
        <v>10</v>
      </c>
      <c r="G16" s="10">
        <v>0.5</v>
      </c>
      <c r="H16" s="19">
        <v>95991</v>
      </c>
      <c r="I16" s="14" t="s">
        <v>73</v>
      </c>
      <c r="J16" s="18">
        <v>1820</v>
      </c>
    </row>
    <row r="17" spans="1:10">
      <c r="A17" s="5">
        <v>3</v>
      </c>
      <c r="B17" s="19">
        <v>31348</v>
      </c>
      <c r="C17" s="14" t="s">
        <v>60</v>
      </c>
      <c r="D17" s="18">
        <v>1832</v>
      </c>
      <c r="E17" s="10">
        <v>0</v>
      </c>
      <c r="F17" s="10" t="s">
        <v>10</v>
      </c>
      <c r="G17" s="10">
        <v>1</v>
      </c>
      <c r="H17" s="19">
        <v>396</v>
      </c>
      <c r="I17" s="14" t="s">
        <v>194</v>
      </c>
      <c r="J17" s="18">
        <v>1827</v>
      </c>
    </row>
    <row r="18" spans="1:10" ht="15.75" thickBot="1">
      <c r="A18" s="5">
        <v>4</v>
      </c>
      <c r="B18" s="19">
        <v>48097</v>
      </c>
      <c r="C18" s="14" t="s">
        <v>59</v>
      </c>
      <c r="D18" s="18">
        <v>1727</v>
      </c>
      <c r="E18" s="12">
        <v>1</v>
      </c>
      <c r="F18" s="10" t="s">
        <v>10</v>
      </c>
      <c r="G18" s="12">
        <v>0</v>
      </c>
      <c r="H18" s="19">
        <v>95966</v>
      </c>
      <c r="I18" s="14" t="s">
        <v>195</v>
      </c>
      <c r="J18" s="18">
        <v>1708</v>
      </c>
    </row>
    <row r="19" spans="1:10" ht="16.5" thickTop="1" thickBot="1">
      <c r="A19" s="6"/>
      <c r="B19" s="3"/>
      <c r="C19" s="16">
        <f>IFERROR(AVERAGE(D15:D18),"")</f>
        <v>1792.25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1796.5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190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63</v>
      </c>
      <c r="D23" s="18">
        <v>2351</v>
      </c>
      <c r="E23" s="10">
        <v>1</v>
      </c>
      <c r="F23" s="10" t="s">
        <v>10</v>
      </c>
      <c r="G23" s="10">
        <v>0</v>
      </c>
      <c r="H23" s="19">
        <v>59811</v>
      </c>
      <c r="I23" s="14" t="s">
        <v>196</v>
      </c>
      <c r="J23" s="18">
        <v>1906</v>
      </c>
    </row>
    <row r="24" spans="1:10">
      <c r="A24" s="5">
        <v>2</v>
      </c>
      <c r="B24" s="19">
        <v>2283</v>
      </c>
      <c r="C24" s="14" t="s">
        <v>43</v>
      </c>
      <c r="D24" s="18">
        <v>1990</v>
      </c>
      <c r="E24" s="10">
        <v>0.5</v>
      </c>
      <c r="F24" s="10" t="s">
        <v>10</v>
      </c>
      <c r="G24" s="10">
        <v>0.5</v>
      </c>
      <c r="H24" s="19">
        <v>93335</v>
      </c>
      <c r="I24" s="14" t="s">
        <v>197</v>
      </c>
      <c r="J24" s="18">
        <v>1841</v>
      </c>
    </row>
    <row r="25" spans="1:10">
      <c r="A25" s="5">
        <v>3</v>
      </c>
      <c r="B25" s="19">
        <v>76333</v>
      </c>
      <c r="C25" s="14" t="s">
        <v>44</v>
      </c>
      <c r="D25" s="18">
        <v>1918</v>
      </c>
      <c r="E25" s="10">
        <v>0.5</v>
      </c>
      <c r="F25" s="10" t="s">
        <v>10</v>
      </c>
      <c r="G25" s="10">
        <v>0.5</v>
      </c>
      <c r="H25" s="19">
        <v>89681</v>
      </c>
      <c r="I25" s="14" t="s">
        <v>198</v>
      </c>
      <c r="J25" s="18">
        <v>1820</v>
      </c>
    </row>
    <row r="26" spans="1:10">
      <c r="A26" s="5">
        <v>4</v>
      </c>
      <c r="B26" s="19">
        <v>76317</v>
      </c>
      <c r="C26" s="14" t="s">
        <v>45</v>
      </c>
      <c r="D26" s="18">
        <v>1855</v>
      </c>
      <c r="E26" s="10">
        <v>1</v>
      </c>
      <c r="F26" s="10" t="s">
        <v>10</v>
      </c>
      <c r="G26" s="10">
        <v>0</v>
      </c>
      <c r="H26" s="19">
        <v>93360</v>
      </c>
      <c r="I26" s="14" t="s">
        <v>199</v>
      </c>
      <c r="J26" s="18">
        <v>1791</v>
      </c>
    </row>
    <row r="27" spans="1:10" ht="15.75" thickBot="1">
      <c r="A27" s="6"/>
      <c r="B27" s="3"/>
      <c r="C27" s="16">
        <f>IFERROR(AVERAGE(D23:D26),"")</f>
        <v>2028.5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1839.5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36877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175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2364</v>
      </c>
      <c r="C5" s="14" t="s">
        <v>176</v>
      </c>
      <c r="D5" s="18">
        <v>1872</v>
      </c>
      <c r="E5" s="10">
        <v>1</v>
      </c>
      <c r="F5" s="10" t="s">
        <v>10</v>
      </c>
      <c r="G5" s="10">
        <v>0</v>
      </c>
      <c r="H5" s="19">
        <v>353</v>
      </c>
      <c r="I5" s="14" t="s">
        <v>53</v>
      </c>
      <c r="J5" s="18">
        <v>1851</v>
      </c>
    </row>
    <row r="6" spans="1:10">
      <c r="A6" s="5">
        <v>2</v>
      </c>
      <c r="B6" s="19">
        <v>24597</v>
      </c>
      <c r="C6" s="14" t="s">
        <v>177</v>
      </c>
      <c r="D6" s="18">
        <v>1863</v>
      </c>
      <c r="E6" s="10">
        <v>1</v>
      </c>
      <c r="F6" s="10" t="s">
        <v>10</v>
      </c>
      <c r="G6" s="10">
        <v>0</v>
      </c>
      <c r="H6" s="19">
        <v>655</v>
      </c>
      <c r="I6" s="14" t="s">
        <v>54</v>
      </c>
      <c r="J6" s="18">
        <v>1827</v>
      </c>
    </row>
    <row r="7" spans="1:10">
      <c r="A7" s="5">
        <v>3</v>
      </c>
      <c r="B7" s="19">
        <v>23281</v>
      </c>
      <c r="C7" s="14" t="s">
        <v>178</v>
      </c>
      <c r="D7" s="18">
        <v>1818</v>
      </c>
      <c r="E7" s="10">
        <v>0.5</v>
      </c>
      <c r="F7" s="10" t="s">
        <v>10</v>
      </c>
      <c r="G7" s="10">
        <v>0.5</v>
      </c>
      <c r="H7" s="19">
        <v>26816</v>
      </c>
      <c r="I7" s="14" t="s">
        <v>55</v>
      </c>
      <c r="J7" s="18">
        <v>1789</v>
      </c>
    </row>
    <row r="8" spans="1:10">
      <c r="A8" s="5">
        <v>4</v>
      </c>
      <c r="B8" s="19">
        <v>18589</v>
      </c>
      <c r="C8" s="14" t="s">
        <v>179</v>
      </c>
      <c r="D8" s="18" t="s">
        <v>79</v>
      </c>
      <c r="E8" s="10">
        <v>1</v>
      </c>
      <c r="F8" s="10" t="s">
        <v>10</v>
      </c>
      <c r="G8" s="10">
        <v>0</v>
      </c>
      <c r="H8" s="19">
        <v>43346</v>
      </c>
      <c r="I8" s="14" t="s">
        <v>50</v>
      </c>
      <c r="J8" s="18">
        <v>1605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1851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1768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174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84735</v>
      </c>
      <c r="C15" s="14" t="s">
        <v>180</v>
      </c>
      <c r="D15" s="18">
        <v>1854</v>
      </c>
      <c r="E15" s="10">
        <v>0</v>
      </c>
      <c r="F15" s="10" t="s">
        <v>10</v>
      </c>
      <c r="G15" s="10">
        <v>1</v>
      </c>
      <c r="H15" s="19">
        <v>9270</v>
      </c>
      <c r="I15" s="14" t="s">
        <v>61</v>
      </c>
      <c r="J15" s="18">
        <v>1838</v>
      </c>
    </row>
    <row r="16" spans="1:10">
      <c r="A16" s="5">
        <v>2</v>
      </c>
      <c r="B16" s="19">
        <v>89389</v>
      </c>
      <c r="C16" s="14" t="s">
        <v>181</v>
      </c>
      <c r="D16" s="18">
        <v>1707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56</v>
      </c>
      <c r="J16" s="18">
        <v>1772</v>
      </c>
    </row>
    <row r="17" spans="1:10">
      <c r="A17" s="5">
        <v>3</v>
      </c>
      <c r="B17" s="19">
        <v>79596</v>
      </c>
      <c r="C17" s="14" t="s">
        <v>182</v>
      </c>
      <c r="D17" s="18">
        <v>1642</v>
      </c>
      <c r="E17" s="10">
        <v>1</v>
      </c>
      <c r="F17" s="10" t="s">
        <v>10</v>
      </c>
      <c r="G17" s="10">
        <v>0</v>
      </c>
      <c r="H17" s="19">
        <v>31348</v>
      </c>
      <c r="I17" s="14" t="s">
        <v>60</v>
      </c>
      <c r="J17" s="18">
        <v>1832</v>
      </c>
    </row>
    <row r="18" spans="1:10" ht="15.75" thickBot="1">
      <c r="A18" s="5">
        <v>4</v>
      </c>
      <c r="B18" s="19">
        <v>74161</v>
      </c>
      <c r="C18" s="14" t="s">
        <v>183</v>
      </c>
      <c r="D18" s="18">
        <v>1665</v>
      </c>
      <c r="E18" s="12">
        <v>1</v>
      </c>
      <c r="F18" s="10" t="s">
        <v>10</v>
      </c>
      <c r="G18" s="12">
        <v>0</v>
      </c>
      <c r="H18" s="19">
        <v>48097</v>
      </c>
      <c r="I18" s="14" t="s">
        <v>59</v>
      </c>
      <c r="J18" s="18">
        <v>1727</v>
      </c>
    </row>
    <row r="19" spans="1:10" ht="16.5" thickTop="1" thickBot="1">
      <c r="A19" s="6"/>
      <c r="B19" s="3"/>
      <c r="C19" s="16">
        <f>IFERROR(AVERAGE(D15:D18),"")</f>
        <v>1717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1792.25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173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38113</v>
      </c>
      <c r="C23" s="14" t="s">
        <v>184</v>
      </c>
      <c r="D23" s="18">
        <v>1878</v>
      </c>
      <c r="E23" s="10">
        <v>1</v>
      </c>
      <c r="F23" s="10" t="s">
        <v>10</v>
      </c>
      <c r="G23" s="10">
        <v>0</v>
      </c>
      <c r="H23" s="19">
        <v>20621</v>
      </c>
      <c r="I23" s="14" t="s">
        <v>63</v>
      </c>
      <c r="J23" s="18">
        <v>2351</v>
      </c>
    </row>
    <row r="24" spans="1:10">
      <c r="A24" s="5">
        <v>2</v>
      </c>
      <c r="B24" s="19">
        <v>29467</v>
      </c>
      <c r="C24" s="14" t="s">
        <v>187</v>
      </c>
      <c r="D24" s="18">
        <v>1870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43</v>
      </c>
      <c r="J24" s="18">
        <v>1990</v>
      </c>
    </row>
    <row r="25" spans="1:10">
      <c r="A25" s="5">
        <v>3</v>
      </c>
      <c r="B25" s="19">
        <v>11886</v>
      </c>
      <c r="C25" s="14" t="s">
        <v>185</v>
      </c>
      <c r="D25" s="18">
        <v>1842</v>
      </c>
      <c r="E25" s="10">
        <v>0</v>
      </c>
      <c r="F25" s="10" t="s">
        <v>10</v>
      </c>
      <c r="G25" s="10">
        <v>1</v>
      </c>
      <c r="H25" s="19">
        <v>76333</v>
      </c>
      <c r="I25" s="14" t="s">
        <v>44</v>
      </c>
      <c r="J25" s="18">
        <v>1918</v>
      </c>
    </row>
    <row r="26" spans="1:10" ht="15.75" thickBot="1">
      <c r="A26" s="5">
        <v>4</v>
      </c>
      <c r="B26" s="19">
        <v>45896</v>
      </c>
      <c r="C26" s="14" t="s">
        <v>186</v>
      </c>
      <c r="D26" s="18">
        <v>1784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45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1843.5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37079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163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75</v>
      </c>
      <c r="D5" s="18">
        <v>1855</v>
      </c>
      <c r="E5" s="10">
        <v>0.5</v>
      </c>
      <c r="F5" s="10" t="s">
        <v>10</v>
      </c>
      <c r="G5" s="10">
        <v>0.5</v>
      </c>
      <c r="H5" s="19">
        <v>21733</v>
      </c>
      <c r="I5" s="14" t="s">
        <v>74</v>
      </c>
      <c r="J5" s="18">
        <v>1880</v>
      </c>
    </row>
    <row r="6" spans="1:10">
      <c r="A6" s="5">
        <v>2</v>
      </c>
      <c r="B6" s="19">
        <v>353</v>
      </c>
      <c r="C6" s="14" t="s">
        <v>53</v>
      </c>
      <c r="D6" s="18">
        <v>1851</v>
      </c>
      <c r="E6" s="10">
        <v>0</v>
      </c>
      <c r="F6" s="10" t="s">
        <v>10</v>
      </c>
      <c r="G6" s="10">
        <v>1</v>
      </c>
      <c r="H6" s="19">
        <v>9342</v>
      </c>
      <c r="I6" s="14" t="s">
        <v>76</v>
      </c>
      <c r="J6" s="18">
        <v>1803</v>
      </c>
    </row>
    <row r="7" spans="1:10">
      <c r="A7" s="5">
        <v>3</v>
      </c>
      <c r="B7" s="19">
        <v>655</v>
      </c>
      <c r="C7" s="14" t="s">
        <v>54</v>
      </c>
      <c r="D7" s="18">
        <v>1827</v>
      </c>
      <c r="E7" s="10">
        <v>0</v>
      </c>
      <c r="F7" s="10" t="s">
        <v>10</v>
      </c>
      <c r="G7" s="10">
        <v>1</v>
      </c>
      <c r="H7" s="19">
        <v>96491</v>
      </c>
      <c r="I7" s="14" t="s">
        <v>77</v>
      </c>
      <c r="J7" s="18">
        <v>1724</v>
      </c>
    </row>
    <row r="8" spans="1:10">
      <c r="A8" s="5">
        <v>4</v>
      </c>
      <c r="B8" s="19">
        <v>26816</v>
      </c>
      <c r="C8" s="14" t="s">
        <v>55</v>
      </c>
      <c r="D8" s="18">
        <v>1789</v>
      </c>
      <c r="E8" s="10">
        <v>0</v>
      </c>
      <c r="F8" s="10" t="s">
        <v>10</v>
      </c>
      <c r="G8" s="10">
        <v>1</v>
      </c>
      <c r="H8" s="19">
        <v>51578</v>
      </c>
      <c r="I8" s="14" t="s">
        <v>162</v>
      </c>
      <c r="J8" s="18">
        <v>1620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1830.5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1756.75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164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56</v>
      </c>
      <c r="D15" s="18">
        <v>1772</v>
      </c>
      <c r="E15" s="10">
        <v>1</v>
      </c>
      <c r="F15" s="10" t="s">
        <v>10</v>
      </c>
      <c r="G15" s="10">
        <v>0</v>
      </c>
      <c r="H15" s="19">
        <v>92916</v>
      </c>
      <c r="I15" s="14" t="s">
        <v>166</v>
      </c>
      <c r="J15" s="18">
        <v>1871</v>
      </c>
    </row>
    <row r="16" spans="1:10">
      <c r="A16" s="5">
        <v>2</v>
      </c>
      <c r="B16" s="19">
        <v>48097</v>
      </c>
      <c r="C16" s="14" t="s">
        <v>59</v>
      </c>
      <c r="D16" s="18">
        <v>1727</v>
      </c>
      <c r="E16" s="10">
        <v>1</v>
      </c>
      <c r="F16" s="10" t="s">
        <v>10</v>
      </c>
      <c r="G16" s="10">
        <v>0</v>
      </c>
      <c r="H16" s="19">
        <v>73865</v>
      </c>
      <c r="I16" s="14" t="s">
        <v>167</v>
      </c>
      <c r="J16" s="18">
        <v>1676</v>
      </c>
    </row>
    <row r="17" spans="1:10">
      <c r="A17" s="5">
        <v>3</v>
      </c>
      <c r="B17" s="19">
        <v>43346</v>
      </c>
      <c r="C17" s="14" t="s">
        <v>50</v>
      </c>
      <c r="D17" s="18">
        <v>1605</v>
      </c>
      <c r="E17" s="10">
        <v>0.5</v>
      </c>
      <c r="F17" s="10" t="s">
        <v>10</v>
      </c>
      <c r="G17" s="10">
        <v>0.5</v>
      </c>
      <c r="H17" s="19">
        <v>78166</v>
      </c>
      <c r="I17" s="14" t="s">
        <v>168</v>
      </c>
      <c r="J17" s="18">
        <v>1598</v>
      </c>
    </row>
    <row r="18" spans="1:10" ht="15.75" thickBot="1">
      <c r="A18" s="5">
        <v>4</v>
      </c>
      <c r="B18" s="19">
        <v>41483</v>
      </c>
      <c r="C18" s="14" t="s">
        <v>78</v>
      </c>
      <c r="D18" s="18" t="s">
        <v>79</v>
      </c>
      <c r="E18" s="12">
        <v>0</v>
      </c>
      <c r="F18" s="10" t="s">
        <v>10</v>
      </c>
      <c r="G18" s="12">
        <v>1</v>
      </c>
      <c r="H18" s="19">
        <v>66621</v>
      </c>
      <c r="I18" s="14" t="s">
        <v>169</v>
      </c>
      <c r="J18" s="18" t="s">
        <v>79</v>
      </c>
    </row>
    <row r="19" spans="1:10" ht="16.5" thickTop="1" thickBot="1">
      <c r="A19" s="6"/>
      <c r="B19" s="3"/>
      <c r="C19" s="16">
        <f>IFERROR(AVERAGE(D15:D18),"")</f>
        <v>1701.3333333333333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1715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165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63</v>
      </c>
      <c r="D23" s="18">
        <v>2351</v>
      </c>
      <c r="E23" s="10">
        <v>1</v>
      </c>
      <c r="F23" s="10" t="s">
        <v>10</v>
      </c>
      <c r="G23" s="10">
        <v>0</v>
      </c>
      <c r="H23" s="19">
        <v>4707</v>
      </c>
      <c r="I23" s="14" t="s">
        <v>170</v>
      </c>
      <c r="J23" s="18">
        <v>1871</v>
      </c>
    </row>
    <row r="24" spans="1:10">
      <c r="A24" s="5">
        <v>2</v>
      </c>
      <c r="B24" s="19">
        <v>2283</v>
      </c>
      <c r="C24" s="14" t="s">
        <v>43</v>
      </c>
      <c r="D24" s="18">
        <v>1990</v>
      </c>
      <c r="E24" s="10">
        <v>0.5</v>
      </c>
      <c r="F24" s="10" t="s">
        <v>10</v>
      </c>
      <c r="G24" s="10">
        <v>0.5</v>
      </c>
      <c r="H24" s="19">
        <v>2640</v>
      </c>
      <c r="I24" s="14" t="s">
        <v>80</v>
      </c>
      <c r="J24" s="18">
        <v>1858</v>
      </c>
    </row>
    <row r="25" spans="1:10">
      <c r="A25" s="5">
        <v>3</v>
      </c>
      <c r="B25" s="19">
        <v>76333</v>
      </c>
      <c r="C25" s="14" t="s">
        <v>44</v>
      </c>
      <c r="D25" s="18">
        <v>1918</v>
      </c>
      <c r="E25" s="10">
        <v>0.5</v>
      </c>
      <c r="F25" s="10" t="s">
        <v>10</v>
      </c>
      <c r="G25" s="10">
        <v>0.5</v>
      </c>
      <c r="H25" s="19">
        <v>54500</v>
      </c>
      <c r="I25" s="14" t="s">
        <v>171</v>
      </c>
      <c r="J25" s="18">
        <v>1847</v>
      </c>
    </row>
    <row r="26" spans="1:10" ht="15.75" thickBot="1">
      <c r="A26" s="5">
        <v>4</v>
      </c>
      <c r="B26" s="19">
        <v>76317</v>
      </c>
      <c r="C26" s="14" t="s">
        <v>45</v>
      </c>
      <c r="D26" s="18">
        <v>1855</v>
      </c>
      <c r="E26" s="12">
        <v>0.5</v>
      </c>
      <c r="F26" s="10" t="s">
        <v>10</v>
      </c>
      <c r="G26" s="12">
        <v>0.5</v>
      </c>
      <c r="H26" s="19">
        <v>3174</v>
      </c>
      <c r="I26" s="14" t="s">
        <v>172</v>
      </c>
      <c r="J26" s="18">
        <v>1791</v>
      </c>
    </row>
    <row r="27" spans="1:10" ht="16.5" thickTop="1" thickBot="1">
      <c r="A27" s="6"/>
      <c r="B27" s="3"/>
      <c r="C27" s="16">
        <f>IFERROR(AVERAGE(D23:D26),"")</f>
        <v>2028.5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1841.75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36912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237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45632</v>
      </c>
      <c r="C5" s="14" t="s">
        <v>149</v>
      </c>
      <c r="D5" s="18">
        <v>1921</v>
      </c>
      <c r="E5" s="10">
        <v>0.5</v>
      </c>
      <c r="F5" s="10" t="s">
        <v>10</v>
      </c>
      <c r="G5" s="10">
        <v>0.5</v>
      </c>
      <c r="H5" s="19">
        <v>43419</v>
      </c>
      <c r="I5" s="14" t="s">
        <v>75</v>
      </c>
      <c r="J5" s="18">
        <v>1855</v>
      </c>
    </row>
    <row r="6" spans="1:10">
      <c r="A6" s="5">
        <v>2</v>
      </c>
      <c r="B6" s="19">
        <v>3646</v>
      </c>
      <c r="C6" s="14" t="s">
        <v>151</v>
      </c>
      <c r="D6" s="18" t="s">
        <v>79</v>
      </c>
      <c r="E6" s="10">
        <v>0.5</v>
      </c>
      <c r="F6" s="10" t="s">
        <v>10</v>
      </c>
      <c r="G6" s="10">
        <v>0.5</v>
      </c>
      <c r="H6" s="19">
        <v>353</v>
      </c>
      <c r="I6" s="14" t="s">
        <v>53</v>
      </c>
      <c r="J6" s="18">
        <v>1851</v>
      </c>
    </row>
    <row r="7" spans="1:10">
      <c r="A7" s="5">
        <v>3</v>
      </c>
      <c r="B7" s="19">
        <v>3824</v>
      </c>
      <c r="C7" s="14" t="s">
        <v>152</v>
      </c>
      <c r="D7" s="18" t="s">
        <v>79</v>
      </c>
      <c r="E7" s="10">
        <v>1</v>
      </c>
      <c r="F7" s="10" t="s">
        <v>10</v>
      </c>
      <c r="G7" s="10">
        <v>0</v>
      </c>
      <c r="H7" s="19">
        <v>655</v>
      </c>
      <c r="I7" s="14" t="s">
        <v>54</v>
      </c>
      <c r="J7" s="18">
        <v>1827</v>
      </c>
    </row>
    <row r="8" spans="1:10">
      <c r="A8" s="5">
        <v>4</v>
      </c>
      <c r="B8" s="19">
        <v>48062</v>
      </c>
      <c r="C8" s="14" t="s">
        <v>150</v>
      </c>
      <c r="D8" s="18">
        <v>1825</v>
      </c>
      <c r="E8" s="10">
        <v>1</v>
      </c>
      <c r="F8" s="10" t="s">
        <v>10</v>
      </c>
      <c r="G8" s="10">
        <v>0</v>
      </c>
      <c r="H8" s="19">
        <v>26816</v>
      </c>
      <c r="I8" s="14" t="s">
        <v>55</v>
      </c>
      <c r="J8" s="18">
        <v>1789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1873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1830.5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148</v>
      </c>
      <c r="D13" s="1"/>
      <c r="E13" s="1"/>
      <c r="F13" s="1"/>
      <c r="G13" s="1"/>
      <c r="H13" s="2" t="s">
        <v>12</v>
      </c>
      <c r="I13" s="15" t="s">
        <v>47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72443</v>
      </c>
      <c r="C15" s="14" t="s">
        <v>153</v>
      </c>
      <c r="D15" s="18">
        <v>1886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61</v>
      </c>
      <c r="J15" s="18">
        <v>1838</v>
      </c>
    </row>
    <row r="16" spans="1:10">
      <c r="A16" s="5">
        <v>2</v>
      </c>
      <c r="B16" s="19">
        <v>91201</v>
      </c>
      <c r="C16" s="14" t="s">
        <v>154</v>
      </c>
      <c r="D16" s="18">
        <v>1861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56</v>
      </c>
      <c r="J16" s="18">
        <v>1772</v>
      </c>
    </row>
    <row r="17" spans="1:10">
      <c r="A17" s="5">
        <v>3</v>
      </c>
      <c r="B17" s="19">
        <v>60569</v>
      </c>
      <c r="C17" s="14" t="s">
        <v>156</v>
      </c>
      <c r="D17" s="18">
        <v>1818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59</v>
      </c>
      <c r="J17" s="18">
        <v>1727</v>
      </c>
    </row>
    <row r="18" spans="1:10" ht="15.75" thickBot="1">
      <c r="A18" s="5">
        <v>4</v>
      </c>
      <c r="B18" s="19">
        <v>75990</v>
      </c>
      <c r="C18" s="14" t="s">
        <v>155</v>
      </c>
      <c r="D18" s="18">
        <v>1810</v>
      </c>
      <c r="E18" s="12">
        <v>0.5</v>
      </c>
      <c r="F18" s="10" t="s">
        <v>10</v>
      </c>
      <c r="G18" s="12">
        <v>0.5</v>
      </c>
      <c r="H18" s="19">
        <v>43346</v>
      </c>
      <c r="I18" s="14" t="s">
        <v>50</v>
      </c>
      <c r="J18" s="18">
        <v>1605</v>
      </c>
    </row>
    <row r="19" spans="1:10" ht="16.5" thickTop="1" thickBot="1">
      <c r="A19" s="6"/>
      <c r="B19" s="3"/>
      <c r="C19" s="16">
        <f>IFERROR(AVERAGE(D15:D18),"")</f>
        <v>1843.75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1735.5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157</v>
      </c>
      <c r="D21" s="1"/>
      <c r="E21" s="1"/>
      <c r="F21" s="1"/>
      <c r="G21" s="1"/>
      <c r="H21" s="2" t="s">
        <v>12</v>
      </c>
      <c r="I21" s="15" t="s">
        <v>52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36374</v>
      </c>
      <c r="C23" s="14" t="s">
        <v>161</v>
      </c>
      <c r="D23" s="18">
        <v>1884</v>
      </c>
      <c r="E23" s="10">
        <v>0.5</v>
      </c>
      <c r="F23" s="10" t="s">
        <v>10</v>
      </c>
      <c r="G23" s="10">
        <v>0.5</v>
      </c>
      <c r="H23" s="19">
        <v>20621</v>
      </c>
      <c r="I23" s="14" t="s">
        <v>63</v>
      </c>
      <c r="J23" s="18">
        <v>2351</v>
      </c>
    </row>
    <row r="24" spans="1:10">
      <c r="A24" s="5">
        <v>2</v>
      </c>
      <c r="B24" s="19">
        <v>43311</v>
      </c>
      <c r="C24" s="14" t="s">
        <v>158</v>
      </c>
      <c r="D24" s="18">
        <v>1692</v>
      </c>
      <c r="E24" s="10">
        <v>1</v>
      </c>
      <c r="F24" s="10" t="s">
        <v>10</v>
      </c>
      <c r="G24" s="10">
        <v>0</v>
      </c>
      <c r="H24" s="19">
        <v>76333</v>
      </c>
      <c r="I24" s="14" t="s">
        <v>44</v>
      </c>
      <c r="J24" s="18">
        <v>1918</v>
      </c>
    </row>
    <row r="25" spans="1:10">
      <c r="A25" s="5">
        <v>3</v>
      </c>
      <c r="B25" s="19">
        <v>47341</v>
      </c>
      <c r="C25" s="14" t="s">
        <v>159</v>
      </c>
      <c r="D25" s="18">
        <v>1783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45</v>
      </c>
      <c r="J25" s="18">
        <v>1855</v>
      </c>
    </row>
    <row r="26" spans="1:10" ht="15.75" thickBot="1">
      <c r="A26" s="5">
        <v>4</v>
      </c>
      <c r="B26" s="19">
        <v>43176</v>
      </c>
      <c r="C26" s="14" t="s">
        <v>160</v>
      </c>
      <c r="D26" s="18">
        <v>1666</v>
      </c>
      <c r="E26" s="12">
        <v>1</v>
      </c>
      <c r="F26" s="10" t="s">
        <v>10</v>
      </c>
      <c r="G26" s="12">
        <v>0</v>
      </c>
      <c r="H26" s="19">
        <v>31348</v>
      </c>
      <c r="I26" s="14" t="s">
        <v>60</v>
      </c>
      <c r="J26" s="18">
        <v>1832</v>
      </c>
    </row>
    <row r="27" spans="1:10" ht="16.5" thickTop="1" thickBot="1">
      <c r="A27" s="6"/>
      <c r="B27" s="3"/>
      <c r="C27" s="16">
        <f>IFERROR(AVERAGE(D23:D26),"")</f>
        <v>1756.25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1989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36926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42</v>
      </c>
      <c r="D3" s="1"/>
      <c r="E3" s="1"/>
      <c r="F3" s="1"/>
      <c r="G3" s="1"/>
      <c r="H3" s="2" t="s">
        <v>12</v>
      </c>
      <c r="I3" s="15" t="s">
        <v>134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75</v>
      </c>
      <c r="D5" s="18">
        <v>1858</v>
      </c>
      <c r="E5" s="10">
        <v>0</v>
      </c>
      <c r="F5" s="10" t="s">
        <v>10</v>
      </c>
      <c r="G5" s="10">
        <v>1</v>
      </c>
      <c r="H5" s="19">
        <v>45888</v>
      </c>
      <c r="I5" s="14" t="s">
        <v>137</v>
      </c>
      <c r="J5" s="18">
        <v>2053</v>
      </c>
    </row>
    <row r="6" spans="1:10">
      <c r="A6" s="5">
        <v>2</v>
      </c>
      <c r="B6" s="19">
        <v>353</v>
      </c>
      <c r="C6" s="14" t="s">
        <v>53</v>
      </c>
      <c r="D6" s="18">
        <v>1840</v>
      </c>
      <c r="E6" s="10">
        <v>1</v>
      </c>
      <c r="F6" s="10" t="s">
        <v>10</v>
      </c>
      <c r="G6" s="10">
        <v>0</v>
      </c>
      <c r="H6" s="19">
        <v>26751</v>
      </c>
      <c r="I6" s="14" t="s">
        <v>83</v>
      </c>
      <c r="J6" s="18">
        <v>1872</v>
      </c>
    </row>
    <row r="7" spans="1:10">
      <c r="A7" s="5">
        <v>3</v>
      </c>
      <c r="B7" s="19">
        <v>26816</v>
      </c>
      <c r="C7" s="14" t="s">
        <v>55</v>
      </c>
      <c r="D7" s="18">
        <v>1797</v>
      </c>
      <c r="E7" s="10">
        <v>1</v>
      </c>
      <c r="F7" s="10" t="s">
        <v>10</v>
      </c>
      <c r="G7" s="10">
        <v>0</v>
      </c>
      <c r="H7" s="19">
        <v>26719</v>
      </c>
      <c r="I7" s="14" t="s">
        <v>136</v>
      </c>
      <c r="J7" s="18">
        <v>1761</v>
      </c>
    </row>
    <row r="8" spans="1:10">
      <c r="A8" s="5">
        <v>4</v>
      </c>
      <c r="B8" s="19">
        <v>48097</v>
      </c>
      <c r="C8" s="14" t="s">
        <v>59</v>
      </c>
      <c r="D8" s="18">
        <v>1779</v>
      </c>
      <c r="E8" s="10">
        <v>0.5</v>
      </c>
      <c r="F8" s="10" t="s">
        <v>10</v>
      </c>
      <c r="G8" s="10">
        <v>0.5</v>
      </c>
      <c r="H8" s="19">
        <v>26808</v>
      </c>
      <c r="I8" s="14" t="s">
        <v>135</v>
      </c>
      <c r="J8" s="18">
        <v>1723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1818.5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1852.25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47</v>
      </c>
      <c r="D13" s="1"/>
      <c r="E13" s="1"/>
      <c r="F13" s="1"/>
      <c r="G13" s="1"/>
      <c r="H13" s="2" t="s">
        <v>12</v>
      </c>
      <c r="I13" s="15" t="s">
        <v>138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61</v>
      </c>
      <c r="D15" s="18">
        <v>1832</v>
      </c>
      <c r="E15" s="10">
        <v>0</v>
      </c>
      <c r="F15" s="10" t="s">
        <v>10</v>
      </c>
      <c r="G15" s="10">
        <v>1</v>
      </c>
      <c r="H15" s="19">
        <v>85774</v>
      </c>
      <c r="I15" s="14" t="s">
        <v>139</v>
      </c>
      <c r="J15" s="18">
        <v>1918</v>
      </c>
    </row>
    <row r="16" spans="1:10">
      <c r="A16" s="5">
        <v>2</v>
      </c>
      <c r="B16" s="19">
        <v>43419</v>
      </c>
      <c r="C16" s="14" t="s">
        <v>56</v>
      </c>
      <c r="D16" s="18">
        <v>1781</v>
      </c>
      <c r="E16" s="10">
        <v>1</v>
      </c>
      <c r="F16" s="10" t="s">
        <v>10</v>
      </c>
      <c r="G16" s="10">
        <v>0</v>
      </c>
      <c r="H16" s="19">
        <v>85472</v>
      </c>
      <c r="I16" s="14" t="s">
        <v>140</v>
      </c>
      <c r="J16" s="18">
        <v>1719</v>
      </c>
    </row>
    <row r="17" spans="1:10">
      <c r="A17" s="5">
        <v>3</v>
      </c>
      <c r="B17" s="19">
        <v>43346</v>
      </c>
      <c r="C17" s="14" t="s">
        <v>50</v>
      </c>
      <c r="D17" s="18">
        <v>1594</v>
      </c>
      <c r="E17" s="10">
        <v>0</v>
      </c>
      <c r="F17" s="10" t="s">
        <v>10</v>
      </c>
      <c r="G17" s="10">
        <v>1</v>
      </c>
      <c r="H17" s="19">
        <v>90981</v>
      </c>
      <c r="I17" s="14" t="s">
        <v>141</v>
      </c>
      <c r="J17" s="18">
        <v>1642</v>
      </c>
    </row>
    <row r="18" spans="1:10" ht="15.75" thickBot="1">
      <c r="A18" s="5">
        <v>4</v>
      </c>
      <c r="B18" s="19">
        <v>54658</v>
      </c>
      <c r="C18" s="14" t="s">
        <v>46</v>
      </c>
      <c r="D18" s="18">
        <v>1450</v>
      </c>
      <c r="E18" s="12">
        <v>1</v>
      </c>
      <c r="F18" s="10" t="s">
        <v>10</v>
      </c>
      <c r="G18" s="12">
        <v>0</v>
      </c>
      <c r="H18" s="19">
        <v>66206</v>
      </c>
      <c r="I18" s="14" t="s">
        <v>142</v>
      </c>
      <c r="J18" s="18">
        <v>1193</v>
      </c>
    </row>
    <row r="19" spans="1:10" ht="16.5" thickTop="1" thickBot="1">
      <c r="A19" s="6"/>
      <c r="B19" s="3"/>
      <c r="C19" s="16">
        <f>IFERROR(AVERAGE(D15:D18),"")</f>
        <v>1664.25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1618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52</v>
      </c>
      <c r="D21" s="1"/>
      <c r="E21" s="1"/>
      <c r="F21" s="1"/>
      <c r="G21" s="1"/>
      <c r="H21" s="2" t="s">
        <v>12</v>
      </c>
      <c r="I21" s="15" t="s">
        <v>143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63</v>
      </c>
      <c r="D23" s="18">
        <v>2337</v>
      </c>
      <c r="E23" s="10">
        <v>1</v>
      </c>
      <c r="F23" s="10" t="s">
        <v>10</v>
      </c>
      <c r="G23" s="10">
        <v>0</v>
      </c>
      <c r="H23" s="19">
        <v>35360</v>
      </c>
      <c r="I23" s="14" t="s">
        <v>144</v>
      </c>
      <c r="J23" s="18">
        <v>1839</v>
      </c>
    </row>
    <row r="24" spans="1:10">
      <c r="A24" s="5">
        <v>2</v>
      </c>
      <c r="B24" s="19">
        <v>2283</v>
      </c>
      <c r="C24" s="14" t="s">
        <v>43</v>
      </c>
      <c r="D24" s="18">
        <v>1984</v>
      </c>
      <c r="E24" s="10">
        <v>0</v>
      </c>
      <c r="F24" s="10" t="s">
        <v>10</v>
      </c>
      <c r="G24" s="10">
        <v>1</v>
      </c>
      <c r="H24" s="19">
        <v>23434</v>
      </c>
      <c r="I24" s="14" t="s">
        <v>145</v>
      </c>
      <c r="J24" s="18">
        <v>1882</v>
      </c>
    </row>
    <row r="25" spans="1:10">
      <c r="A25" s="5">
        <v>3</v>
      </c>
      <c r="B25" s="19">
        <v>76333</v>
      </c>
      <c r="C25" s="14" t="s">
        <v>44</v>
      </c>
      <c r="D25" s="18">
        <v>1892</v>
      </c>
      <c r="E25" s="10">
        <v>1</v>
      </c>
      <c r="F25" s="10" t="s">
        <v>10</v>
      </c>
      <c r="G25" s="10">
        <v>0</v>
      </c>
      <c r="H25" s="19">
        <v>16021</v>
      </c>
      <c r="I25" s="14" t="s">
        <v>146</v>
      </c>
      <c r="J25" s="18">
        <v>1894</v>
      </c>
    </row>
    <row r="26" spans="1:10" ht="15.75" thickBot="1">
      <c r="A26" s="5">
        <v>4</v>
      </c>
      <c r="B26" s="19">
        <v>76317</v>
      </c>
      <c r="C26" s="14" t="s">
        <v>45</v>
      </c>
      <c r="D26" s="18">
        <v>1848</v>
      </c>
      <c r="E26" s="12">
        <v>0</v>
      </c>
      <c r="F26" s="10" t="s">
        <v>10</v>
      </c>
      <c r="G26" s="12">
        <v>1</v>
      </c>
      <c r="H26" s="19">
        <v>35521</v>
      </c>
      <c r="I26" s="14" t="s">
        <v>147</v>
      </c>
      <c r="J26" s="18">
        <v>1742</v>
      </c>
    </row>
    <row r="27" spans="1:10" ht="16.5" thickTop="1" thickBot="1">
      <c r="A27" s="6"/>
      <c r="B27" s="3"/>
      <c r="C27" s="16">
        <f>IFERROR(AVERAGE(D23:D26),"")</f>
        <v>2015.25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1839.25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2017-04-14T09:40:02Z</dcterms:modified>
</cp:coreProperties>
</file>