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85" yWindow="-15" windowWidth="14340" windowHeight="1287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4" l="1"/>
  <c r="P38"/>
  <c r="P57"/>
  <c r="P29"/>
  <c r="P21"/>
  <c r="P23"/>
  <c r="P18"/>
  <c r="P20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<sst xmlns="http://schemas.openxmlformats.org/spreadsheetml/2006/main" count="1250" uniqueCount="192">
  <si>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</si>
  <si>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</si>
  <si>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</si>
  <si>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</si>
  <si>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</si>
  <si>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</si>
  <si>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</si>
  <si>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</si>
  <si>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</si>
  <si>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</si>
  <si>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</si>
  <si>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</si>
  <si>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</si>
  <si>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</si>
  <si>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</si>
  <si>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</si>
  <si>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</si>
  <si>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</si>
  <si>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</si>
  <si>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</si>
  <si>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</si>
  <si>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</si>
  <si>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</si>
  <si>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</si>
  <si>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</si>
  <si>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</si>
  <si>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</si>
  <si>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</si>
  <si>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</si>
  <si>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</si>
  <si>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</si>
  <si>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</si>
  <si>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</si>
  <si>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</si>
  <si>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</si>
  <si>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</si>
  <si>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</si>
  <si>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</si>
  <si>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</si>
  <si>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</si>
  <si>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</si>
  <si>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</si>
  <si>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Roque 5</t>
  </si>
  <si>
    <t>Carnières</t>
  </si>
  <si>
    <t>Nassogne</t>
  </si>
  <si>
    <t>Westland 3</t>
  </si>
  <si>
    <t>Thibaut 4</t>
  </si>
  <si>
    <t>Roque 7</t>
  </si>
  <si>
    <t>Tibechecs</t>
  </si>
  <si>
    <t>Mat of Pat 2</t>
  </si>
  <si>
    <t>Oude God 3</t>
  </si>
  <si>
    <t>Brasschaat 2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</si>
  <si>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</si>
  <si>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</si>
  <si>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</si>
  <si>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</si>
  <si>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</si>
  <si>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</si>
  <si>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</si>
  <si>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</si>
  <si>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</si>
  <si>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</si>
  <si>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</si>
  <si>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</si>
  <si>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</si>
  <si>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</si>
  <si>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</si>
  <si>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</si>
  <si>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</si>
  <si>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</si>
  <si>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</si>
  <si>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</si>
  <si>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</si>
  <si>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</si>
  <si>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</si>
  <si>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</si>
  <si>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</si>
  <si>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</si>
  <si>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</si>
  <si>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</si>
  <si>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Anderlecht 2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</si>
  <si>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</si>
  <si>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</si>
  <si>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</si>
  <si>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</si>
  <si>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</si>
  <si>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</si>
  <si>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</si>
  <si>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</si>
  <si>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</si>
  <si>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</si>
  <si>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</si>
  <si>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</si>
  <si>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</si>
  <si>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</si>
  <si>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</si>
  <si>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</si>
  <si>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</si>
  <si>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Geraardsbergen 1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</si>
  <si>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</si>
  <si>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</si>
  <si>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</si>
  <si>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</si>
  <si>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</si>
  <si>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</si>
  <si>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</si>
  <si>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</si>
  <si>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</si>
  <si>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</si>
  <si>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</si>
  <si>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</si>
  <si>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</si>
  <si>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</si>
  <si>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</si>
  <si>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</si>
  <si>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</si>
  <si>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</si>
  <si>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</si>
  <si>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</si>
  <si>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</si>
  <si>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</si>
  <si>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</si>
  <si>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</si>
  <si>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</si>
  <si>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Soignies 1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</si>
  <si>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</si>
  <si>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</si>
  <si>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</si>
  <si>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</si>
  <si>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</si>
  <si>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</si>
  <si>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</si>
  <si>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</si>
  <si>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</si>
  <si>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</si>
  <si>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4-0 wordt 3-1 wegens opstellingsfout</t>
  </si>
  <si>
    <t>Nivelles 1</t>
  </si>
  <si>
    <t>Flamion Bruno</t>
  </si>
  <si>
    <t>Mataigne</t>
  </si>
  <si>
    <t>Degembre</t>
  </si>
  <si>
    <t>Verheyen</t>
  </si>
  <si>
    <t>Thiteca</t>
  </si>
  <si>
    <t>Hawia</t>
  </si>
  <si>
    <t>Anderlecht 4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</si>
  <si>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</si>
  <si>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</si>
  <si>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</si>
  <si>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</si>
  <si>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</si>
  <si>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</si>
  <si>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</si>
  <si>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</si>
  <si>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</si>
  <si>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Namur 1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</si>
  <si>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</si>
  <si>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</si>
  <si>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</si>
  <si>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</si>
  <si>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</si>
  <si>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</si>
  <si>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</si>
  <si>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</si>
  <si>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</si>
  <si>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</si>
  <si>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Willebroek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</si>
  <si>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</si>
  <si>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</si>
  <si>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</si>
  <si>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</si>
  <si>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</si>
  <si>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</si>
  <si>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</si>
  <si>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</si>
  <si>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</si>
  <si>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</si>
  <si>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</si>
  <si>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berekening matchpunten  1 of 0,5 of 0</t>
  </si>
  <si>
    <t>promoveert</t>
  </si>
  <si>
    <t>Dworp 2 promoveert dankzij vacante plaats</t>
  </si>
  <si>
    <t>Ruy Lopez Gent 9</t>
  </si>
  <si>
    <t>Ruy Lopez Gent 8</t>
  </si>
  <si>
    <t>Paroza Berchem 2</t>
  </si>
  <si>
    <t>CRE Charleroi 1</t>
  </si>
  <si>
    <t>Vandenbruane Carl</t>
  </si>
  <si>
    <t xml:space="preserve">Willebroek maakte in R7 waarschijnlijk een opstelllingsfout tegen Dworp 3 </t>
  </si>
  <si>
    <t>Verbruggen Jan</t>
  </si>
  <si>
    <t>Willaert Jan</t>
  </si>
  <si>
    <t>Willemsen Paul</t>
  </si>
  <si>
    <t>Pax Walter</t>
  </si>
  <si>
    <t>5G beslissing NTL:  Anderlecht 4 - Tibechecs  3-0</t>
  </si>
  <si>
    <t>5K   einduitslag: Willebroek kreeg 13,5 en Dworp 8,5.</t>
  </si>
  <si>
    <t>3B Roque 5 degradeert; Carnières blijft in 3de afdeling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</si>
</sst>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9" xfId="2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1" fillId="9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0" fillId="9" borderId="34" xfId="0" applyFont="1" applyFill="1" applyBorder="1"/>
    <xf numFmtId="0" fontId="0" fillId="10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0" ht="21">
      <c r="A1" s="22" t="s">
        <v>20</v>
      </c>
    </row>
    <row r="2" spans="1:10" ht="15.75" thickBot="1"/>
    <row r="3" spans="1:10">
      <c r="A3" s="23" t="s">
        <v>0</v>
      </c>
      <c r="B3" s="26">
        <v>1986</v>
      </c>
      <c r="D3" s="71" t="s">
        <v>176</v>
      </c>
      <c r="E3" s="71"/>
      <c r="F3" s="71"/>
      <c r="G3" s="71"/>
    </row>
    <row r="4" spans="1:10" ht="15.75" thickBot="1">
      <c r="A4" s="23" t="s">
        <v>38</v>
      </c>
      <c r="B4" s="27">
        <v>1987</v>
      </c>
    </row>
    <row r="5" spans="1:10">
      <c r="A5" s="24" t="s">
        <v>1</v>
      </c>
      <c r="B5" s="28" t="s">
        <v>39</v>
      </c>
    </row>
    <row r="6" spans="1:10">
      <c r="A6" s="24" t="s">
        <v>2</v>
      </c>
      <c r="B6" s="29" t="s">
        <v>40</v>
      </c>
    </row>
    <row r="7" spans="1:10">
      <c r="A7" s="24" t="s">
        <v>3</v>
      </c>
      <c r="B7" s="29" t="s">
        <v>41</v>
      </c>
    </row>
    <row r="8" spans="1:10" ht="15.75" thickBot="1">
      <c r="A8" s="24" t="s">
        <v>4</v>
      </c>
      <c r="B8" s="30"/>
    </row>
    <row r="11" spans="1:10">
      <c r="C11" s="70" t="s">
        <v>189</v>
      </c>
      <c r="D11" s="70"/>
      <c r="E11" s="70"/>
      <c r="F11" s="70"/>
      <c r="G11" s="70"/>
    </row>
    <row r="12" spans="1:10">
      <c r="C12" s="78" t="s">
        <v>178</v>
      </c>
      <c r="D12" s="78"/>
      <c r="E12" s="78"/>
      <c r="F12" s="78"/>
      <c r="G12" s="78"/>
    </row>
    <row r="14" spans="1:10">
      <c r="C14" s="70" t="s">
        <v>190</v>
      </c>
      <c r="D14" s="70"/>
      <c r="E14" s="70"/>
      <c r="F14" s="70"/>
      <c r="G14" s="70"/>
      <c r="H14" s="70"/>
      <c r="I14" s="70"/>
      <c r="J14" s="70"/>
    </row>
    <row r="15" spans="1:10">
      <c r="C15" s="70" t="s">
        <v>184</v>
      </c>
      <c r="D15" s="70"/>
      <c r="E15" s="70"/>
      <c r="F15" s="70"/>
      <c r="G15" s="70"/>
      <c r="H15" s="70"/>
      <c r="I15" s="70"/>
      <c r="J15" s="70"/>
    </row>
    <row r="17" spans="3:8">
      <c r="C17" s="71" t="s">
        <v>191</v>
      </c>
      <c r="D17" s="71"/>
      <c r="E17" s="71"/>
      <c r="F17" s="71"/>
      <c r="G17" s="71"/>
      <c r="H17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6" sqref="C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183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171</v>
      </c>
      <c r="J6" s="18"/>
    </row>
    <row r="7" spans="1:10">
      <c r="A7" s="5">
        <v>3</v>
      </c>
      <c r="B7" s="19">
        <v>99152</v>
      </c>
      <c r="C7" s="14" t="s">
        <v>56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172</v>
      </c>
      <c r="J7" s="18"/>
    </row>
    <row r="8" spans="1:10">
      <c r="A8" s="5">
        <v>4</v>
      </c>
      <c r="B8" s="19">
        <v>2283</v>
      </c>
      <c r="C8" s="14" t="s">
        <v>54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173</v>
      </c>
      <c r="J8" s="18"/>
    </row>
    <row r="9" spans="1:10">
      <c r="A9" s="5">
        <v>5</v>
      </c>
      <c r="B9" s="19">
        <v>19313</v>
      </c>
      <c r="C9" s="14" t="s">
        <v>57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174</v>
      </c>
      <c r="J9" s="18"/>
    </row>
    <row r="10" spans="1:10" ht="15.75" thickBot="1">
      <c r="A10" s="5">
        <v>6</v>
      </c>
      <c r="B10" s="19">
        <v>31526</v>
      </c>
      <c r="C10" s="14" t="s">
        <v>58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175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M35" sqref="M35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  <c r="R2" s="74" t="s">
        <v>35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R3" s="75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80</v>
      </c>
      <c r="C4" s="40" t="s">
        <v>37</v>
      </c>
      <c r="D4" s="41">
        <v>2.5</v>
      </c>
      <c r="E4" s="41">
        <v>5</v>
      </c>
      <c r="F4" s="41">
        <v>3.5</v>
      </c>
      <c r="G4" s="41">
        <v>4.5</v>
      </c>
      <c r="H4" s="41">
        <v>4.5</v>
      </c>
      <c r="I4" s="41">
        <v>5</v>
      </c>
      <c r="J4" s="41">
        <v>3</v>
      </c>
      <c r="K4" s="41">
        <v>5</v>
      </c>
      <c r="L4" s="41">
        <v>5</v>
      </c>
      <c r="M4" s="41"/>
      <c r="N4" s="41"/>
      <c r="O4" s="42">
        <f t="shared" ref="O4:O15" si="1">SUM(C4:N4)</f>
        <v>38</v>
      </c>
      <c r="P4" s="43">
        <f>SUM(S4:AD4)*2</f>
        <v>15</v>
      </c>
      <c r="Q4" s="43">
        <f t="shared" ref="Q4:Q15" si="2">COUNT(C4:N4)</f>
        <v>9</v>
      </c>
      <c r="R4" s="76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0.5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153</v>
      </c>
      <c r="C5" s="41">
        <v>3.5</v>
      </c>
      <c r="D5" s="40" t="s">
        <v>37</v>
      </c>
      <c r="E5" s="41">
        <v>3</v>
      </c>
      <c r="F5" s="41">
        <v>2.5</v>
      </c>
      <c r="G5" s="41">
        <v>2</v>
      </c>
      <c r="H5" s="41">
        <v>3</v>
      </c>
      <c r="I5" s="41">
        <v>4</v>
      </c>
      <c r="J5" s="41">
        <v>5</v>
      </c>
      <c r="K5" s="41">
        <v>3.5</v>
      </c>
      <c r="L5" s="41">
        <v>3.5</v>
      </c>
      <c r="M5" s="41"/>
      <c r="N5" s="41"/>
      <c r="O5" s="42">
        <f t="shared" si="1"/>
        <v>30</v>
      </c>
      <c r="P5" s="43">
        <f t="shared" ref="P5:P15" si="3">SUM(S5:AD5)*2</f>
        <v>12</v>
      </c>
      <c r="Q5" s="43">
        <f t="shared" si="2"/>
        <v>9</v>
      </c>
      <c r="R5" s="76"/>
      <c r="S5" s="54">
        <f>IF(C5="","",IF(C5&gt;D4,1,IF(C5=D4,0.5,0)))</f>
        <v>1</v>
      </c>
      <c r="T5" s="53" t="s">
        <v>37</v>
      </c>
      <c r="U5" s="54">
        <f>IF(E5="","",IF(E5&gt;$D6,1,IF(E5=$D6,0.5,0)))</f>
        <v>0.5</v>
      </c>
      <c r="V5" s="54">
        <f>IF(F5="","",IF(F5&gt;$D7,1,IF(F5=$D7,0.5,0)))</f>
        <v>0</v>
      </c>
      <c r="W5" s="54">
        <f>IF(G5="","",IF(G5&gt;$D8,1,IF(G5=$D8,0.5,0)))</f>
        <v>0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182</v>
      </c>
      <c r="C6" s="41">
        <v>1</v>
      </c>
      <c r="D6" s="41">
        <v>3</v>
      </c>
      <c r="E6" s="40" t="s">
        <v>37</v>
      </c>
      <c r="F6" s="41">
        <v>3.5</v>
      </c>
      <c r="G6" s="41">
        <v>3</v>
      </c>
      <c r="H6" s="41">
        <v>3.5</v>
      </c>
      <c r="I6" s="41">
        <v>5</v>
      </c>
      <c r="J6" s="41">
        <v>3</v>
      </c>
      <c r="K6" s="41">
        <v>2.5</v>
      </c>
      <c r="L6" s="41">
        <v>5</v>
      </c>
      <c r="M6" s="41"/>
      <c r="N6" s="41"/>
      <c r="O6" s="42">
        <f t="shared" si="1"/>
        <v>29.5</v>
      </c>
      <c r="P6" s="43">
        <f t="shared" si="3"/>
        <v>11</v>
      </c>
      <c r="Q6" s="43">
        <f t="shared" si="2"/>
        <v>9</v>
      </c>
      <c r="R6" s="76">
        <v>5.5</v>
      </c>
      <c r="S6" s="54">
        <f>IF(C6="","",IF(C6&gt;E4,1,IF(C6=E4,0.5,0)))</f>
        <v>0</v>
      </c>
      <c r="T6" s="54">
        <f>IF(D6="","",IF(D6&gt;E5,1,IF(D6=E5,0.5,0)))</f>
        <v>0.5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0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14</v>
      </c>
      <c r="C7" s="41">
        <v>2.5</v>
      </c>
      <c r="D7" s="41">
        <v>3.5</v>
      </c>
      <c r="E7" s="41">
        <v>2.5</v>
      </c>
      <c r="F7" s="40" t="s">
        <v>37</v>
      </c>
      <c r="G7" s="41">
        <v>4</v>
      </c>
      <c r="H7" s="41">
        <v>2.5</v>
      </c>
      <c r="I7" s="41">
        <v>4.5</v>
      </c>
      <c r="J7" s="41">
        <v>4</v>
      </c>
      <c r="K7" s="41">
        <v>3.5</v>
      </c>
      <c r="L7" s="41">
        <v>2.5</v>
      </c>
      <c r="M7" s="41"/>
      <c r="N7" s="41"/>
      <c r="O7" s="42">
        <f t="shared" si="1"/>
        <v>29.5</v>
      </c>
      <c r="P7" s="43">
        <f t="shared" si="3"/>
        <v>10</v>
      </c>
      <c r="Q7" s="43">
        <f t="shared" si="2"/>
        <v>9</v>
      </c>
      <c r="R7" s="76">
        <v>5</v>
      </c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0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98</v>
      </c>
      <c r="C8" s="41">
        <v>1.5</v>
      </c>
      <c r="D8" s="41">
        <v>4</v>
      </c>
      <c r="E8" s="41">
        <v>3</v>
      </c>
      <c r="F8" s="41">
        <v>2</v>
      </c>
      <c r="G8" s="40" t="s">
        <v>37</v>
      </c>
      <c r="H8" s="41">
        <v>4</v>
      </c>
      <c r="I8" s="41">
        <v>3.5</v>
      </c>
      <c r="J8" s="41">
        <v>3.5</v>
      </c>
      <c r="K8" s="41">
        <v>2.5</v>
      </c>
      <c r="L8" s="41">
        <v>4.5</v>
      </c>
      <c r="M8" s="41"/>
      <c r="N8" s="41"/>
      <c r="O8" s="42">
        <f t="shared" si="1"/>
        <v>28.5</v>
      </c>
      <c r="P8" s="43">
        <f t="shared" si="3"/>
        <v>11</v>
      </c>
      <c r="Q8" s="43">
        <f t="shared" si="2"/>
        <v>9</v>
      </c>
      <c r="R8" s="76"/>
      <c r="S8" s="54">
        <f>IF(C8="","",IF(C8&gt;$G4,1,IF(C8=$G4,0.5,0)))</f>
        <v>0</v>
      </c>
      <c r="T8" s="54">
        <f>IF(D8="","",IF(D8&gt;$G5,1,IF(D8=$G5,0.5,0)))</f>
        <v>1</v>
      </c>
      <c r="U8" s="54">
        <f>IF(E8="","",IF(E8&gt;$G6,1,IF(E8=$G6,0.5,0)))</f>
        <v>0.5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136</v>
      </c>
      <c r="C9" s="41">
        <v>1.5</v>
      </c>
      <c r="D9" s="41">
        <v>3</v>
      </c>
      <c r="E9" s="41">
        <v>2.5</v>
      </c>
      <c r="F9" s="41">
        <v>3.5</v>
      </c>
      <c r="G9" s="41">
        <v>2</v>
      </c>
      <c r="H9" s="40" t="s">
        <v>37</v>
      </c>
      <c r="I9" s="41">
        <v>4</v>
      </c>
      <c r="J9" s="41">
        <v>4</v>
      </c>
      <c r="K9" s="41">
        <v>2.5</v>
      </c>
      <c r="L9" s="41">
        <v>5</v>
      </c>
      <c r="M9" s="41"/>
      <c r="N9" s="41"/>
      <c r="O9" s="42">
        <f t="shared" si="1"/>
        <v>28</v>
      </c>
      <c r="P9" s="43">
        <f t="shared" si="3"/>
        <v>9</v>
      </c>
      <c r="Q9" s="43">
        <f t="shared" si="2"/>
        <v>9</v>
      </c>
      <c r="R9" s="76"/>
      <c r="S9" s="54">
        <f>IF(C9="","",IF(C9&gt;$H4,1,IF(C9=$H4,0.5,0)))</f>
        <v>0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0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124</v>
      </c>
      <c r="C10" s="41">
        <v>1</v>
      </c>
      <c r="D10" s="41">
        <v>2</v>
      </c>
      <c r="E10" s="41">
        <v>1</v>
      </c>
      <c r="F10" s="41">
        <v>1.5</v>
      </c>
      <c r="G10" s="41">
        <v>2.5</v>
      </c>
      <c r="H10" s="41">
        <v>2</v>
      </c>
      <c r="I10" s="40" t="s">
        <v>37</v>
      </c>
      <c r="J10" s="41">
        <v>4</v>
      </c>
      <c r="K10" s="41">
        <v>5.5</v>
      </c>
      <c r="L10" s="41">
        <v>4</v>
      </c>
      <c r="M10" s="41"/>
      <c r="N10" s="41"/>
      <c r="O10" s="42">
        <f t="shared" si="1"/>
        <v>23.5</v>
      </c>
      <c r="P10" s="43">
        <f t="shared" si="3"/>
        <v>6</v>
      </c>
      <c r="Q10" s="43">
        <f t="shared" si="2"/>
        <v>9</v>
      </c>
      <c r="R10" s="76">
        <v>3</v>
      </c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42</v>
      </c>
      <c r="C11" s="41">
        <v>3</v>
      </c>
      <c r="D11" s="41">
        <v>1</v>
      </c>
      <c r="E11" s="41">
        <v>3</v>
      </c>
      <c r="F11" s="41">
        <v>2</v>
      </c>
      <c r="G11" s="41">
        <v>2.5</v>
      </c>
      <c r="H11" s="41">
        <v>2</v>
      </c>
      <c r="I11" s="41">
        <v>2</v>
      </c>
      <c r="J11" s="40" t="s">
        <v>37</v>
      </c>
      <c r="K11" s="41">
        <v>4</v>
      </c>
      <c r="L11" s="41">
        <v>4</v>
      </c>
      <c r="M11" s="41"/>
      <c r="N11" s="41"/>
      <c r="O11" s="42">
        <f t="shared" si="1"/>
        <v>23.5</v>
      </c>
      <c r="P11" s="43">
        <f t="shared" si="3"/>
        <v>6</v>
      </c>
      <c r="Q11" s="43">
        <f t="shared" si="2"/>
        <v>9</v>
      </c>
      <c r="R11" s="76">
        <v>3</v>
      </c>
      <c r="S11" s="54">
        <f>IF(C11="","",IF(C11&gt;$J4,1,IF(C11=$J4,0.5,0)))</f>
        <v>0.5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43</v>
      </c>
      <c r="C12" s="41">
        <v>1</v>
      </c>
      <c r="D12" s="41">
        <v>2.5</v>
      </c>
      <c r="E12" s="41">
        <v>3.5</v>
      </c>
      <c r="F12" s="41">
        <v>2.5</v>
      </c>
      <c r="G12" s="41">
        <v>3.5</v>
      </c>
      <c r="H12" s="41">
        <v>3.5</v>
      </c>
      <c r="I12" s="41">
        <v>0.5</v>
      </c>
      <c r="J12" s="41">
        <v>2</v>
      </c>
      <c r="K12" s="40" t="s">
        <v>37</v>
      </c>
      <c r="L12" s="41">
        <v>4.5</v>
      </c>
      <c r="M12" s="41"/>
      <c r="N12" s="41"/>
      <c r="O12" s="42">
        <f t="shared" si="1"/>
        <v>23.5</v>
      </c>
      <c r="P12" s="43">
        <f t="shared" si="3"/>
        <v>8</v>
      </c>
      <c r="Q12" s="43">
        <f t="shared" si="2"/>
        <v>9</v>
      </c>
      <c r="R12" s="76">
        <v>4</v>
      </c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1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44</v>
      </c>
      <c r="C13" s="41">
        <v>1</v>
      </c>
      <c r="D13" s="41">
        <v>2.5</v>
      </c>
      <c r="E13" s="41">
        <v>1</v>
      </c>
      <c r="F13" s="41">
        <v>3.5</v>
      </c>
      <c r="G13" s="41">
        <v>1.5</v>
      </c>
      <c r="H13" s="41">
        <v>1</v>
      </c>
      <c r="I13" s="41">
        <v>2</v>
      </c>
      <c r="J13" s="41">
        <v>2</v>
      </c>
      <c r="K13" s="41">
        <v>1.5</v>
      </c>
      <c r="L13" s="40" t="s">
        <v>37</v>
      </c>
      <c r="M13" s="41"/>
      <c r="N13" s="41"/>
      <c r="O13" s="42">
        <f t="shared" si="1"/>
        <v>16</v>
      </c>
      <c r="P13" s="43">
        <f t="shared" si="3"/>
        <v>2</v>
      </c>
      <c r="Q13" s="43">
        <f t="shared" si="2"/>
        <v>9</v>
      </c>
      <c r="R13" s="76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76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76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45</v>
      </c>
      <c r="C18" s="40" t="s">
        <v>37</v>
      </c>
      <c r="D18" s="41">
        <v>3</v>
      </c>
      <c r="E18" s="41">
        <v>3.5</v>
      </c>
      <c r="F18" s="41">
        <v>3.5</v>
      </c>
      <c r="G18" s="41">
        <v>3</v>
      </c>
      <c r="H18" s="41">
        <v>3</v>
      </c>
      <c r="I18" s="41">
        <v>4</v>
      </c>
      <c r="J18" s="41"/>
      <c r="K18" s="41"/>
      <c r="L18" s="41"/>
      <c r="M18" s="41"/>
      <c r="N18" s="41"/>
      <c r="O18" s="42">
        <f t="shared" ref="O18:O29" si="16">SUM(C18:N18)</f>
        <v>20</v>
      </c>
      <c r="P18" s="43">
        <f>SUM(S18:AD18)*2</f>
        <v>12</v>
      </c>
      <c r="Q18" s="43">
        <f t="shared" ref="Q18:Q29" si="17">COUNT(C18:N18)</f>
        <v>6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15</v>
      </c>
      <c r="C19" s="41">
        <v>1</v>
      </c>
      <c r="D19" s="40" t="s">
        <v>37</v>
      </c>
      <c r="E19" s="41">
        <v>2.5</v>
      </c>
      <c r="F19" s="41">
        <v>2.5</v>
      </c>
      <c r="G19" s="41">
        <v>4</v>
      </c>
      <c r="H19" s="41">
        <v>3.5</v>
      </c>
      <c r="I19" s="41">
        <v>3</v>
      </c>
      <c r="J19" s="41"/>
      <c r="K19" s="41"/>
      <c r="L19" s="41"/>
      <c r="M19" s="41"/>
      <c r="N19" s="41"/>
      <c r="O19" s="42">
        <f t="shared" si="16"/>
        <v>16.5</v>
      </c>
      <c r="P19" s="43">
        <f t="shared" ref="P19:P29" si="18">SUM(S19:AD19)*2</f>
        <v>10</v>
      </c>
      <c r="Q19" s="43">
        <f t="shared" si="17"/>
        <v>6</v>
      </c>
      <c r="R19" s="77" t="s">
        <v>177</v>
      </c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143</v>
      </c>
      <c r="C20" s="41">
        <v>0.5</v>
      </c>
      <c r="D20" s="41">
        <v>1.5</v>
      </c>
      <c r="E20" s="40" t="s">
        <v>37</v>
      </c>
      <c r="F20" s="41">
        <v>1.5</v>
      </c>
      <c r="G20" s="41">
        <v>3</v>
      </c>
      <c r="H20" s="41">
        <v>3.5</v>
      </c>
      <c r="I20" s="68">
        <v>3</v>
      </c>
      <c r="J20" s="41"/>
      <c r="K20" s="41"/>
      <c r="L20" s="41"/>
      <c r="M20" s="41"/>
      <c r="N20" s="41"/>
      <c r="O20" s="42">
        <f t="shared" si="16"/>
        <v>13</v>
      </c>
      <c r="P20" s="43">
        <f t="shared" si="18"/>
        <v>6</v>
      </c>
      <c r="Q20" s="43">
        <f t="shared" si="17"/>
        <v>6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1</v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69">
        <f>I20+E24</f>
        <v>3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46</v>
      </c>
      <c r="C21" s="41">
        <v>0.5</v>
      </c>
      <c r="D21" s="41">
        <v>1.5</v>
      </c>
      <c r="E21" s="41">
        <v>2.5</v>
      </c>
      <c r="F21" s="40" t="s">
        <v>37</v>
      </c>
      <c r="G21" s="41">
        <v>1</v>
      </c>
      <c r="H21" s="41">
        <v>2</v>
      </c>
      <c r="I21" s="41">
        <v>3</v>
      </c>
      <c r="J21" s="41"/>
      <c r="K21" s="41"/>
      <c r="L21" s="41"/>
      <c r="M21" s="41"/>
      <c r="N21" s="41"/>
      <c r="O21" s="42">
        <f t="shared" si="16"/>
        <v>10.5</v>
      </c>
      <c r="P21" s="43">
        <f t="shared" si="18"/>
        <v>5</v>
      </c>
      <c r="Q21" s="43">
        <f t="shared" si="17"/>
        <v>6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0.5</v>
      </c>
      <c r="Y21" s="54">
        <f>IF(I21="","",IF(I21&gt;$F24,1,IF(I21=$F24,0.5,0)))</f>
        <v>1</v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47</v>
      </c>
      <c r="C22" s="41">
        <v>1</v>
      </c>
      <c r="D22" s="41">
        <v>0</v>
      </c>
      <c r="E22" s="41">
        <v>1</v>
      </c>
      <c r="F22" s="41">
        <v>3</v>
      </c>
      <c r="G22" s="40" t="s">
        <v>37</v>
      </c>
      <c r="H22" s="41">
        <v>2</v>
      </c>
      <c r="I22" s="41">
        <v>2</v>
      </c>
      <c r="J22" s="41"/>
      <c r="K22" s="41"/>
      <c r="L22" s="41"/>
      <c r="M22" s="41"/>
      <c r="N22" s="41"/>
      <c r="O22" s="42">
        <f t="shared" si="16"/>
        <v>9</v>
      </c>
      <c r="P22" s="43">
        <f t="shared" si="18"/>
        <v>4</v>
      </c>
      <c r="Q22" s="43">
        <f t="shared" si="17"/>
        <v>6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0.5</v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180</v>
      </c>
      <c r="C23" s="41">
        <v>1</v>
      </c>
      <c r="D23" s="41">
        <v>0.5</v>
      </c>
      <c r="E23" s="41">
        <v>0.5</v>
      </c>
      <c r="F23" s="41">
        <v>2</v>
      </c>
      <c r="G23" s="41">
        <v>2</v>
      </c>
      <c r="H23" s="40" t="s">
        <v>37</v>
      </c>
      <c r="I23" s="41">
        <v>2</v>
      </c>
      <c r="J23" s="41"/>
      <c r="K23" s="41"/>
      <c r="L23" s="41"/>
      <c r="M23" s="41"/>
      <c r="N23" s="41"/>
      <c r="O23" s="42">
        <f t="shared" si="16"/>
        <v>8</v>
      </c>
      <c r="P23" s="43">
        <f t="shared" si="18"/>
        <v>3</v>
      </c>
      <c r="Q23" s="43">
        <f t="shared" si="17"/>
        <v>6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0.5</v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48</v>
      </c>
      <c r="C24" s="41">
        <v>0</v>
      </c>
      <c r="D24" s="41">
        <v>1</v>
      </c>
      <c r="E24" s="68">
        <v>0</v>
      </c>
      <c r="F24" s="41">
        <v>1</v>
      </c>
      <c r="G24" s="41">
        <v>2</v>
      </c>
      <c r="H24" s="41">
        <v>2</v>
      </c>
      <c r="I24" s="40" t="s">
        <v>37</v>
      </c>
      <c r="J24" s="41"/>
      <c r="K24" s="41"/>
      <c r="L24" s="41"/>
      <c r="M24" s="41"/>
      <c r="N24" s="41"/>
      <c r="O24" s="42">
        <f t="shared" si="16"/>
        <v>6</v>
      </c>
      <c r="P24" s="43">
        <f t="shared" si="18"/>
        <v>2</v>
      </c>
      <c r="Q24" s="43">
        <f t="shared" si="17"/>
        <v>6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0.5</v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69">
        <f>E24+I20</f>
        <v>3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49</v>
      </c>
      <c r="C32" s="40" t="s">
        <v>37</v>
      </c>
      <c r="D32" s="41">
        <v>3</v>
      </c>
      <c r="E32" s="41">
        <v>2</v>
      </c>
      <c r="F32" s="41">
        <v>2</v>
      </c>
      <c r="G32" s="41">
        <v>3</v>
      </c>
      <c r="H32" s="41">
        <v>4</v>
      </c>
      <c r="I32" s="41">
        <v>3</v>
      </c>
      <c r="J32" s="41"/>
      <c r="K32" s="41"/>
      <c r="L32" s="41"/>
      <c r="M32" s="41"/>
      <c r="N32" s="41"/>
      <c r="O32" s="42">
        <f t="shared" ref="O32:O43" si="31">SUM(C32:N32)</f>
        <v>17</v>
      </c>
      <c r="P32" s="43">
        <f>SUM(S32:AD32)*2</f>
        <v>10</v>
      </c>
      <c r="Q32" s="43">
        <f t="shared" ref="Q32:Q43" si="32">COUNT(C32:N32)</f>
        <v>6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0.5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50</v>
      </c>
      <c r="C33" s="41">
        <v>1</v>
      </c>
      <c r="D33" s="40" t="s">
        <v>37</v>
      </c>
      <c r="E33" s="41">
        <v>1</v>
      </c>
      <c r="F33" s="41">
        <v>4</v>
      </c>
      <c r="G33" s="41">
        <v>2.5</v>
      </c>
      <c r="H33" s="41">
        <v>3</v>
      </c>
      <c r="I33" s="41">
        <v>4</v>
      </c>
      <c r="J33" s="41"/>
      <c r="K33" s="41"/>
      <c r="L33" s="41"/>
      <c r="M33" s="41"/>
      <c r="N33" s="41"/>
      <c r="O33" s="42">
        <f t="shared" si="31"/>
        <v>15.5</v>
      </c>
      <c r="P33" s="43">
        <f t="shared" ref="P33:P43" si="33">SUM(S33:AD33)*2</f>
        <v>8</v>
      </c>
      <c r="Q33" s="43">
        <f t="shared" si="32"/>
        <v>6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179</v>
      </c>
      <c r="C34" s="41">
        <v>2</v>
      </c>
      <c r="D34" s="41">
        <v>3</v>
      </c>
      <c r="E34" s="40" t="s">
        <v>37</v>
      </c>
      <c r="F34" s="41">
        <v>1</v>
      </c>
      <c r="G34" s="41">
        <v>3</v>
      </c>
      <c r="H34" s="41">
        <v>4</v>
      </c>
      <c r="I34" s="41">
        <v>2</v>
      </c>
      <c r="J34" s="41"/>
      <c r="K34" s="41"/>
      <c r="L34" s="41"/>
      <c r="M34" s="41"/>
      <c r="N34" s="41"/>
      <c r="O34" s="42">
        <f t="shared" si="31"/>
        <v>15</v>
      </c>
      <c r="P34" s="43">
        <f t="shared" si="33"/>
        <v>8</v>
      </c>
      <c r="Q34" s="43">
        <f t="shared" si="32"/>
        <v>6</v>
      </c>
      <c r="R34" s="52"/>
      <c r="S34" s="54">
        <f>IF(C34="","",IF(C34&gt;E32,1,IF(C34=E32,0.5,0)))</f>
        <v>0.5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1</v>
      </c>
      <c r="Y34" s="54">
        <f>IF(I34="","",IF(I34&gt;$E38,1,IF(I34=$E38,0.5,0)))</f>
        <v>0.5</v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164</v>
      </c>
      <c r="C35" s="41">
        <v>2</v>
      </c>
      <c r="D35" s="41">
        <v>0</v>
      </c>
      <c r="E35" s="41">
        <v>3</v>
      </c>
      <c r="F35" s="40" t="s">
        <v>37</v>
      </c>
      <c r="G35" s="68">
        <v>2.5</v>
      </c>
      <c r="H35" s="41">
        <v>2</v>
      </c>
      <c r="I35" s="41">
        <v>4</v>
      </c>
      <c r="J35" s="41"/>
      <c r="K35" s="41"/>
      <c r="L35" s="41"/>
      <c r="M35" s="41"/>
      <c r="N35" s="41"/>
      <c r="O35" s="42">
        <f t="shared" si="31"/>
        <v>13.5</v>
      </c>
      <c r="P35" s="43">
        <f t="shared" si="33"/>
        <v>8</v>
      </c>
      <c r="Q35" s="43">
        <f t="shared" si="32"/>
        <v>6</v>
      </c>
      <c r="R35" s="52"/>
      <c r="S35" s="54">
        <f>IF(C35="","",IF(C35&gt;$F32,1,IF(C35=$F32,0.5,0)))</f>
        <v>0.5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0.5</v>
      </c>
      <c r="Y35" s="54">
        <f>IF(I35="","",IF(I35&gt;$F38,1,IF(I35=$F38,0.5,0)))</f>
        <v>1</v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16</v>
      </c>
      <c r="C36" s="41">
        <v>1</v>
      </c>
      <c r="D36" s="41">
        <v>1.5</v>
      </c>
      <c r="E36" s="41">
        <v>1</v>
      </c>
      <c r="F36" s="68">
        <v>1.5</v>
      </c>
      <c r="G36" s="40" t="s">
        <v>37</v>
      </c>
      <c r="H36" s="41">
        <v>2</v>
      </c>
      <c r="I36" s="41">
        <v>1.5</v>
      </c>
      <c r="J36" s="41"/>
      <c r="K36" s="41"/>
      <c r="L36" s="41"/>
      <c r="M36" s="41"/>
      <c r="N36" s="41"/>
      <c r="O36" s="42">
        <f t="shared" si="31"/>
        <v>8.5</v>
      </c>
      <c r="P36" s="43">
        <f t="shared" si="33"/>
        <v>1</v>
      </c>
      <c r="Q36" s="43">
        <f t="shared" si="32"/>
        <v>6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</v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181</v>
      </c>
      <c r="C37" s="41">
        <v>0</v>
      </c>
      <c r="D37" s="41">
        <v>1</v>
      </c>
      <c r="E37" s="41">
        <v>0</v>
      </c>
      <c r="F37" s="41">
        <v>2</v>
      </c>
      <c r="G37" s="41">
        <v>2</v>
      </c>
      <c r="H37" s="40" t="s">
        <v>37</v>
      </c>
      <c r="I37" s="41">
        <v>2.5</v>
      </c>
      <c r="J37" s="41"/>
      <c r="K37" s="41"/>
      <c r="L37" s="41"/>
      <c r="M37" s="41"/>
      <c r="N37" s="41"/>
      <c r="O37" s="42">
        <f t="shared" si="31"/>
        <v>7.5</v>
      </c>
      <c r="P37" s="43">
        <f t="shared" si="33"/>
        <v>4</v>
      </c>
      <c r="Q37" s="43">
        <f t="shared" si="32"/>
        <v>6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0.5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1</v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51</v>
      </c>
      <c r="C38" s="41">
        <v>1</v>
      </c>
      <c r="D38" s="41">
        <v>0</v>
      </c>
      <c r="E38" s="41">
        <v>2</v>
      </c>
      <c r="F38" s="41">
        <v>0</v>
      </c>
      <c r="G38" s="41">
        <v>2.5</v>
      </c>
      <c r="H38" s="41">
        <v>1.5</v>
      </c>
      <c r="I38" s="40" t="s">
        <v>37</v>
      </c>
      <c r="J38" s="41"/>
      <c r="K38" s="41"/>
      <c r="L38" s="41"/>
      <c r="M38" s="41"/>
      <c r="N38" s="41"/>
      <c r="O38" s="42">
        <f t="shared" si="31"/>
        <v>7</v>
      </c>
      <c r="P38" s="43">
        <f t="shared" si="33"/>
        <v>3</v>
      </c>
      <c r="Q38" s="43">
        <f t="shared" si="32"/>
        <v>6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3" sqref="C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44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66</v>
      </c>
      <c r="D5" s="18"/>
      <c r="E5" s="10">
        <v>0.5</v>
      </c>
      <c r="F5" s="10"/>
      <c r="G5" s="10">
        <v>0.5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67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68</v>
      </c>
      <c r="D7" s="18"/>
      <c r="E7" s="10">
        <v>0.5</v>
      </c>
      <c r="F7" s="10"/>
      <c r="G7" s="10">
        <v>0.5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69</v>
      </c>
      <c r="D8" s="18"/>
      <c r="E8" s="10">
        <v>0.5</v>
      </c>
      <c r="F8" s="10"/>
      <c r="G8" s="10">
        <v>0.5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70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71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73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75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74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76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77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78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0</v>
      </c>
      <c r="F26" s="10" t="s">
        <v>10</v>
      </c>
      <c r="G26" s="12">
        <v>1</v>
      </c>
      <c r="H26" s="19"/>
      <c r="I26" s="14" t="s">
        <v>79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2" sqref="C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80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81</v>
      </c>
      <c r="D5" s="18"/>
      <c r="E5" s="10">
        <v>0.5</v>
      </c>
      <c r="F5" s="10"/>
      <c r="G5" s="10">
        <v>0.5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82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83</v>
      </c>
      <c r="D7" s="18"/>
      <c r="E7" s="10">
        <v>1</v>
      </c>
      <c r="F7" s="10"/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84</v>
      </c>
      <c r="D8" s="18"/>
      <c r="E8" s="10">
        <v>0</v>
      </c>
      <c r="F8" s="10"/>
      <c r="G8" s="10">
        <v>1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85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86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105</v>
      </c>
      <c r="J15" s="18"/>
    </row>
    <row r="16" spans="1:10">
      <c r="A16" s="5">
        <v>2</v>
      </c>
      <c r="B16" s="19">
        <v>31526</v>
      </c>
      <c r="C16" s="14" t="s">
        <v>58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91</v>
      </c>
      <c r="J16" s="18"/>
    </row>
    <row r="17" spans="1:10">
      <c r="A17" s="5">
        <v>3</v>
      </c>
      <c r="B17" s="19">
        <v>76317</v>
      </c>
      <c r="C17" s="14" t="s">
        <v>60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92</v>
      </c>
      <c r="J17" s="18"/>
    </row>
    <row r="18" spans="1:10" ht="15.75" thickBot="1">
      <c r="A18" s="5">
        <v>4</v>
      </c>
      <c r="B18" s="19">
        <v>76333</v>
      </c>
      <c r="C18" s="14" t="s">
        <v>55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93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179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87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63</v>
      </c>
      <c r="J23" s="18" t="s">
        <v>62</v>
      </c>
    </row>
    <row r="24" spans="1:10">
      <c r="A24" s="5">
        <v>2</v>
      </c>
      <c r="B24" s="19"/>
      <c r="C24" s="14" t="s">
        <v>88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61</v>
      </c>
      <c r="J24" s="18">
        <v>1610</v>
      </c>
    </row>
    <row r="25" spans="1:10">
      <c r="A25" s="5">
        <v>3</v>
      </c>
      <c r="B25" s="19"/>
      <c r="C25" s="14" t="s">
        <v>89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65</v>
      </c>
      <c r="J25" s="18">
        <v>1516</v>
      </c>
    </row>
    <row r="26" spans="1:10" ht="15.75" thickBot="1">
      <c r="A26" s="5">
        <v>4</v>
      </c>
      <c r="B26" s="19"/>
      <c r="C26" s="14" t="s">
        <v>90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110</v>
      </c>
      <c r="J26" s="18" t="s">
        <v>62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0.5</v>
      </c>
      <c r="F5" s="10"/>
      <c r="G5" s="10">
        <v>0.5</v>
      </c>
      <c r="H5" s="19"/>
      <c r="I5" s="14" t="s">
        <v>99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/>
      <c r="G6" s="10">
        <v>0</v>
      </c>
      <c r="H6" s="19"/>
      <c r="I6" s="14" t="s">
        <v>103</v>
      </c>
      <c r="J6" s="18"/>
    </row>
    <row r="7" spans="1:10">
      <c r="A7" s="5">
        <v>3</v>
      </c>
      <c r="B7" s="19">
        <v>99152</v>
      </c>
      <c r="C7" s="14" t="s">
        <v>56</v>
      </c>
      <c r="D7" s="18">
        <v>1952</v>
      </c>
      <c r="E7" s="10">
        <v>1</v>
      </c>
      <c r="F7" s="10"/>
      <c r="G7" s="10">
        <v>0</v>
      </c>
      <c r="H7" s="19"/>
      <c r="I7" s="14" t="s">
        <v>100</v>
      </c>
      <c r="J7" s="18"/>
    </row>
    <row r="8" spans="1:10">
      <c r="A8" s="5">
        <v>4</v>
      </c>
      <c r="B8" s="19">
        <v>2283</v>
      </c>
      <c r="C8" s="14" t="s">
        <v>54</v>
      </c>
      <c r="D8" s="18">
        <v>1901</v>
      </c>
      <c r="E8" s="10">
        <v>0.5</v>
      </c>
      <c r="F8" s="10"/>
      <c r="G8" s="10">
        <v>0.5</v>
      </c>
      <c r="H8" s="19"/>
      <c r="I8" s="14" t="s">
        <v>101</v>
      </c>
      <c r="J8" s="18"/>
    </row>
    <row r="9" spans="1:10">
      <c r="A9" s="5">
        <v>5</v>
      </c>
      <c r="B9" s="19">
        <v>19313</v>
      </c>
      <c r="C9" s="14" t="s">
        <v>57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104</v>
      </c>
      <c r="J9" s="18"/>
    </row>
    <row r="10" spans="1:10" ht="15.75" thickBot="1">
      <c r="A10" s="5">
        <v>6</v>
      </c>
      <c r="B10" s="19">
        <v>11226</v>
      </c>
      <c r="C10" s="14" t="s">
        <v>64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102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180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94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95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96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97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181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106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107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108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1</v>
      </c>
      <c r="F26" s="10" t="s">
        <v>10</v>
      </c>
      <c r="G26" s="12">
        <v>0</v>
      </c>
      <c r="H26" s="19"/>
      <c r="I26" s="14" t="s">
        <v>109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182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113</v>
      </c>
      <c r="D5" s="18"/>
      <c r="E5" s="10">
        <v>1</v>
      </c>
      <c r="F5" s="10"/>
      <c r="G5" s="10">
        <v>0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122</v>
      </c>
      <c r="D6" s="18"/>
      <c r="E6" s="10">
        <v>0</v>
      </c>
      <c r="F6" s="10"/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114</v>
      </c>
      <c r="D7" s="18"/>
      <c r="E7" s="10">
        <v>1</v>
      </c>
      <c r="F7" s="10"/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115</v>
      </c>
      <c r="D8" s="18"/>
      <c r="E8" s="10">
        <v>0</v>
      </c>
      <c r="F8" s="10"/>
      <c r="G8" s="10">
        <v>1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116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117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58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111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111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111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111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49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118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112</v>
      </c>
      <c r="J23" s="18">
        <v>1840</v>
      </c>
    </row>
    <row r="24" spans="1:10">
      <c r="A24" s="5">
        <v>2</v>
      </c>
      <c r="B24" s="19"/>
      <c r="C24" s="14" t="s">
        <v>119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63</v>
      </c>
      <c r="J24" s="18" t="s">
        <v>62</v>
      </c>
    </row>
    <row r="25" spans="1:10">
      <c r="A25" s="5">
        <v>3</v>
      </c>
      <c r="B25" s="19"/>
      <c r="C25" s="14" t="s">
        <v>120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61</v>
      </c>
      <c r="J25" s="18">
        <v>1610</v>
      </c>
    </row>
    <row r="26" spans="1:10" ht="15.75" thickBot="1">
      <c r="A26" s="5">
        <v>4</v>
      </c>
      <c r="B26" s="19"/>
      <c r="C26" s="14" t="s">
        <v>121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65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M22" sqref="M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31767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124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1</v>
      </c>
      <c r="F5" s="10"/>
      <c r="G5" s="10">
        <v>0</v>
      </c>
      <c r="H5" s="19"/>
      <c r="I5" s="14" t="s">
        <v>125</v>
      </c>
      <c r="J5" s="18"/>
    </row>
    <row r="6" spans="1:10">
      <c r="A6" s="5">
        <v>2</v>
      </c>
      <c r="B6" s="19">
        <v>20621</v>
      </c>
      <c r="C6" s="14" t="s">
        <v>52</v>
      </c>
      <c r="D6" s="18">
        <v>2049</v>
      </c>
      <c r="E6" s="10">
        <v>1</v>
      </c>
      <c r="F6" s="10"/>
      <c r="G6" s="10">
        <v>0</v>
      </c>
      <c r="H6" s="19"/>
      <c r="I6" s="14" t="s">
        <v>132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1901</v>
      </c>
      <c r="E7" s="10">
        <v>0.5</v>
      </c>
      <c r="F7" s="10"/>
      <c r="G7" s="10">
        <v>0.5</v>
      </c>
      <c r="H7" s="19"/>
      <c r="I7" s="14" t="s">
        <v>133</v>
      </c>
      <c r="J7" s="18"/>
    </row>
    <row r="8" spans="1:10">
      <c r="A8" s="5">
        <v>4</v>
      </c>
      <c r="B8" s="19">
        <v>19313</v>
      </c>
      <c r="C8" s="14" t="s">
        <v>57</v>
      </c>
      <c r="D8" s="18">
        <v>1885</v>
      </c>
      <c r="E8" s="10">
        <v>0.5</v>
      </c>
      <c r="F8" s="10"/>
      <c r="G8" s="10">
        <v>0.5</v>
      </c>
      <c r="H8" s="19"/>
      <c r="I8" s="14" t="s">
        <v>126</v>
      </c>
      <c r="J8" s="18"/>
    </row>
    <row r="9" spans="1:10">
      <c r="A9" s="5">
        <v>5</v>
      </c>
      <c r="B9" s="19">
        <v>31348</v>
      </c>
      <c r="C9" s="14" t="s">
        <v>112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127</v>
      </c>
      <c r="J9" s="18"/>
    </row>
    <row r="10" spans="1:10" ht="15.75" thickBot="1">
      <c r="A10" s="5">
        <v>6</v>
      </c>
      <c r="B10" s="19">
        <v>2372</v>
      </c>
      <c r="C10" s="14" t="s">
        <v>123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134</v>
      </c>
      <c r="J10" s="18"/>
    </row>
    <row r="11" spans="1:10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128</v>
      </c>
      <c r="J15" s="18"/>
    </row>
    <row r="16" spans="1:10">
      <c r="A16" s="5">
        <v>2</v>
      </c>
      <c r="B16" s="19">
        <v>31526</v>
      </c>
      <c r="C16" s="14" t="s">
        <v>58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129</v>
      </c>
      <c r="J16" s="18"/>
    </row>
    <row r="17" spans="1:15">
      <c r="A17" s="5">
        <v>3</v>
      </c>
      <c r="B17" s="19">
        <v>76317</v>
      </c>
      <c r="C17" s="14" t="s">
        <v>60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130</v>
      </c>
      <c r="J17" s="18"/>
    </row>
    <row r="18" spans="1:15" ht="15.75" thickBot="1">
      <c r="A18" s="5">
        <v>4</v>
      </c>
      <c r="B18" s="19">
        <v>76333</v>
      </c>
      <c r="C18" s="14" t="s">
        <v>55</v>
      </c>
      <c r="D18" s="18">
        <v>1848</v>
      </c>
      <c r="E18" s="12">
        <v>1</v>
      </c>
      <c r="F18" s="10" t="s">
        <v>10</v>
      </c>
      <c r="G18" s="12">
        <v>0</v>
      </c>
      <c r="H18" s="19"/>
      <c r="I18" s="14" t="s">
        <v>131</v>
      </c>
      <c r="J18" s="18"/>
    </row>
    <row r="19" spans="1:15" ht="16.5" thickTop="1" thickBot="1">
      <c r="A19" s="6"/>
      <c r="B19" s="3"/>
      <c r="C19" s="16">
        <f>IFERROR(AVERAGE(D15:D18),"")</f>
        <v>1860.25</v>
      </c>
      <c r="D19" s="3"/>
      <c r="E19" s="72">
        <v>3</v>
      </c>
      <c r="F19" s="73" t="s">
        <v>10</v>
      </c>
      <c r="G19" s="72">
        <v>1</v>
      </c>
      <c r="H19" s="3"/>
      <c r="I19" s="16" t="str">
        <f>IFERROR(AVERAGE(J15:J18),"")</f>
        <v/>
      </c>
      <c r="J19" s="3"/>
      <c r="L19" s="71" t="s">
        <v>135</v>
      </c>
      <c r="M19" s="71"/>
      <c r="N19" s="71"/>
      <c r="O19" s="71"/>
    </row>
    <row r="20" spans="1:15" ht="19.5" thickBot="1">
      <c r="A20" s="17" t="s">
        <v>16</v>
      </c>
    </row>
    <row r="21" spans="1:15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/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/>
      <c r="C23" s="14" t="s">
        <v>111</v>
      </c>
      <c r="D23" s="18"/>
      <c r="E23" s="10"/>
      <c r="F23" s="10" t="s">
        <v>10</v>
      </c>
      <c r="G23" s="10"/>
      <c r="H23" s="19"/>
      <c r="I23" s="14"/>
      <c r="J23" s="18"/>
    </row>
    <row r="24" spans="1:15">
      <c r="A24" s="5">
        <v>2</v>
      </c>
      <c r="B24" s="19"/>
      <c r="C24" s="14" t="s">
        <v>111</v>
      </c>
      <c r="D24" s="18"/>
      <c r="E24" s="10"/>
      <c r="F24" s="10" t="s">
        <v>10</v>
      </c>
      <c r="G24" s="10"/>
      <c r="H24" s="19"/>
      <c r="I24" s="14"/>
      <c r="J24" s="18"/>
    </row>
    <row r="25" spans="1:15">
      <c r="A25" s="5">
        <v>3</v>
      </c>
      <c r="B25" s="19"/>
      <c r="C25" s="14" t="s">
        <v>111</v>
      </c>
      <c r="D25" s="18"/>
      <c r="E25" s="10"/>
      <c r="F25" s="10" t="s">
        <v>10</v>
      </c>
      <c r="G25" s="10"/>
      <c r="H25" s="19"/>
      <c r="I25" s="14"/>
      <c r="J25" s="18"/>
    </row>
    <row r="26" spans="1:15" ht="15.75" thickBot="1">
      <c r="A26" s="5">
        <v>4</v>
      </c>
      <c r="B26" s="19"/>
      <c r="C26" s="14" t="s">
        <v>111</v>
      </c>
      <c r="D26" s="18"/>
      <c r="E26" s="12"/>
      <c r="F26" s="10" t="s">
        <v>10</v>
      </c>
      <c r="G26" s="12"/>
      <c r="H26" s="19"/>
      <c r="I26" s="14"/>
      <c r="J26" s="18"/>
    </row>
    <row r="27" spans="1:15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5" ht="19.5" thickBot="1">
      <c r="A28" s="17" t="s">
        <v>17</v>
      </c>
    </row>
    <row r="29" spans="1:1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136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137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138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139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140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141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142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64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144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1867</v>
      </c>
    </row>
    <row r="16" spans="1:10">
      <c r="A16" s="5">
        <v>2</v>
      </c>
      <c r="B16" s="19"/>
      <c r="C16" s="14" t="s">
        <v>145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58</v>
      </c>
      <c r="J16" s="18">
        <v>1866</v>
      </c>
    </row>
    <row r="17" spans="1:10">
      <c r="A17" s="5">
        <v>3</v>
      </c>
      <c r="B17" s="19"/>
      <c r="C17" s="14" t="s">
        <v>146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60</v>
      </c>
      <c r="J17" s="18">
        <v>1860</v>
      </c>
    </row>
    <row r="18" spans="1:10" ht="15.75" thickBot="1">
      <c r="A18" s="5">
        <v>4</v>
      </c>
      <c r="B18" s="19"/>
      <c r="C18" s="14" t="s">
        <v>147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55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63</v>
      </c>
      <c r="D23" s="18" t="s">
        <v>62</v>
      </c>
      <c r="E23" s="10">
        <v>0</v>
      </c>
      <c r="F23" s="10" t="s">
        <v>10</v>
      </c>
      <c r="G23" s="10">
        <v>1</v>
      </c>
      <c r="H23" s="19"/>
      <c r="I23" s="14" t="s">
        <v>148</v>
      </c>
      <c r="J23" s="18"/>
    </row>
    <row r="24" spans="1:10">
      <c r="A24" s="5">
        <v>2</v>
      </c>
      <c r="B24" s="19">
        <v>27715</v>
      </c>
      <c r="C24" s="14" t="s">
        <v>61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149</v>
      </c>
      <c r="J24" s="18"/>
    </row>
    <row r="25" spans="1:10">
      <c r="A25" s="5">
        <v>3</v>
      </c>
      <c r="B25" s="19">
        <v>33910</v>
      </c>
      <c r="C25" s="14" t="s">
        <v>65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150</v>
      </c>
      <c r="J25" s="18"/>
    </row>
    <row r="26" spans="1:10" ht="15.75" thickBot="1">
      <c r="A26" s="5">
        <v>4</v>
      </c>
      <c r="B26" s="19">
        <v>9270</v>
      </c>
      <c r="C26" s="14" t="s">
        <v>110</v>
      </c>
      <c r="D26" s="18" t="s">
        <v>62</v>
      </c>
      <c r="E26" s="12">
        <v>1</v>
      </c>
      <c r="F26" s="10" t="s">
        <v>10</v>
      </c>
      <c r="G26" s="12">
        <v>0</v>
      </c>
      <c r="H26" s="19"/>
      <c r="I26" s="14" t="s">
        <v>151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8" sqref="G2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</v>
      </c>
      <c r="D3" s="1"/>
      <c r="E3" s="1"/>
      <c r="F3" s="1"/>
      <c r="G3" s="1"/>
      <c r="H3" s="2" t="s">
        <v>12</v>
      </c>
      <c r="I3" s="15" t="s">
        <v>153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154</v>
      </c>
      <c r="J5" s="18"/>
    </row>
    <row r="6" spans="1:10">
      <c r="A6" s="5">
        <v>2</v>
      </c>
      <c r="B6" s="19">
        <v>99152</v>
      </c>
      <c r="C6" s="14" t="s">
        <v>56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155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156</v>
      </c>
      <c r="J7" s="18"/>
    </row>
    <row r="8" spans="1:10">
      <c r="A8" s="5">
        <v>4</v>
      </c>
      <c r="B8" s="19">
        <v>19313</v>
      </c>
      <c r="C8" s="14" t="s">
        <v>57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157</v>
      </c>
      <c r="J8" s="18"/>
    </row>
    <row r="9" spans="1:10">
      <c r="A9" s="5">
        <v>5</v>
      </c>
      <c r="B9" s="19">
        <v>31526</v>
      </c>
      <c r="C9" s="14" t="s">
        <v>58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158</v>
      </c>
      <c r="J9" s="18"/>
    </row>
    <row r="10" spans="1:10" ht="15.75" thickBot="1">
      <c r="A10" s="5">
        <v>6</v>
      </c>
      <c r="B10" s="19">
        <v>31348</v>
      </c>
      <c r="C10" s="14" t="s">
        <v>112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159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15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160</v>
      </c>
      <c r="J15" s="18"/>
    </row>
    <row r="16" spans="1:10">
      <c r="A16" s="5">
        <v>2</v>
      </c>
      <c r="B16" s="19">
        <v>76317</v>
      </c>
      <c r="C16" s="14" t="s">
        <v>60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161</v>
      </c>
      <c r="J16" s="18"/>
    </row>
    <row r="17" spans="1:10">
      <c r="A17" s="5">
        <v>3</v>
      </c>
      <c r="B17" s="19">
        <v>76333</v>
      </c>
      <c r="C17" s="14" t="s">
        <v>55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162</v>
      </c>
      <c r="J17" s="18"/>
    </row>
    <row r="18" spans="1:10" ht="15.75" thickBot="1">
      <c r="A18" s="5">
        <v>4</v>
      </c>
      <c r="B18" s="19">
        <v>11226</v>
      </c>
      <c r="C18" s="14" t="s">
        <v>64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163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164</v>
      </c>
      <c r="D21" s="1"/>
      <c r="E21" s="1"/>
      <c r="F21" s="1"/>
      <c r="G21" s="1"/>
      <c r="H21" s="2" t="s">
        <v>11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185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63</v>
      </c>
      <c r="J23" s="18" t="s">
        <v>62</v>
      </c>
    </row>
    <row r="24" spans="1:10">
      <c r="A24" s="5">
        <v>2</v>
      </c>
      <c r="B24" s="19">
        <v>7331</v>
      </c>
      <c r="C24" s="14" t="s">
        <v>188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61</v>
      </c>
      <c r="J24" s="18">
        <v>1610</v>
      </c>
    </row>
    <row r="25" spans="1:10">
      <c r="A25" s="5">
        <v>3</v>
      </c>
      <c r="B25" s="19">
        <v>6998</v>
      </c>
      <c r="C25" s="14" t="s">
        <v>186</v>
      </c>
      <c r="D25" s="18"/>
      <c r="E25" s="10">
        <v>1</v>
      </c>
      <c r="F25" s="10" t="s">
        <v>10</v>
      </c>
      <c r="G25" s="10">
        <v>0</v>
      </c>
      <c r="H25" s="19">
        <v>97453</v>
      </c>
      <c r="I25" s="14" t="s">
        <v>152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187</v>
      </c>
      <c r="D26" s="18"/>
      <c r="E26" s="12">
        <v>1</v>
      </c>
      <c r="F26" s="10" t="s">
        <v>10</v>
      </c>
      <c r="G26" s="12">
        <v>0</v>
      </c>
      <c r="H26" s="19">
        <v>33910</v>
      </c>
      <c r="I26" s="14" t="s">
        <v>65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3" sqref="C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169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53</v>
      </c>
      <c r="J5" s="18">
        <v>2064</v>
      </c>
    </row>
    <row r="6" spans="1:10">
      <c r="A6" s="5">
        <v>2</v>
      </c>
      <c r="B6" s="19"/>
      <c r="C6" s="14" t="s">
        <v>170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52</v>
      </c>
      <c r="J6" s="18">
        <v>2049</v>
      </c>
    </row>
    <row r="7" spans="1:10">
      <c r="A7" s="5">
        <v>3</v>
      </c>
      <c r="B7" s="19"/>
      <c r="C7" s="14" t="s">
        <v>165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56</v>
      </c>
      <c r="J7" s="18">
        <v>1952</v>
      </c>
    </row>
    <row r="8" spans="1:10">
      <c r="A8" s="5">
        <v>4</v>
      </c>
      <c r="B8" s="19"/>
      <c r="C8" s="14" t="s">
        <v>166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54</v>
      </c>
      <c r="J8" s="18">
        <v>1901</v>
      </c>
    </row>
    <row r="9" spans="1:10">
      <c r="A9" s="5">
        <v>5</v>
      </c>
      <c r="B9" s="19"/>
      <c r="C9" s="14" t="s">
        <v>167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57</v>
      </c>
      <c r="J9" s="18">
        <v>1885</v>
      </c>
    </row>
    <row r="10" spans="1:10" ht="15.75" thickBot="1">
      <c r="A10" s="5">
        <v>6</v>
      </c>
      <c r="B10" s="19"/>
      <c r="C10" s="14" t="s">
        <v>168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58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2017-03-02T23:19:12Z</dcterms:modified>
</cp:coreProperties>
</file>