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C27" i="12"/>
  <c r="C19"/>
  <c r="C11"/>
  <c r="I11" i="11"/>
  <c r="C19"/>
  <c r="C27"/>
  <c r="C19" i="10"/>
  <c r="C11"/>
  <c r="I27"/>
  <c r="I11" i="9"/>
  <c r="C27"/>
  <c r="I19"/>
  <c r="C19" i="8"/>
  <c r="C11"/>
  <c r="I27" i="7" l="1"/>
  <c r="I19"/>
  <c r="I11"/>
  <c r="I19" i="6" l="1"/>
  <c r="C27"/>
  <c r="C19"/>
  <c r="C11"/>
  <c r="C19" i="5"/>
  <c r="I19" i="2"/>
  <c r="I27" i="5"/>
  <c r="I11"/>
  <c r="I27" i="2"/>
  <c r="I35"/>
  <c r="I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P26" s="1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14" l="1"/>
  <c r="P38"/>
  <c r="P57"/>
  <c r="P29"/>
  <c r="P21"/>
  <c r="P23"/>
  <c r="P18"/>
  <c r="P20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I19"/>
  <c r="I11"/>
  <c r="I35" i="11"/>
  <c r="C35"/>
  <c r="I27"/>
  <c r="I19"/>
  <c r="C11"/>
  <c r="I35" i="10"/>
  <c r="C35"/>
  <c r="C27"/>
  <c r="I19"/>
  <c r="I11"/>
  <c r="I35" i="9"/>
  <c r="C35"/>
  <c r="I27"/>
  <c r="C19"/>
  <c r="C11"/>
  <c r="I35" i="8"/>
  <c r="C35"/>
  <c r="I27"/>
  <c r="C27"/>
  <c r="I19"/>
  <c r="I11"/>
  <c r="I35" i="7"/>
  <c r="C35"/>
  <c r="C27"/>
  <c r="C19"/>
  <c r="C11"/>
  <c r="I35" i="6"/>
  <c r="C35"/>
  <c r="I27"/>
  <c r="I11"/>
  <c r="I35" i="5"/>
  <c r="C35"/>
  <c r="C27"/>
  <c r="I19"/>
  <c r="C11"/>
  <c r="C35" i="2"/>
  <c r="C27"/>
  <c r="C19"/>
  <c r="C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<sst xmlns="http://schemas.openxmlformats.org/spreadsheetml/2006/main" count="1251" uniqueCount="193">
  <si>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</si>
  <si>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</si>
  <si>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</si>
  <si>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</si>
  <si>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</si>
  <si>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</si>
  <si>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</si>
  <si>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</si>
  <si>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</si>
  <si>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</si>
  <si>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</si>
  <si>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</si>
  <si>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</si>
  <si>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</si>
  <si>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</si>
  <si>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</si>
  <si>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</si>
  <si>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</si>
  <si>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</si>
  <si>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</si>
  <si>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</si>
  <si>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</si>
  <si>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</si>
  <si>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</si>
  <si>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</si>
  <si>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</si>
  <si>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</si>
  <si>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</si>
  <si>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</si>
  <si>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</si>
  <si>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</si>
  <si>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</si>
  <si>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</si>
  <si>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</si>
  <si>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</si>
  <si>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</si>
  <si>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</si>
  <si>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</si>
  <si>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</si>
  <si>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</si>
  <si>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5G</t>
  </si>
  <si>
    <t>5K</t>
  </si>
  <si>
    <t>Roque 5</t>
  </si>
  <si>
    <t>Carnières</t>
  </si>
  <si>
    <t>Nassogne</t>
  </si>
  <si>
    <t>Westland 3</t>
  </si>
  <si>
    <t>Thibaut 4</t>
  </si>
  <si>
    <t>Roque 7</t>
  </si>
  <si>
    <t>Tibechecs</t>
  </si>
  <si>
    <t>Mat of Pat 2</t>
  </si>
  <si>
    <t>Oude God 3</t>
  </si>
  <si>
    <t>Brasschaat 2</t>
  </si>
  <si>
    <t>Vanderwaeren Serge</t>
  </si>
  <si>
    <t>Boers Jos</t>
  </si>
  <si>
    <t>Taelemans Werner</t>
  </si>
  <si>
    <t>Debast Patrick</t>
  </si>
  <si>
    <t>De Ceukelaire Gert</t>
  </si>
  <si>
    <t>Lemmens Pierre</t>
  </si>
  <si>
    <t>Mertens François</t>
  </si>
  <si>
    <t>Pletinckx Eddy</t>
  </si>
  <si>
    <t>Cornelis Eric</t>
  </si>
  <si>
    <t>Deklerck Willy</t>
  </si>
  <si>
    <t>ng</t>
  </si>
  <si>
    <t>Grandjean Luc</t>
  </si>
  <si>
    <t>Carette Bernard</t>
  </si>
  <si>
    <t>De Smedt Jean Pierre</t>
  </si>
  <si>
    <t>Herman L</t>
  </si>
  <si>
    <t>Marechal A</t>
  </si>
  <si>
    <t>Alibert B</t>
  </si>
  <si>
    <t>Gillet J</t>
  </si>
  <si>
    <t>Pierre N</t>
  </si>
  <si>
    <t>Colassin D</t>
  </si>
  <si>
    <t>Selosse J</t>
  </si>
  <si>
    <t>Van Roy M</t>
  </si>
  <si>
    <t>Aertsens X</t>
  </si>
  <si>
    <t>Faybish Nimrod</t>
  </si>
  <si>
    <t>Cools E</t>
  </si>
  <si>
    <t>Bamps E</t>
  </si>
  <si>
    <t>Slaets R</t>
  </si>
  <si>
    <t>Versluys J</t>
  </si>
  <si>
    <t>Anderlecht 2</t>
  </si>
  <si>
    <t>Tonoli José</t>
  </si>
  <si>
    <t>Van Hoolandt Patrick</t>
  </si>
  <si>
    <t>Tonoli Peter</t>
  </si>
  <si>
    <t xml:space="preserve">Campeert </t>
  </si>
  <si>
    <t>Ghysels Chris</t>
  </si>
  <si>
    <t>Zhao</t>
  </si>
  <si>
    <t>Leroy</t>
  </si>
  <si>
    <t>De Corte</t>
  </si>
  <si>
    <t>Genetello</t>
  </si>
  <si>
    <t>Bertens</t>
  </si>
  <si>
    <t>Lalieu</t>
  </si>
  <si>
    <t>Beuzard</t>
  </si>
  <si>
    <t>Johannes</t>
  </si>
  <si>
    <t>De Vulder</t>
  </si>
  <si>
    <t>De Deyne</t>
  </si>
  <si>
    <t>Stuyts S</t>
  </si>
  <si>
    <t>Boeckx</t>
  </si>
  <si>
    <t>Geraardsbergen 1</t>
  </si>
  <si>
    <t>Courteyn Patrick</t>
  </si>
  <si>
    <t>Vande Pontseele E</t>
  </si>
  <si>
    <t>Ducastel</t>
  </si>
  <si>
    <t>Vercleyen</t>
  </si>
  <si>
    <t>Saligo Luc</t>
  </si>
  <si>
    <t>Matthys Luc</t>
  </si>
  <si>
    <t>Saeys Thierry</t>
  </si>
  <si>
    <t>De Meyer</t>
  </si>
  <si>
    <t>Meulenbergs</t>
  </si>
  <si>
    <t>Dhaene D</t>
  </si>
  <si>
    <t>Geylen</t>
  </si>
  <si>
    <t>Verstreken Erik</t>
  </si>
  <si>
    <t>(bye)</t>
  </si>
  <si>
    <t>Malfliet Bernard</t>
  </si>
  <si>
    <t>Piacentini</t>
  </si>
  <si>
    <t>Meuter D</t>
  </si>
  <si>
    <t>Jakobczyk</t>
  </si>
  <si>
    <t>Fermeuse</t>
  </si>
  <si>
    <t>Leonard</t>
  </si>
  <si>
    <t>Vanden Driessche A.</t>
  </si>
  <si>
    <t>Baeten</t>
  </si>
  <si>
    <t>Schneiders</t>
  </si>
  <si>
    <t>De Cock</t>
  </si>
  <si>
    <t>Romanelli</t>
  </si>
  <si>
    <t>Debouvere Pascal</t>
  </si>
  <si>
    <t>Soignies 1</t>
  </si>
  <si>
    <t>Vanderose</t>
  </si>
  <si>
    <t>Vandemergel</t>
  </si>
  <si>
    <t>Rousseau</t>
  </si>
  <si>
    <t>Ben Khayat</t>
  </si>
  <si>
    <t>Amali</t>
  </si>
  <si>
    <t>Othman</t>
  </si>
  <si>
    <t>Lossignol</t>
  </si>
  <si>
    <t>Leloutre Bernard</t>
  </si>
  <si>
    <t>Masure Luc</t>
  </si>
  <si>
    <t>Debaisieux D</t>
  </si>
  <si>
    <t>4-0 wordt 3-1 wegens opstellingsfout</t>
  </si>
  <si>
    <t>Nivelles 1</t>
  </si>
  <si>
    <t>Flamion Bruno</t>
  </si>
  <si>
    <t>Mataigne</t>
  </si>
  <si>
    <t>Degembre</t>
  </si>
  <si>
    <t>Verheyen</t>
  </si>
  <si>
    <t>Thiteca</t>
  </si>
  <si>
    <t>Hawia</t>
  </si>
  <si>
    <t>Anderlecht 4</t>
  </si>
  <si>
    <t>Silberfeld</t>
  </si>
  <si>
    <t>Baecke Mieke</t>
  </si>
  <si>
    <t>De Ceuster Jea-Luc</t>
  </si>
  <si>
    <t>Roelandt</t>
  </si>
  <si>
    <t>Leyssen G</t>
  </si>
  <si>
    <t>Leyssen F</t>
  </si>
  <si>
    <t>Maes P</t>
  </si>
  <si>
    <t>De Meulenaer</t>
  </si>
  <si>
    <t>Martinez Francis</t>
  </si>
  <si>
    <t>Namur 1</t>
  </si>
  <si>
    <t>Dumont A</t>
  </si>
  <si>
    <t>Renard J</t>
  </si>
  <si>
    <t>Oger Daniel</t>
  </si>
  <si>
    <t>Demeirleir A</t>
  </si>
  <si>
    <t>Cornelissens F</t>
  </si>
  <si>
    <t>Laurent M</t>
  </si>
  <si>
    <t>Biront A</t>
  </si>
  <si>
    <t>Coppey A</t>
  </si>
  <si>
    <t>Lehaire A</t>
  </si>
  <si>
    <t>Legat D</t>
  </si>
  <si>
    <t>Willebroek</t>
  </si>
  <si>
    <t>Delposen</t>
  </si>
  <si>
    <t>Odeur</t>
  </si>
  <si>
    <t>Josse</t>
  </si>
  <si>
    <t>De Pauw</t>
  </si>
  <si>
    <t xml:space="preserve">Wathier </t>
  </si>
  <si>
    <t>demuynck</t>
  </si>
  <si>
    <t>Becker T</t>
  </si>
  <si>
    <t>Guillaume M</t>
  </si>
  <si>
    <t>Penneman F</t>
  </si>
  <si>
    <t>Guyot M</t>
  </si>
  <si>
    <t>Van der Helstraeten Jean-Jacques</t>
  </si>
  <si>
    <t>Roque 5 degradeert; Carnières blijft in 3de afdeling</t>
  </si>
  <si>
    <t>berekening matchpunten  1 of 0,5 of 0</t>
  </si>
  <si>
    <t>promoveert</t>
  </si>
  <si>
    <t>beslissing NTL:  Anderlecht 4 - Tibechecs  3-0</t>
  </si>
  <si>
    <t>Dworp 2 promoveert dankzij vacante plaats</t>
  </si>
  <si>
    <t>Ruy Lopez Gent 9</t>
  </si>
  <si>
    <t>Ruy Lopez Gent 8</t>
  </si>
  <si>
    <t>Paroza Berchem 2</t>
  </si>
  <si>
    <t>CRE Charleroi 1</t>
  </si>
  <si>
    <t>Vandenbruane Carl</t>
  </si>
  <si>
    <t xml:space="preserve">Willebroek maakte in R7 waarschijnlijk een opstelllingsfout tegen Dworp 3 </t>
  </si>
  <si>
    <t>einduitslag: Willebroek kreeg 13,5 en Dworp 8,5.</t>
  </si>
  <si>
    <t>ik weet natuurlijk niet op welk bord. Kan je dat computergestuurd verwoorden?</t>
  </si>
  <si>
    <t>Verbruggen Jan</t>
  </si>
  <si>
    <t>Willaert Jan</t>
  </si>
  <si>
    <t>Willemsen Paul</t>
  </si>
  <si>
    <t>Pax Walter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</si>
</sst>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8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10" fillId="8" borderId="19" xfId="2" applyNumberFormat="1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1" fillId="9" borderId="8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34" xfId="0" applyFont="1" applyFill="1" applyBorder="1" applyAlignment="1">
      <alignment horizontal="center"/>
    </xf>
    <xf numFmtId="0" fontId="0" fillId="9" borderId="34" xfId="0" applyFont="1" applyFill="1" applyBorder="1"/>
    <xf numFmtId="165" fontId="10" fillId="8" borderId="20" xfId="2" applyNumberFormat="1" applyFont="1" applyFill="1" applyBorder="1" applyAlignment="1">
      <alignment horizontal="center" vertical="center"/>
    </xf>
    <xf numFmtId="0" fontId="8" fillId="10" borderId="34" xfId="0" applyFont="1" applyFill="1" applyBorder="1" applyAlignment="1">
      <alignment horizontal="center"/>
    </xf>
    <xf numFmtId="0" fontId="0" fillId="11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D5" sqref="D5:H5"/>
    </sheetView>
  </sheetViews>
  <sheetFormatPr defaultRowHeight="15"/>
  <cols>
    <col min="1" max="1" width="19.7109375" customWidth="1"/>
    <col min="2" max="2" width="9.5703125" customWidth="1"/>
    <col min="3" max="3" width="9.140625" customWidth="1"/>
    <col min="13" max="13" width="11.140625" customWidth="1"/>
  </cols>
  <sheetData>
    <row r="1" spans="1:13" ht="21">
      <c r="A1" s="22" t="s">
        <v>20</v>
      </c>
    </row>
    <row r="2" spans="1:13" ht="15.75" thickBot="1"/>
    <row r="3" spans="1:13">
      <c r="A3" s="23" t="s">
        <v>0</v>
      </c>
      <c r="B3" s="26">
        <v>1986</v>
      </c>
      <c r="D3" s="71" t="s">
        <v>177</v>
      </c>
      <c r="E3" s="71"/>
      <c r="F3" s="71"/>
      <c r="G3" s="71"/>
    </row>
    <row r="4" spans="1:13" ht="15.75" thickBot="1">
      <c r="A4" s="23" t="s">
        <v>38</v>
      </c>
      <c r="B4" s="27">
        <v>1987</v>
      </c>
    </row>
    <row r="5" spans="1:13">
      <c r="A5" s="24" t="s">
        <v>1</v>
      </c>
      <c r="B5" s="28" t="s">
        <v>39</v>
      </c>
      <c r="D5" s="71" t="s">
        <v>176</v>
      </c>
      <c r="E5" s="71"/>
      <c r="F5" s="71"/>
      <c r="G5" s="71"/>
      <c r="H5" s="71"/>
    </row>
    <row r="6" spans="1:13">
      <c r="A6" s="24" t="s">
        <v>2</v>
      </c>
      <c r="B6" s="29" t="s">
        <v>40</v>
      </c>
      <c r="D6" s="70" t="s">
        <v>179</v>
      </c>
      <c r="E6" s="70"/>
      <c r="F6" s="70"/>
      <c r="G6" s="70"/>
      <c r="H6" s="70"/>
      <c r="J6" s="71" t="s">
        <v>180</v>
      </c>
      <c r="K6" s="71"/>
      <c r="L6" s="71"/>
      <c r="M6" s="71"/>
    </row>
    <row r="7" spans="1:13">
      <c r="A7" s="24" t="s">
        <v>3</v>
      </c>
      <c r="B7" s="29" t="s">
        <v>41</v>
      </c>
    </row>
    <row r="8" spans="1:13" ht="15.75" thickBot="1">
      <c r="A8" s="24" t="s">
        <v>4</v>
      </c>
      <c r="B8" s="30"/>
    </row>
    <row r="9" spans="1:13">
      <c r="D9" s="80" t="s">
        <v>187</v>
      </c>
      <c r="E9" s="80"/>
      <c r="F9" s="80"/>
      <c r="G9" s="80"/>
      <c r="H9" s="80"/>
      <c r="I9" s="80"/>
      <c r="J9" s="80"/>
      <c r="K9" s="80"/>
    </row>
    <row r="10" spans="1:13">
      <c r="D10" s="70" t="s">
        <v>186</v>
      </c>
      <c r="E10" s="70"/>
      <c r="F10" s="70"/>
      <c r="G10" s="70"/>
      <c r="H10" s="70"/>
      <c r="I10" s="70"/>
      <c r="J10" s="70"/>
      <c r="K10" s="70"/>
    </row>
    <row r="11" spans="1:13">
      <c r="D11" s="70" t="s">
        <v>188</v>
      </c>
      <c r="E11" s="70"/>
      <c r="F11" s="70"/>
      <c r="G11" s="70"/>
      <c r="H11" s="70"/>
      <c r="I11" s="70"/>
      <c r="J11" s="70"/>
      <c r="K11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6" sqref="C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31851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14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53</v>
      </c>
      <c r="D5" s="18">
        <v>2064</v>
      </c>
      <c r="E5" s="10">
        <v>1</v>
      </c>
      <c r="F5" s="10" t="s">
        <v>10</v>
      </c>
      <c r="G5" s="10">
        <v>0</v>
      </c>
      <c r="H5" s="19"/>
      <c r="I5" s="14" t="s">
        <v>185</v>
      </c>
      <c r="J5" s="18"/>
    </row>
    <row r="6" spans="1:10">
      <c r="A6" s="5">
        <v>2</v>
      </c>
      <c r="B6" s="19">
        <v>20621</v>
      </c>
      <c r="C6" s="14" t="s">
        <v>52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171</v>
      </c>
      <c r="J6" s="18"/>
    </row>
    <row r="7" spans="1:10">
      <c r="A7" s="5">
        <v>3</v>
      </c>
      <c r="B7" s="19">
        <v>99152</v>
      </c>
      <c r="C7" s="14" t="s">
        <v>56</v>
      </c>
      <c r="D7" s="18">
        <v>1952</v>
      </c>
      <c r="E7" s="10">
        <v>1</v>
      </c>
      <c r="F7" s="10" t="s">
        <v>10</v>
      </c>
      <c r="G7" s="10">
        <v>0</v>
      </c>
      <c r="H7" s="19"/>
      <c r="I7" s="14" t="s">
        <v>172</v>
      </c>
      <c r="J7" s="18"/>
    </row>
    <row r="8" spans="1:10">
      <c r="A8" s="5">
        <v>4</v>
      </c>
      <c r="B8" s="19">
        <v>2283</v>
      </c>
      <c r="C8" s="14" t="s">
        <v>54</v>
      </c>
      <c r="D8" s="18">
        <v>1901</v>
      </c>
      <c r="E8" s="10">
        <v>0</v>
      </c>
      <c r="F8" s="10" t="s">
        <v>10</v>
      </c>
      <c r="G8" s="10">
        <v>1</v>
      </c>
      <c r="H8" s="19"/>
      <c r="I8" s="14" t="s">
        <v>173</v>
      </c>
      <c r="J8" s="18"/>
    </row>
    <row r="9" spans="1:10">
      <c r="A9" s="5">
        <v>5</v>
      </c>
      <c r="B9" s="19">
        <v>19313</v>
      </c>
      <c r="C9" s="14" t="s">
        <v>57</v>
      </c>
      <c r="D9" s="18">
        <v>1885</v>
      </c>
      <c r="E9" s="10">
        <v>1</v>
      </c>
      <c r="F9" s="10" t="s">
        <v>10</v>
      </c>
      <c r="G9" s="10">
        <v>0</v>
      </c>
      <c r="H9" s="19"/>
      <c r="I9" s="14" t="s">
        <v>174</v>
      </c>
      <c r="J9" s="18"/>
    </row>
    <row r="10" spans="1:10" ht="15.75" thickBot="1">
      <c r="A10" s="5">
        <v>6</v>
      </c>
      <c r="B10" s="19">
        <v>31526</v>
      </c>
      <c r="C10" s="14" t="s">
        <v>58</v>
      </c>
      <c r="D10" s="18">
        <v>1866</v>
      </c>
      <c r="E10" s="12">
        <v>0</v>
      </c>
      <c r="F10" s="10" t="s">
        <v>10</v>
      </c>
      <c r="G10" s="12">
        <v>1</v>
      </c>
      <c r="H10" s="19"/>
      <c r="I10" s="14" t="s">
        <v>175</v>
      </c>
      <c r="J10" s="18"/>
    </row>
    <row r="11" spans="1:10" ht="16.5" thickTop="1" thickBot="1">
      <c r="A11" s="6"/>
      <c r="B11" s="3"/>
      <c r="C11" s="16">
        <f>IFERROR(AVERAGE(D5:D10),"")</f>
        <v>1952.8333333333333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J12" sqref="J12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  <c r="R2" s="74" t="s">
        <v>35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R3" s="75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80</v>
      </c>
      <c r="C4" s="40" t="s">
        <v>37</v>
      </c>
      <c r="D4" s="41">
        <v>2.5</v>
      </c>
      <c r="E4" s="41">
        <v>5</v>
      </c>
      <c r="F4" s="41">
        <v>3.5</v>
      </c>
      <c r="G4" s="41">
        <v>4.5</v>
      </c>
      <c r="H4" s="41">
        <v>4.5</v>
      </c>
      <c r="I4" s="41">
        <v>5</v>
      </c>
      <c r="J4" s="41">
        <v>3</v>
      </c>
      <c r="K4" s="41">
        <v>5</v>
      </c>
      <c r="L4" s="41">
        <v>5</v>
      </c>
      <c r="M4" s="41"/>
      <c r="N4" s="41"/>
      <c r="O4" s="42">
        <f t="shared" ref="O4:O15" si="1">SUM(C4:N4)</f>
        <v>38</v>
      </c>
      <c r="P4" s="43">
        <f>SUM(S4:AD4)*2</f>
        <v>15</v>
      </c>
      <c r="Q4" s="43">
        <f t="shared" ref="Q4:Q15" si="2">COUNT(C4:N4)</f>
        <v>9</v>
      </c>
      <c r="R4" s="76"/>
      <c r="S4" s="53" t="s">
        <v>37</v>
      </c>
      <c r="T4" s="54">
        <f>IF(D4="","",IF(D4&gt;$C5,1,IF(D4=$C5,0.5,0)))</f>
        <v>0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0.5</v>
      </c>
      <c r="AA4" s="54">
        <f>IF(K4="","",IF(K4&gt;$C12,1,IF(K4=$C12,0.5,0)))</f>
        <v>1</v>
      </c>
      <c r="AB4" s="54">
        <f>IF(L4="","",IF(L4&gt;$C13,1,IF(L4=$C13,0.5,0)))</f>
        <v>1</v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6</v>
      </c>
      <c r="AH4" s="57">
        <f>E4+C6</f>
        <v>6</v>
      </c>
      <c r="AI4" s="57">
        <f>F4+C7</f>
        <v>6</v>
      </c>
      <c r="AJ4" s="57">
        <f>G4+C8</f>
        <v>6</v>
      </c>
      <c r="AK4" s="57">
        <f>H4+C9</f>
        <v>6</v>
      </c>
      <c r="AL4" s="57">
        <f>I4+C10</f>
        <v>6</v>
      </c>
      <c r="AM4" s="57">
        <f>J4+C11</f>
        <v>6</v>
      </c>
      <c r="AN4" s="57">
        <f>K4+C12</f>
        <v>6</v>
      </c>
      <c r="AO4" s="57">
        <f>L4+C13</f>
        <v>6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153</v>
      </c>
      <c r="C5" s="41">
        <v>3.5</v>
      </c>
      <c r="D5" s="40" t="s">
        <v>37</v>
      </c>
      <c r="E5" s="41">
        <v>3</v>
      </c>
      <c r="F5" s="41">
        <v>2.5</v>
      </c>
      <c r="G5" s="41">
        <v>2</v>
      </c>
      <c r="H5" s="41">
        <v>3</v>
      </c>
      <c r="I5" s="41">
        <v>4</v>
      </c>
      <c r="J5" s="41">
        <v>5</v>
      </c>
      <c r="K5" s="41">
        <v>3.5</v>
      </c>
      <c r="L5" s="41">
        <v>3.5</v>
      </c>
      <c r="M5" s="41"/>
      <c r="N5" s="41"/>
      <c r="O5" s="42">
        <f t="shared" si="1"/>
        <v>30</v>
      </c>
      <c r="P5" s="43">
        <f t="shared" ref="P5:P15" si="3">SUM(S5:AD5)*2</f>
        <v>12</v>
      </c>
      <c r="Q5" s="43">
        <f t="shared" si="2"/>
        <v>9</v>
      </c>
      <c r="R5" s="76"/>
      <c r="S5" s="54">
        <f>IF(C5="","",IF(C5&gt;D4,1,IF(C5=D4,0.5,0)))</f>
        <v>1</v>
      </c>
      <c r="T5" s="53" t="s">
        <v>37</v>
      </c>
      <c r="U5" s="54">
        <f>IF(E5="","",IF(E5&gt;$D6,1,IF(E5=$D6,0.5,0)))</f>
        <v>0.5</v>
      </c>
      <c r="V5" s="54">
        <f>IF(F5="","",IF(F5&gt;$D7,1,IF(F5=$D7,0.5,0)))</f>
        <v>0</v>
      </c>
      <c r="W5" s="54">
        <f>IF(G5="","",IF(G5&gt;$D8,1,IF(G5=$D8,0.5,0)))</f>
        <v>0</v>
      </c>
      <c r="X5" s="54">
        <f>IF(H5="","",IF(H5&gt;$D9,1,IF(H5=$D9,0.5,0)))</f>
        <v>0.5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6</v>
      </c>
      <c r="AG5" s="53" t="s">
        <v>37</v>
      </c>
      <c r="AH5" s="53">
        <f>E5+D6</f>
        <v>6</v>
      </c>
      <c r="AI5" s="53">
        <f>F5+D7</f>
        <v>6</v>
      </c>
      <c r="AJ5" s="53">
        <f>G5+D8</f>
        <v>6</v>
      </c>
      <c r="AK5" s="53">
        <f>H5+D9</f>
        <v>6</v>
      </c>
      <c r="AL5" s="53">
        <f>I5+D10</f>
        <v>6</v>
      </c>
      <c r="AM5" s="53">
        <f>J5+D11</f>
        <v>6</v>
      </c>
      <c r="AN5" s="53">
        <f>K5+D12</f>
        <v>6</v>
      </c>
      <c r="AO5" s="53">
        <f>L5+D13</f>
        <v>6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184</v>
      </c>
      <c r="C6" s="41">
        <v>1</v>
      </c>
      <c r="D6" s="41">
        <v>3</v>
      </c>
      <c r="E6" s="40" t="s">
        <v>37</v>
      </c>
      <c r="F6" s="41">
        <v>3.5</v>
      </c>
      <c r="G6" s="41">
        <v>3</v>
      </c>
      <c r="H6" s="41">
        <v>3.5</v>
      </c>
      <c r="I6" s="41">
        <v>5</v>
      </c>
      <c r="J6" s="41">
        <v>3</v>
      </c>
      <c r="K6" s="41">
        <v>2.5</v>
      </c>
      <c r="L6" s="41">
        <v>5</v>
      </c>
      <c r="M6" s="41"/>
      <c r="N6" s="41"/>
      <c r="O6" s="42">
        <f t="shared" si="1"/>
        <v>29.5</v>
      </c>
      <c r="P6" s="43">
        <f t="shared" si="3"/>
        <v>11</v>
      </c>
      <c r="Q6" s="43">
        <f t="shared" si="2"/>
        <v>9</v>
      </c>
      <c r="R6" s="76">
        <v>5.5</v>
      </c>
      <c r="S6" s="54">
        <f>IF(C6="","",IF(C6&gt;E4,1,IF(C6=E4,0.5,0)))</f>
        <v>0</v>
      </c>
      <c r="T6" s="54">
        <f>IF(D6="","",IF(D6&gt;E5,1,IF(D6=E5,0.5,0)))</f>
        <v>0.5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0.5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0.5</v>
      </c>
      <c r="AA6" s="54">
        <f>IF(K6="","",IF(K6&gt;$E12,1,IF(K6=$E12,0.5,0)))</f>
        <v>0</v>
      </c>
      <c r="AB6" s="54">
        <f>IF(L6="","",IF(L6&gt;$E13,1,IF(L6=$E13,0.5,0)))</f>
        <v>1</v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6</v>
      </c>
      <c r="AG6" s="53">
        <f>D6+E5</f>
        <v>6</v>
      </c>
      <c r="AH6" s="53" t="s">
        <v>37</v>
      </c>
      <c r="AI6" s="53">
        <f>F6+E7</f>
        <v>6</v>
      </c>
      <c r="AJ6" s="53">
        <f>G6+E8</f>
        <v>6</v>
      </c>
      <c r="AK6" s="53">
        <f>H6+E9</f>
        <v>6</v>
      </c>
      <c r="AL6" s="53">
        <f>I6+E10</f>
        <v>6</v>
      </c>
      <c r="AM6" s="53">
        <f>J6+E11</f>
        <v>6</v>
      </c>
      <c r="AN6" s="53">
        <f>K6+E12</f>
        <v>6</v>
      </c>
      <c r="AO6" s="53">
        <f>L6+E13</f>
        <v>6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14</v>
      </c>
      <c r="C7" s="41">
        <v>2.5</v>
      </c>
      <c r="D7" s="41">
        <v>3.5</v>
      </c>
      <c r="E7" s="41">
        <v>2.5</v>
      </c>
      <c r="F7" s="40" t="s">
        <v>37</v>
      </c>
      <c r="G7" s="41">
        <v>4</v>
      </c>
      <c r="H7" s="41">
        <v>2.5</v>
      </c>
      <c r="I7" s="41">
        <v>4.5</v>
      </c>
      <c r="J7" s="41">
        <v>4</v>
      </c>
      <c r="K7" s="41">
        <v>3.5</v>
      </c>
      <c r="L7" s="41">
        <v>2.5</v>
      </c>
      <c r="M7" s="41"/>
      <c r="N7" s="41"/>
      <c r="O7" s="42">
        <f t="shared" si="1"/>
        <v>29.5</v>
      </c>
      <c r="P7" s="43">
        <f t="shared" si="3"/>
        <v>10</v>
      </c>
      <c r="Q7" s="43">
        <f t="shared" si="2"/>
        <v>9</v>
      </c>
      <c r="R7" s="76">
        <v>5</v>
      </c>
      <c r="S7" s="54">
        <f>IF(C7="","",IF(C7&gt;$F4,1,IF(C7=$F4,0.5,0)))</f>
        <v>0</v>
      </c>
      <c r="T7" s="54">
        <f>IF(D7="","",IF(D7&gt;$F5,1,IF(D7=$F5,0.5,0)))</f>
        <v>1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</v>
      </c>
      <c r="Y7" s="54">
        <f>IF(I7="","",IF(I7&gt;$F10,1,IF(I7=$F10,0.5,0)))</f>
        <v>1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0</v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6</v>
      </c>
      <c r="AG7" s="53">
        <f>D7+F5</f>
        <v>6</v>
      </c>
      <c r="AH7" s="53">
        <f>E7+F6</f>
        <v>6</v>
      </c>
      <c r="AI7" s="53" t="s">
        <v>37</v>
      </c>
      <c r="AJ7" s="53">
        <f>G7+F8</f>
        <v>6</v>
      </c>
      <c r="AK7" s="53">
        <f>H7+F9</f>
        <v>6</v>
      </c>
      <c r="AL7" s="53">
        <f>I7+F10</f>
        <v>6</v>
      </c>
      <c r="AM7" s="53">
        <f>J7+F11</f>
        <v>6</v>
      </c>
      <c r="AN7" s="53">
        <f>K7+F12</f>
        <v>6</v>
      </c>
      <c r="AO7" s="53">
        <f>L7+F13</f>
        <v>6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98</v>
      </c>
      <c r="C8" s="41">
        <v>1.5</v>
      </c>
      <c r="D8" s="41">
        <v>4</v>
      </c>
      <c r="E8" s="41">
        <v>3</v>
      </c>
      <c r="F8" s="41">
        <v>2</v>
      </c>
      <c r="G8" s="40" t="s">
        <v>37</v>
      </c>
      <c r="H8" s="41">
        <v>4</v>
      </c>
      <c r="I8" s="41">
        <v>3.5</v>
      </c>
      <c r="J8" s="41">
        <v>3.5</v>
      </c>
      <c r="K8" s="41">
        <v>2.5</v>
      </c>
      <c r="L8" s="41">
        <v>4.5</v>
      </c>
      <c r="M8" s="41"/>
      <c r="N8" s="41"/>
      <c r="O8" s="42">
        <f t="shared" si="1"/>
        <v>28.5</v>
      </c>
      <c r="P8" s="43">
        <f t="shared" si="3"/>
        <v>11</v>
      </c>
      <c r="Q8" s="43">
        <f t="shared" si="2"/>
        <v>9</v>
      </c>
      <c r="R8" s="76"/>
      <c r="S8" s="54">
        <f>IF(C8="","",IF(C8&gt;$G4,1,IF(C8=$G4,0.5,0)))</f>
        <v>0</v>
      </c>
      <c r="T8" s="54">
        <f>IF(D8="","",IF(D8&gt;$G5,1,IF(D8=$G5,0.5,0)))</f>
        <v>1</v>
      </c>
      <c r="U8" s="54">
        <f>IF(E8="","",IF(E8&gt;$G6,1,IF(E8=$G6,0.5,0)))</f>
        <v>0.5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0</v>
      </c>
      <c r="AB8" s="54">
        <f>IF(L8="","",IF(L8&gt;$G13,1,IF(L8=$G13,0.5,0)))</f>
        <v>1</v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6</v>
      </c>
      <c r="AG8" s="53">
        <f>D8+G5</f>
        <v>6</v>
      </c>
      <c r="AH8" s="53">
        <f>E8+G6</f>
        <v>6</v>
      </c>
      <c r="AI8" s="53">
        <f>F8+G7</f>
        <v>6</v>
      </c>
      <c r="AJ8" s="53" t="s">
        <v>37</v>
      </c>
      <c r="AK8" s="53">
        <f>H8+G9</f>
        <v>6</v>
      </c>
      <c r="AL8" s="53">
        <f>I8+G10</f>
        <v>6</v>
      </c>
      <c r="AM8" s="53">
        <f>J8+G11</f>
        <v>6</v>
      </c>
      <c r="AN8" s="53">
        <f>K8+G12</f>
        <v>6</v>
      </c>
      <c r="AO8" s="53">
        <f>L8+G13</f>
        <v>6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136</v>
      </c>
      <c r="C9" s="41">
        <v>1.5</v>
      </c>
      <c r="D9" s="41">
        <v>3</v>
      </c>
      <c r="E9" s="41">
        <v>2.5</v>
      </c>
      <c r="F9" s="41">
        <v>3.5</v>
      </c>
      <c r="G9" s="41">
        <v>2</v>
      </c>
      <c r="H9" s="40" t="s">
        <v>37</v>
      </c>
      <c r="I9" s="41">
        <v>4</v>
      </c>
      <c r="J9" s="41">
        <v>4</v>
      </c>
      <c r="K9" s="41">
        <v>2.5</v>
      </c>
      <c r="L9" s="41">
        <v>5</v>
      </c>
      <c r="M9" s="41"/>
      <c r="N9" s="41"/>
      <c r="O9" s="42">
        <f t="shared" si="1"/>
        <v>28</v>
      </c>
      <c r="P9" s="43">
        <f t="shared" si="3"/>
        <v>9</v>
      </c>
      <c r="Q9" s="43">
        <f t="shared" si="2"/>
        <v>9</v>
      </c>
      <c r="R9" s="76"/>
      <c r="S9" s="54">
        <f>IF(C9="","",IF(C9&gt;$H4,1,IF(C9=$H4,0.5,0)))</f>
        <v>0</v>
      </c>
      <c r="T9" s="54">
        <f>IF(D9="","",IF(D9&gt;$H5,1,IF(D9=$H5,0.5,0)))</f>
        <v>0.5</v>
      </c>
      <c r="U9" s="54">
        <f>IF(E9="","",IF(E9&gt;$H6,1,IF(E9=$H6,0.5,0)))</f>
        <v>0</v>
      </c>
      <c r="V9" s="54">
        <f>IF(F9="","",IF(F9&gt;$H7,1,IF(F9=$H7,0.5,0)))</f>
        <v>1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1</v>
      </c>
      <c r="AA9" s="54">
        <f>IF(K9="","",IF(K9&gt;$H12,1,IF(K9=$H12,0.5,0)))</f>
        <v>0</v>
      </c>
      <c r="AB9" s="54">
        <f>IF(L9="","",IF(L9&gt;$H13,1,IF(L9=$H13,0.5,0)))</f>
        <v>1</v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6</v>
      </c>
      <c r="AG9" s="53">
        <f>D9+H5</f>
        <v>6</v>
      </c>
      <c r="AH9" s="53">
        <f>E9+H6</f>
        <v>6</v>
      </c>
      <c r="AI9" s="53">
        <f>F9+H7</f>
        <v>6</v>
      </c>
      <c r="AJ9" s="53">
        <f>G9+H8</f>
        <v>6</v>
      </c>
      <c r="AK9" s="53" t="s">
        <v>37</v>
      </c>
      <c r="AL9" s="53">
        <f>I9+H10</f>
        <v>6</v>
      </c>
      <c r="AM9" s="53">
        <f>J9+H11</f>
        <v>6</v>
      </c>
      <c r="AN9" s="53">
        <f>K9+H12</f>
        <v>6</v>
      </c>
      <c r="AO9" s="53">
        <f>L9+H13</f>
        <v>6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124</v>
      </c>
      <c r="C10" s="41">
        <v>1</v>
      </c>
      <c r="D10" s="41">
        <v>2</v>
      </c>
      <c r="E10" s="41">
        <v>1</v>
      </c>
      <c r="F10" s="41">
        <v>1.5</v>
      </c>
      <c r="G10" s="41">
        <v>2.5</v>
      </c>
      <c r="H10" s="41">
        <v>2</v>
      </c>
      <c r="I10" s="40" t="s">
        <v>37</v>
      </c>
      <c r="J10" s="41">
        <v>4</v>
      </c>
      <c r="K10" s="41">
        <v>5.5</v>
      </c>
      <c r="L10" s="41">
        <v>4</v>
      </c>
      <c r="M10" s="41"/>
      <c r="N10" s="41"/>
      <c r="O10" s="42">
        <f t="shared" si="1"/>
        <v>23.5</v>
      </c>
      <c r="P10" s="43">
        <f t="shared" si="3"/>
        <v>6</v>
      </c>
      <c r="Q10" s="43">
        <f t="shared" si="2"/>
        <v>9</v>
      </c>
      <c r="R10" s="76">
        <v>3</v>
      </c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</v>
      </c>
      <c r="W10" s="54">
        <f>IF(G10="","",IF(G10&gt;$I8,1,IF(G10=$I8,0.5,0)))</f>
        <v>0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1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6</v>
      </c>
      <c r="AG10" s="53">
        <f>D10+I5</f>
        <v>6</v>
      </c>
      <c r="AH10" s="53">
        <f>E10+I6</f>
        <v>6</v>
      </c>
      <c r="AI10" s="53">
        <f>F10+I7</f>
        <v>6</v>
      </c>
      <c r="AJ10" s="53">
        <f>G10+I8</f>
        <v>6</v>
      </c>
      <c r="AK10" s="53">
        <f>H10+I9</f>
        <v>6</v>
      </c>
      <c r="AL10" s="53" t="s">
        <v>37</v>
      </c>
      <c r="AM10" s="53">
        <f>J10+I11</f>
        <v>6</v>
      </c>
      <c r="AN10" s="53">
        <f>K10+I12</f>
        <v>6</v>
      </c>
      <c r="AO10" s="53">
        <f>L10+I13</f>
        <v>6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42</v>
      </c>
      <c r="C11" s="41">
        <v>3</v>
      </c>
      <c r="D11" s="41">
        <v>1</v>
      </c>
      <c r="E11" s="41">
        <v>3</v>
      </c>
      <c r="F11" s="41">
        <v>2</v>
      </c>
      <c r="G11" s="41">
        <v>2.5</v>
      </c>
      <c r="H11" s="41">
        <v>2</v>
      </c>
      <c r="I11" s="41">
        <v>2</v>
      </c>
      <c r="J11" s="40" t="s">
        <v>37</v>
      </c>
      <c r="K11" s="41">
        <v>4</v>
      </c>
      <c r="L11" s="41">
        <v>4</v>
      </c>
      <c r="M11" s="41"/>
      <c r="N11" s="41"/>
      <c r="O11" s="42">
        <f t="shared" si="1"/>
        <v>23.5</v>
      </c>
      <c r="P11" s="43">
        <f t="shared" si="3"/>
        <v>6</v>
      </c>
      <c r="Q11" s="43">
        <f t="shared" si="2"/>
        <v>9</v>
      </c>
      <c r="R11" s="76">
        <v>3</v>
      </c>
      <c r="S11" s="54">
        <f>IF(C11="","",IF(C11&gt;$J4,1,IF(C11=$J4,0.5,0)))</f>
        <v>0.5</v>
      </c>
      <c r="T11" s="54">
        <f>IF(D11="","",IF(D11&gt;$J5,1,IF(D11=$J5,0.5,0)))</f>
        <v>0</v>
      </c>
      <c r="U11" s="54">
        <f>IF(E11="","",IF(E11&gt;$J6,1,IF(E11=$J6,0.5,0)))</f>
        <v>0.5</v>
      </c>
      <c r="V11" s="54">
        <f>IF(F11="","",IF(F11&gt;$J7,1,IF(F11=$J7,0.5,0)))</f>
        <v>0</v>
      </c>
      <c r="W11" s="54">
        <f>IF(G11="","",IF(G11&gt;$J8,1,IF(G11=$J8,0.5,0)))</f>
        <v>0</v>
      </c>
      <c r="X11" s="54">
        <f>IF(H11="","",IF(H11&gt;$J9,1,IF(H11=$J9,0.5,0)))</f>
        <v>0</v>
      </c>
      <c r="Y11" s="54">
        <f>IF(I11="","",IF(I11&gt;$J10,1,IF(I11=$J10,0.5,0)))</f>
        <v>0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1</v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6</v>
      </c>
      <c r="AG11" s="53">
        <f>D11+J5</f>
        <v>6</v>
      </c>
      <c r="AH11" s="53">
        <f>E11+J6</f>
        <v>6</v>
      </c>
      <c r="AI11" s="53">
        <f>F11+J7</f>
        <v>6</v>
      </c>
      <c r="AJ11" s="53">
        <f>G11+J8</f>
        <v>6</v>
      </c>
      <c r="AK11" s="53">
        <f>H11+J9</f>
        <v>6</v>
      </c>
      <c r="AL11" s="53">
        <f>I11+J10</f>
        <v>6</v>
      </c>
      <c r="AM11" s="53" t="s">
        <v>37</v>
      </c>
      <c r="AN11" s="53">
        <f>K11+J12</f>
        <v>6</v>
      </c>
      <c r="AO11" s="53">
        <f>L11+J13</f>
        <v>6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43</v>
      </c>
      <c r="C12" s="41">
        <v>1</v>
      </c>
      <c r="D12" s="41">
        <v>2.5</v>
      </c>
      <c r="E12" s="41">
        <v>3.5</v>
      </c>
      <c r="F12" s="41">
        <v>2.5</v>
      </c>
      <c r="G12" s="41">
        <v>3.5</v>
      </c>
      <c r="H12" s="41">
        <v>3.5</v>
      </c>
      <c r="I12" s="41">
        <v>0.5</v>
      </c>
      <c r="J12" s="41">
        <v>2</v>
      </c>
      <c r="K12" s="40" t="s">
        <v>37</v>
      </c>
      <c r="L12" s="41">
        <v>4.5</v>
      </c>
      <c r="M12" s="41"/>
      <c r="N12" s="41"/>
      <c r="O12" s="42">
        <f t="shared" si="1"/>
        <v>23.5</v>
      </c>
      <c r="P12" s="43">
        <f t="shared" si="3"/>
        <v>8</v>
      </c>
      <c r="Q12" s="43">
        <f t="shared" si="2"/>
        <v>9</v>
      </c>
      <c r="R12" s="76">
        <v>4</v>
      </c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1</v>
      </c>
      <c r="V12" s="54">
        <f>IF(F12="","",IF(F12&gt;$K7,1,IF(F12=$K7,0.5,0)))</f>
        <v>0</v>
      </c>
      <c r="W12" s="54">
        <f>IF(G12="","",IF(G12&gt;$K8,1,IF(G12=$K8,0.5,0)))</f>
        <v>1</v>
      </c>
      <c r="X12" s="54">
        <f>IF(H12="","",IF(H12&gt;$K9,1,IF(H12=$K9,0.5,0)))</f>
        <v>1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1</v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6</v>
      </c>
      <c r="AG12" s="53">
        <f>D12+K5</f>
        <v>6</v>
      </c>
      <c r="AH12" s="53">
        <f>E12+K6</f>
        <v>6</v>
      </c>
      <c r="AI12" s="53">
        <f>F12+K7</f>
        <v>6</v>
      </c>
      <c r="AJ12" s="53">
        <f>G12+K8</f>
        <v>6</v>
      </c>
      <c r="AK12" s="53">
        <f>H12+K9</f>
        <v>6</v>
      </c>
      <c r="AL12" s="53">
        <f>I12+K10</f>
        <v>6</v>
      </c>
      <c r="AM12" s="53">
        <f>J12+K11</f>
        <v>6</v>
      </c>
      <c r="AN12" s="53" t="s">
        <v>37</v>
      </c>
      <c r="AO12" s="53">
        <f>L12+K13</f>
        <v>6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44</v>
      </c>
      <c r="C13" s="41">
        <v>1</v>
      </c>
      <c r="D13" s="41">
        <v>2.5</v>
      </c>
      <c r="E13" s="41">
        <v>1</v>
      </c>
      <c r="F13" s="41">
        <v>3.5</v>
      </c>
      <c r="G13" s="41">
        <v>1.5</v>
      </c>
      <c r="H13" s="41">
        <v>1</v>
      </c>
      <c r="I13" s="41">
        <v>2</v>
      </c>
      <c r="J13" s="41">
        <v>2</v>
      </c>
      <c r="K13" s="41">
        <v>1.5</v>
      </c>
      <c r="L13" s="40" t="s">
        <v>37</v>
      </c>
      <c r="M13" s="41"/>
      <c r="N13" s="41"/>
      <c r="O13" s="42">
        <f t="shared" si="1"/>
        <v>16</v>
      </c>
      <c r="P13" s="43">
        <f t="shared" si="3"/>
        <v>2</v>
      </c>
      <c r="Q13" s="43">
        <f t="shared" si="2"/>
        <v>9</v>
      </c>
      <c r="R13" s="76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1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0</v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6</v>
      </c>
      <c r="AG13" s="53">
        <f>D13+L5</f>
        <v>6</v>
      </c>
      <c r="AH13" s="53">
        <f>E13+L6</f>
        <v>6</v>
      </c>
      <c r="AI13" s="53">
        <f>F13+L7</f>
        <v>6</v>
      </c>
      <c r="AJ13" s="53">
        <f>G13+L8</f>
        <v>6</v>
      </c>
      <c r="AK13" s="53">
        <f>H13+L9</f>
        <v>6</v>
      </c>
      <c r="AL13" s="53">
        <f>I13+L10</f>
        <v>6</v>
      </c>
      <c r="AM13" s="53">
        <f>J13+L11</f>
        <v>6</v>
      </c>
      <c r="AN13" s="53">
        <f>K13+L12</f>
        <v>6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76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76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45</v>
      </c>
      <c r="C18" s="40" t="s">
        <v>37</v>
      </c>
      <c r="D18" s="41">
        <v>3</v>
      </c>
      <c r="E18" s="41">
        <v>3.5</v>
      </c>
      <c r="F18" s="41">
        <v>3.5</v>
      </c>
      <c r="G18" s="41">
        <v>3</v>
      </c>
      <c r="H18" s="41">
        <v>3</v>
      </c>
      <c r="I18" s="41">
        <v>4</v>
      </c>
      <c r="J18" s="41"/>
      <c r="K18" s="41"/>
      <c r="L18" s="41"/>
      <c r="M18" s="41"/>
      <c r="N18" s="41"/>
      <c r="O18" s="42">
        <f t="shared" ref="O18:O29" si="16">SUM(C18:N18)</f>
        <v>20</v>
      </c>
      <c r="P18" s="43">
        <f>SUM(S18:AD18)*2</f>
        <v>12</v>
      </c>
      <c r="Q18" s="43">
        <f t="shared" ref="Q18:Q29" si="17">COUNT(C18:N18)</f>
        <v>6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15</v>
      </c>
      <c r="C19" s="41">
        <v>1</v>
      </c>
      <c r="D19" s="40" t="s">
        <v>37</v>
      </c>
      <c r="E19" s="41">
        <v>2.5</v>
      </c>
      <c r="F19" s="41">
        <v>2.5</v>
      </c>
      <c r="G19" s="41">
        <v>4</v>
      </c>
      <c r="H19" s="41">
        <v>3.5</v>
      </c>
      <c r="I19" s="41">
        <v>3</v>
      </c>
      <c r="J19" s="41"/>
      <c r="K19" s="41"/>
      <c r="L19" s="41"/>
      <c r="M19" s="41"/>
      <c r="N19" s="41"/>
      <c r="O19" s="42">
        <f t="shared" si="16"/>
        <v>16.5</v>
      </c>
      <c r="P19" s="43">
        <f t="shared" ref="P19:P29" si="18">SUM(S19:AD19)*2</f>
        <v>10</v>
      </c>
      <c r="Q19" s="43">
        <f t="shared" si="17"/>
        <v>6</v>
      </c>
      <c r="R19" s="77" t="s">
        <v>178</v>
      </c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1</v>
      </c>
      <c r="Y19" s="54">
        <f>IF(I19="","",IF(I19&gt;$D24,1,IF(I19=$D24,0.5,0)))</f>
        <v>1</v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143</v>
      </c>
      <c r="C20" s="41">
        <v>0.5</v>
      </c>
      <c r="D20" s="41">
        <v>1.5</v>
      </c>
      <c r="E20" s="40" t="s">
        <v>37</v>
      </c>
      <c r="F20" s="41">
        <v>1.5</v>
      </c>
      <c r="G20" s="41">
        <v>3</v>
      </c>
      <c r="H20" s="41">
        <v>3.5</v>
      </c>
      <c r="I20" s="68">
        <v>3</v>
      </c>
      <c r="J20" s="41"/>
      <c r="K20" s="41"/>
      <c r="L20" s="41"/>
      <c r="M20" s="41"/>
      <c r="N20" s="41"/>
      <c r="O20" s="42">
        <f t="shared" si="16"/>
        <v>13</v>
      </c>
      <c r="P20" s="43">
        <f t="shared" si="18"/>
        <v>6</v>
      </c>
      <c r="Q20" s="43">
        <f t="shared" si="17"/>
        <v>6</v>
      </c>
      <c r="R20" s="52"/>
      <c r="S20" s="54">
        <f>IF(C20="","",IF(C20&gt;E18,1,IF(C20=E18,0.5,0)))</f>
        <v>0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1</v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69">
        <f>I20+E24</f>
        <v>3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46</v>
      </c>
      <c r="C21" s="41">
        <v>0.5</v>
      </c>
      <c r="D21" s="41">
        <v>1.5</v>
      </c>
      <c r="E21" s="41">
        <v>2.5</v>
      </c>
      <c r="F21" s="40" t="s">
        <v>37</v>
      </c>
      <c r="G21" s="41">
        <v>1</v>
      </c>
      <c r="H21" s="41">
        <v>2</v>
      </c>
      <c r="I21" s="41">
        <v>3</v>
      </c>
      <c r="J21" s="41"/>
      <c r="K21" s="41"/>
      <c r="L21" s="41"/>
      <c r="M21" s="41"/>
      <c r="N21" s="41"/>
      <c r="O21" s="42">
        <f t="shared" si="16"/>
        <v>10.5</v>
      </c>
      <c r="P21" s="43">
        <f t="shared" si="18"/>
        <v>5</v>
      </c>
      <c r="Q21" s="43">
        <f t="shared" si="17"/>
        <v>6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0</v>
      </c>
      <c r="X21" s="54">
        <f>IF(H21="","",IF(H21&gt;$F23,1,IF(H21=$F23,0.5,0)))</f>
        <v>0.5</v>
      </c>
      <c r="Y21" s="54">
        <f>IF(I21="","",IF(I21&gt;$F24,1,IF(I21=$F24,0.5,0)))</f>
        <v>1</v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47</v>
      </c>
      <c r="C22" s="41">
        <v>1</v>
      </c>
      <c r="D22" s="41">
        <v>0</v>
      </c>
      <c r="E22" s="41">
        <v>1</v>
      </c>
      <c r="F22" s="41">
        <v>3</v>
      </c>
      <c r="G22" s="40" t="s">
        <v>37</v>
      </c>
      <c r="H22" s="41">
        <v>2</v>
      </c>
      <c r="I22" s="41">
        <v>2</v>
      </c>
      <c r="J22" s="41"/>
      <c r="K22" s="41"/>
      <c r="L22" s="41"/>
      <c r="M22" s="41"/>
      <c r="N22" s="41"/>
      <c r="O22" s="42">
        <f t="shared" si="16"/>
        <v>9</v>
      </c>
      <c r="P22" s="43">
        <f t="shared" si="18"/>
        <v>4</v>
      </c>
      <c r="Q22" s="43">
        <f t="shared" si="17"/>
        <v>6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1</v>
      </c>
      <c r="W22" s="54" t="s">
        <v>37</v>
      </c>
      <c r="X22" s="54">
        <f>IF(H22="","",IF(H22&gt;$G23,1,IF(H22=$G23,0.5,0)))</f>
        <v>0.5</v>
      </c>
      <c r="Y22" s="54">
        <f>IF(I22="","",IF(I22&gt;$G24,1,IF(I22=$G24,0.5,0)))</f>
        <v>0.5</v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182</v>
      </c>
      <c r="C23" s="41">
        <v>1</v>
      </c>
      <c r="D23" s="41">
        <v>0.5</v>
      </c>
      <c r="E23" s="41">
        <v>0.5</v>
      </c>
      <c r="F23" s="41">
        <v>2</v>
      </c>
      <c r="G23" s="41">
        <v>2</v>
      </c>
      <c r="H23" s="40" t="s">
        <v>37</v>
      </c>
      <c r="I23" s="41">
        <v>2</v>
      </c>
      <c r="J23" s="41"/>
      <c r="K23" s="41"/>
      <c r="L23" s="41"/>
      <c r="M23" s="41"/>
      <c r="N23" s="41"/>
      <c r="O23" s="42">
        <f t="shared" si="16"/>
        <v>8</v>
      </c>
      <c r="P23" s="43">
        <f t="shared" si="18"/>
        <v>3</v>
      </c>
      <c r="Q23" s="43">
        <f t="shared" si="17"/>
        <v>6</v>
      </c>
      <c r="R23" s="52"/>
      <c r="S23" s="54">
        <f>IF(C23="","",IF(C23&gt;$H18,1,IF(C23=$H18,0.5,0)))</f>
        <v>0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0.5</v>
      </c>
      <c r="W23" s="54">
        <f>IF(G23="","",IF(G23&gt;$H22,1,IF(G23=$H22,0.5,0)))</f>
        <v>0.5</v>
      </c>
      <c r="X23" s="54" t="s">
        <v>37</v>
      </c>
      <c r="Y23" s="54">
        <f>IF(I23="","",IF(I23&gt;$H24,1,IF(I23=$H24,0.5,0)))</f>
        <v>0.5</v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48</v>
      </c>
      <c r="C24" s="41">
        <v>0</v>
      </c>
      <c r="D24" s="41">
        <v>1</v>
      </c>
      <c r="E24" s="68">
        <v>0</v>
      </c>
      <c r="F24" s="41">
        <v>1</v>
      </c>
      <c r="G24" s="41">
        <v>2</v>
      </c>
      <c r="H24" s="41">
        <v>2</v>
      </c>
      <c r="I24" s="40" t="s">
        <v>37</v>
      </c>
      <c r="J24" s="41"/>
      <c r="K24" s="41"/>
      <c r="L24" s="41"/>
      <c r="M24" s="41"/>
      <c r="N24" s="41"/>
      <c r="O24" s="42">
        <f t="shared" si="16"/>
        <v>6</v>
      </c>
      <c r="P24" s="43">
        <f t="shared" si="18"/>
        <v>2</v>
      </c>
      <c r="Q24" s="43">
        <f t="shared" si="17"/>
        <v>6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</v>
      </c>
      <c r="V24" s="54">
        <f>IF(F24="","",IF(F24&gt;$I21,1,IF(F24=$I21,0.5,0)))</f>
        <v>0</v>
      </c>
      <c r="W24" s="54">
        <f>IF(G24="","",IF(G24&gt;$I22,1,IF(G24=$I22,0.5,0)))</f>
        <v>0.5</v>
      </c>
      <c r="X24" s="54">
        <f>IF(H24="","",IF(H24&gt;$I23,1,IF(H24=$I23,0.5,0)))</f>
        <v>0.5</v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4</v>
      </c>
      <c r="AG24" s="53">
        <f>D24+I19</f>
        <v>4</v>
      </c>
      <c r="AH24" s="69">
        <f>E24+I20</f>
        <v>3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/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f t="shared" si="16"/>
        <v>0</v>
      </c>
      <c r="P25" s="43">
        <f t="shared" si="18"/>
        <v>0</v>
      </c>
      <c r="Q25" s="43">
        <f t="shared" si="17"/>
        <v>0</v>
      </c>
      <c r="R25" s="52"/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/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>
        <f t="shared" si="16"/>
        <v>0</v>
      </c>
      <c r="P26" s="43">
        <f t="shared" si="18"/>
        <v>0</v>
      </c>
      <c r="Q26" s="43">
        <f t="shared" si="17"/>
        <v>0</v>
      </c>
      <c r="R26" s="52"/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/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>
        <f t="shared" si="16"/>
        <v>0</v>
      </c>
      <c r="P27" s="43">
        <f t="shared" si="18"/>
        <v>0</v>
      </c>
      <c r="Q27" s="43">
        <f t="shared" si="17"/>
        <v>0</v>
      </c>
      <c r="R27" s="52"/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49</v>
      </c>
      <c r="C32" s="40" t="s">
        <v>37</v>
      </c>
      <c r="D32" s="41">
        <v>3</v>
      </c>
      <c r="E32" s="41">
        <v>2</v>
      </c>
      <c r="F32" s="41">
        <v>2</v>
      </c>
      <c r="G32" s="41">
        <v>3</v>
      </c>
      <c r="H32" s="41">
        <v>4</v>
      </c>
      <c r="I32" s="41">
        <v>3</v>
      </c>
      <c r="J32" s="41"/>
      <c r="K32" s="41"/>
      <c r="L32" s="41"/>
      <c r="M32" s="41"/>
      <c r="N32" s="41"/>
      <c r="O32" s="42">
        <f t="shared" ref="O32:O43" si="31">SUM(C32:N32)</f>
        <v>17</v>
      </c>
      <c r="P32" s="43">
        <f>SUM(S32:AD32)*2</f>
        <v>10</v>
      </c>
      <c r="Q32" s="43">
        <f t="shared" ref="Q32:Q43" si="32">COUNT(C32:N32)</f>
        <v>6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0.5</v>
      </c>
      <c r="V32" s="54">
        <f>IF(F32="","",IF(F32&gt;$C35,1,IF(F32=$C35,0.5,0)))</f>
        <v>0.5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 t="s">
        <v>50</v>
      </c>
      <c r="C33" s="41">
        <v>1</v>
      </c>
      <c r="D33" s="40" t="s">
        <v>37</v>
      </c>
      <c r="E33" s="41">
        <v>1</v>
      </c>
      <c r="F33" s="41">
        <v>4</v>
      </c>
      <c r="G33" s="41">
        <v>2.5</v>
      </c>
      <c r="H33" s="41">
        <v>3</v>
      </c>
      <c r="I33" s="41">
        <v>4</v>
      </c>
      <c r="J33" s="41"/>
      <c r="K33" s="41"/>
      <c r="L33" s="41"/>
      <c r="M33" s="41"/>
      <c r="N33" s="41"/>
      <c r="O33" s="42">
        <f t="shared" si="31"/>
        <v>15.5</v>
      </c>
      <c r="P33" s="43">
        <f t="shared" ref="P33:P43" si="33">SUM(S33:AD33)*2</f>
        <v>8</v>
      </c>
      <c r="Q33" s="43">
        <f t="shared" si="32"/>
        <v>6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</v>
      </c>
      <c r="V33" s="54">
        <f>IF(F33="","",IF(F33&gt;$D35,1,IF(F33=$D35,0.5,0)))</f>
        <v>1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 t="s">
        <v>181</v>
      </c>
      <c r="C34" s="41">
        <v>2</v>
      </c>
      <c r="D34" s="41">
        <v>3</v>
      </c>
      <c r="E34" s="40" t="s">
        <v>37</v>
      </c>
      <c r="F34" s="41">
        <v>1</v>
      </c>
      <c r="G34" s="41">
        <v>3</v>
      </c>
      <c r="H34" s="41">
        <v>4</v>
      </c>
      <c r="I34" s="41">
        <v>2</v>
      </c>
      <c r="J34" s="41"/>
      <c r="K34" s="41"/>
      <c r="L34" s="41"/>
      <c r="M34" s="41"/>
      <c r="N34" s="41"/>
      <c r="O34" s="42">
        <f t="shared" si="31"/>
        <v>15</v>
      </c>
      <c r="P34" s="43">
        <f t="shared" si="33"/>
        <v>8</v>
      </c>
      <c r="Q34" s="43">
        <f t="shared" si="32"/>
        <v>6</v>
      </c>
      <c r="R34" s="52"/>
      <c r="S34" s="54">
        <f>IF(C34="","",IF(C34&gt;E32,1,IF(C34=E32,0.5,0)))</f>
        <v>0.5</v>
      </c>
      <c r="T34" s="54">
        <f>IF(D34="","",IF(D34&gt;E33,1,IF(D34=E33,0.5,0)))</f>
        <v>1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1</v>
      </c>
      <c r="X34" s="54">
        <f>IF(H34="","",IF(H34&gt;$E37,1,IF(H34=$E37,0.5,0)))</f>
        <v>1</v>
      </c>
      <c r="Y34" s="54">
        <f>IF(I34="","",IF(I34&gt;$E38,1,IF(I34=$E38,0.5,0)))</f>
        <v>0.5</v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 t="s">
        <v>164</v>
      </c>
      <c r="C35" s="41">
        <v>2</v>
      </c>
      <c r="D35" s="41">
        <v>0</v>
      </c>
      <c r="E35" s="41">
        <v>3</v>
      </c>
      <c r="F35" s="68" t="s">
        <v>37</v>
      </c>
      <c r="G35" s="68">
        <v>3.5</v>
      </c>
      <c r="H35" s="41">
        <v>2</v>
      </c>
      <c r="I35" s="41">
        <v>4</v>
      </c>
      <c r="J35" s="41"/>
      <c r="K35" s="41"/>
      <c r="L35" s="41"/>
      <c r="M35" s="41"/>
      <c r="N35" s="41"/>
      <c r="O35" s="78">
        <f t="shared" si="31"/>
        <v>14.5</v>
      </c>
      <c r="P35" s="43">
        <f t="shared" si="33"/>
        <v>8</v>
      </c>
      <c r="Q35" s="43">
        <f t="shared" si="32"/>
        <v>6</v>
      </c>
      <c r="R35" s="79">
        <v>13.5</v>
      </c>
      <c r="S35" s="54">
        <f>IF(C35="","",IF(C35&gt;$F32,1,IF(C35=$F32,0.5,0)))</f>
        <v>0.5</v>
      </c>
      <c r="T35" s="54">
        <f>IF(D35="","",IF(D35&gt;$F33,1,IF(D35=$F33,0.5,0)))</f>
        <v>0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0.5</v>
      </c>
      <c r="Y35" s="54">
        <f>IF(I35="","",IF(I35&gt;$F38,1,IF(I35=$F38,0.5,0)))</f>
        <v>1</v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 t="s">
        <v>16</v>
      </c>
      <c r="C36" s="41">
        <v>1</v>
      </c>
      <c r="D36" s="41">
        <v>1.5</v>
      </c>
      <c r="E36" s="41">
        <v>1</v>
      </c>
      <c r="F36" s="68">
        <v>0.5</v>
      </c>
      <c r="G36" s="68" t="s">
        <v>37</v>
      </c>
      <c r="H36" s="41">
        <v>2</v>
      </c>
      <c r="I36" s="41">
        <v>1.5</v>
      </c>
      <c r="J36" s="41"/>
      <c r="K36" s="41"/>
      <c r="L36" s="41"/>
      <c r="M36" s="41"/>
      <c r="N36" s="41"/>
      <c r="O36" s="78">
        <f t="shared" si="31"/>
        <v>7.5</v>
      </c>
      <c r="P36" s="43">
        <f t="shared" si="33"/>
        <v>1</v>
      </c>
      <c r="Q36" s="43">
        <f t="shared" si="32"/>
        <v>6</v>
      </c>
      <c r="R36" s="79">
        <v>8.5</v>
      </c>
      <c r="S36" s="54">
        <f>IF(C36="","",IF(C36&gt;$G32,1,IF(C36=$G32,0.5,0)))</f>
        <v>0</v>
      </c>
      <c r="T36" s="54">
        <f>IF(D36="","",IF(D36&gt;$G33,1,IF(D36=$G33,0.5,0)))</f>
        <v>0</v>
      </c>
      <c r="U36" s="54">
        <f>IF(E36="","",IF(E36&gt;$G34,1,IF(E36=$G34,0.5,0)))</f>
        <v>0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0.5</v>
      </c>
      <c r="Y36" s="54">
        <f>IF(I36="","",IF(I36&gt;$G38,1,IF(I36=$G38,0.5,0)))</f>
        <v>0</v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 t="s">
        <v>183</v>
      </c>
      <c r="C37" s="41">
        <v>0</v>
      </c>
      <c r="D37" s="41">
        <v>1</v>
      </c>
      <c r="E37" s="41">
        <v>0</v>
      </c>
      <c r="F37" s="41">
        <v>2</v>
      </c>
      <c r="G37" s="41">
        <v>2</v>
      </c>
      <c r="H37" s="40" t="s">
        <v>37</v>
      </c>
      <c r="I37" s="41">
        <v>2.5</v>
      </c>
      <c r="J37" s="41"/>
      <c r="K37" s="41"/>
      <c r="L37" s="41"/>
      <c r="M37" s="41"/>
      <c r="N37" s="41"/>
      <c r="O37" s="42">
        <f t="shared" si="31"/>
        <v>7.5</v>
      </c>
      <c r="P37" s="43">
        <f t="shared" si="33"/>
        <v>4</v>
      </c>
      <c r="Q37" s="43">
        <f t="shared" si="32"/>
        <v>6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0.5</v>
      </c>
      <c r="W37" s="54">
        <f>IF(G37="","",IF(G37&gt;$H36,1,IF(G37=$H36,0.5,0)))</f>
        <v>0.5</v>
      </c>
      <c r="X37" s="54" t="s">
        <v>37</v>
      </c>
      <c r="Y37" s="54">
        <f>IF(I37="","",IF(I37&gt;$H38,1,IF(I37=$H38,0.5,0)))</f>
        <v>1</v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 t="s">
        <v>51</v>
      </c>
      <c r="C38" s="41">
        <v>1</v>
      </c>
      <c r="D38" s="41">
        <v>0</v>
      </c>
      <c r="E38" s="41">
        <v>2</v>
      </c>
      <c r="F38" s="41">
        <v>0</v>
      </c>
      <c r="G38" s="41">
        <v>2.5</v>
      </c>
      <c r="H38" s="41">
        <v>1.5</v>
      </c>
      <c r="I38" s="40" t="s">
        <v>37</v>
      </c>
      <c r="J38" s="41"/>
      <c r="K38" s="41"/>
      <c r="L38" s="41"/>
      <c r="M38" s="41"/>
      <c r="N38" s="41"/>
      <c r="O38" s="42">
        <f t="shared" si="31"/>
        <v>7</v>
      </c>
      <c r="P38" s="43">
        <f t="shared" si="33"/>
        <v>3</v>
      </c>
      <c r="Q38" s="43">
        <f t="shared" si="32"/>
        <v>6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0.5</v>
      </c>
      <c r="V38" s="54">
        <f>IF(F38="","",IF(F38&gt;$I35,1,IF(F38=$I35,0.5,0)))</f>
        <v>0</v>
      </c>
      <c r="W38" s="54">
        <f>IF(G38="","",IF(G38&gt;$I36,1,IF(G38=$I36,0.5,0)))</f>
        <v>1</v>
      </c>
      <c r="X38" s="54">
        <f>IF(H38="","",IF(H38&gt;$I37,1,IF(H38=$I37,0.5,0)))</f>
        <v>0</v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3" sqref="C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31704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44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66</v>
      </c>
      <c r="D5" s="18"/>
      <c r="E5" s="10">
        <v>0.5</v>
      </c>
      <c r="F5" s="10"/>
      <c r="G5" s="10">
        <v>0.5</v>
      </c>
      <c r="H5" s="19">
        <v>68128</v>
      </c>
      <c r="I5" s="14" t="s">
        <v>53</v>
      </c>
      <c r="J5" s="18">
        <v>2064</v>
      </c>
    </row>
    <row r="6" spans="1:10">
      <c r="A6" s="5">
        <v>2</v>
      </c>
      <c r="B6" s="19"/>
      <c r="C6" s="14" t="s">
        <v>67</v>
      </c>
      <c r="D6" s="18"/>
      <c r="E6" s="10">
        <v>0</v>
      </c>
      <c r="F6" s="10"/>
      <c r="G6" s="10">
        <v>1</v>
      </c>
      <c r="H6" s="19">
        <v>20621</v>
      </c>
      <c r="I6" s="14" t="s">
        <v>52</v>
      </c>
      <c r="J6" s="18">
        <v>2049</v>
      </c>
    </row>
    <row r="7" spans="1:10">
      <c r="A7" s="5">
        <v>3</v>
      </c>
      <c r="B7" s="19"/>
      <c r="C7" s="14" t="s">
        <v>68</v>
      </c>
      <c r="D7" s="18"/>
      <c r="E7" s="10">
        <v>0.5</v>
      </c>
      <c r="F7" s="10"/>
      <c r="G7" s="10">
        <v>0.5</v>
      </c>
      <c r="H7" s="19">
        <v>99152</v>
      </c>
      <c r="I7" s="14" t="s">
        <v>56</v>
      </c>
      <c r="J7" s="18">
        <v>1952</v>
      </c>
    </row>
    <row r="8" spans="1:10">
      <c r="A8" s="5">
        <v>4</v>
      </c>
      <c r="B8" s="19"/>
      <c r="C8" s="14" t="s">
        <v>69</v>
      </c>
      <c r="D8" s="18"/>
      <c r="E8" s="10">
        <v>0.5</v>
      </c>
      <c r="F8" s="10"/>
      <c r="G8" s="10">
        <v>0.5</v>
      </c>
      <c r="H8" s="19">
        <v>2283</v>
      </c>
      <c r="I8" s="14" t="s">
        <v>54</v>
      </c>
      <c r="J8" s="18">
        <v>1901</v>
      </c>
    </row>
    <row r="9" spans="1:10">
      <c r="A9" s="5">
        <v>5</v>
      </c>
      <c r="B9" s="19"/>
      <c r="C9" s="14" t="s">
        <v>70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57</v>
      </c>
      <c r="J9" s="18">
        <v>1885</v>
      </c>
    </row>
    <row r="10" spans="1:10" ht="15.75" thickBot="1">
      <c r="A10" s="5">
        <v>6</v>
      </c>
      <c r="B10" s="19"/>
      <c r="C10" s="14" t="s">
        <v>71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64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72</v>
      </c>
      <c r="D15" s="18"/>
      <c r="E15" s="10">
        <v>0.5</v>
      </c>
      <c r="F15" s="10" t="s">
        <v>10</v>
      </c>
      <c r="G15" s="10">
        <v>0.5</v>
      </c>
      <c r="H15" s="19">
        <v>76325</v>
      </c>
      <c r="I15" s="14" t="s">
        <v>59</v>
      </c>
      <c r="J15" s="18">
        <v>1867</v>
      </c>
    </row>
    <row r="16" spans="1:10">
      <c r="A16" s="5">
        <v>2</v>
      </c>
      <c r="B16" s="19"/>
      <c r="C16" s="14" t="s">
        <v>73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58</v>
      </c>
      <c r="J16" s="18">
        <v>1866</v>
      </c>
    </row>
    <row r="17" spans="1:10">
      <c r="A17" s="5">
        <v>3</v>
      </c>
      <c r="B17" s="19"/>
      <c r="C17" s="14" t="s">
        <v>75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60</v>
      </c>
      <c r="J17" s="18">
        <v>1860</v>
      </c>
    </row>
    <row r="18" spans="1:10" ht="15.75" thickBot="1">
      <c r="A18" s="5">
        <v>4</v>
      </c>
      <c r="B18" s="19"/>
      <c r="C18" s="14" t="s">
        <v>74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55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63</v>
      </c>
      <c r="D23" s="18" t="s">
        <v>62</v>
      </c>
      <c r="E23" s="10">
        <v>0</v>
      </c>
      <c r="F23" s="10" t="s">
        <v>10</v>
      </c>
      <c r="G23" s="10">
        <v>1</v>
      </c>
      <c r="H23" s="19"/>
      <c r="I23" s="14" t="s">
        <v>76</v>
      </c>
      <c r="J23" s="18"/>
    </row>
    <row r="24" spans="1:10">
      <c r="A24" s="5">
        <v>2</v>
      </c>
      <c r="B24" s="19">
        <v>27715</v>
      </c>
      <c r="C24" s="14" t="s">
        <v>61</v>
      </c>
      <c r="D24" s="18">
        <v>1610</v>
      </c>
      <c r="E24" s="10">
        <v>1</v>
      </c>
      <c r="F24" s="10" t="s">
        <v>10</v>
      </c>
      <c r="G24" s="10">
        <v>0</v>
      </c>
      <c r="H24" s="19"/>
      <c r="I24" s="14" t="s">
        <v>77</v>
      </c>
      <c r="J24" s="18"/>
    </row>
    <row r="25" spans="1:10">
      <c r="A25" s="5">
        <v>3</v>
      </c>
      <c r="B25" s="19">
        <v>33910</v>
      </c>
      <c r="C25" s="14" t="s">
        <v>65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78</v>
      </c>
      <c r="J25" s="18"/>
    </row>
    <row r="26" spans="1:10" ht="15.75" thickBot="1">
      <c r="A26" s="5">
        <v>4</v>
      </c>
      <c r="B26" s="19">
        <v>9270</v>
      </c>
      <c r="C26" s="14" t="s">
        <v>110</v>
      </c>
      <c r="D26" s="18" t="s">
        <v>62</v>
      </c>
      <c r="E26" s="12">
        <v>0</v>
      </c>
      <c r="F26" s="10" t="s">
        <v>10</v>
      </c>
      <c r="G26" s="12">
        <v>1</v>
      </c>
      <c r="H26" s="19"/>
      <c r="I26" s="14" t="s">
        <v>79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2" sqref="C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31732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80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81</v>
      </c>
      <c r="D5" s="18"/>
      <c r="E5" s="10">
        <v>0.5</v>
      </c>
      <c r="F5" s="10"/>
      <c r="G5" s="10">
        <v>0.5</v>
      </c>
      <c r="H5" s="19">
        <v>68128</v>
      </c>
      <c r="I5" s="14" t="s">
        <v>53</v>
      </c>
      <c r="J5" s="18">
        <v>2064</v>
      </c>
    </row>
    <row r="6" spans="1:10">
      <c r="A6" s="5">
        <v>2</v>
      </c>
      <c r="B6" s="19"/>
      <c r="C6" s="14" t="s">
        <v>82</v>
      </c>
      <c r="D6" s="18"/>
      <c r="E6" s="10">
        <v>0</v>
      </c>
      <c r="F6" s="10"/>
      <c r="G6" s="10">
        <v>1</v>
      </c>
      <c r="H6" s="19">
        <v>20621</v>
      </c>
      <c r="I6" s="14" t="s">
        <v>52</v>
      </c>
      <c r="J6" s="18">
        <v>2049</v>
      </c>
    </row>
    <row r="7" spans="1:10">
      <c r="A7" s="5">
        <v>3</v>
      </c>
      <c r="B7" s="19"/>
      <c r="C7" s="14" t="s">
        <v>83</v>
      </c>
      <c r="D7" s="18"/>
      <c r="E7" s="10">
        <v>1</v>
      </c>
      <c r="F7" s="10"/>
      <c r="G7" s="10">
        <v>0</v>
      </c>
      <c r="H7" s="19">
        <v>99152</v>
      </c>
      <c r="I7" s="14" t="s">
        <v>56</v>
      </c>
      <c r="J7" s="18">
        <v>1952</v>
      </c>
    </row>
    <row r="8" spans="1:10">
      <c r="A8" s="5">
        <v>4</v>
      </c>
      <c r="B8" s="19"/>
      <c r="C8" s="14" t="s">
        <v>84</v>
      </c>
      <c r="D8" s="18"/>
      <c r="E8" s="10">
        <v>0</v>
      </c>
      <c r="F8" s="10"/>
      <c r="G8" s="10">
        <v>1</v>
      </c>
      <c r="H8" s="19">
        <v>2283</v>
      </c>
      <c r="I8" s="14" t="s">
        <v>54</v>
      </c>
      <c r="J8" s="18">
        <v>1901</v>
      </c>
    </row>
    <row r="9" spans="1:10">
      <c r="A9" s="5">
        <v>5</v>
      </c>
      <c r="B9" s="19"/>
      <c r="C9" s="14" t="s">
        <v>85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57</v>
      </c>
      <c r="J9" s="18">
        <v>1885</v>
      </c>
    </row>
    <row r="10" spans="1:10" ht="15.75" thickBot="1">
      <c r="A10" s="5">
        <v>6</v>
      </c>
      <c r="B10" s="19"/>
      <c r="C10" s="14" t="s">
        <v>86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64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15</v>
      </c>
      <c r="D13" s="1"/>
      <c r="E13" s="1"/>
      <c r="F13" s="1"/>
      <c r="G13" s="1"/>
      <c r="H13" s="2" t="s">
        <v>12</v>
      </c>
      <c r="I13" s="15" t="s">
        <v>45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59</v>
      </c>
      <c r="D15" s="18">
        <v>1867</v>
      </c>
      <c r="E15" s="10">
        <v>0</v>
      </c>
      <c r="F15" s="10" t="s">
        <v>10</v>
      </c>
      <c r="G15" s="10">
        <v>1</v>
      </c>
      <c r="H15" s="19"/>
      <c r="I15" s="14" t="s">
        <v>105</v>
      </c>
      <c r="J15" s="18"/>
    </row>
    <row r="16" spans="1:10">
      <c r="A16" s="5">
        <v>2</v>
      </c>
      <c r="B16" s="19">
        <v>31526</v>
      </c>
      <c r="C16" s="14" t="s">
        <v>58</v>
      </c>
      <c r="D16" s="18">
        <v>1866</v>
      </c>
      <c r="E16" s="10">
        <v>0.5</v>
      </c>
      <c r="F16" s="10" t="s">
        <v>10</v>
      </c>
      <c r="G16" s="10">
        <v>0.5</v>
      </c>
      <c r="H16" s="19"/>
      <c r="I16" s="14" t="s">
        <v>91</v>
      </c>
      <c r="J16" s="18"/>
    </row>
    <row r="17" spans="1:10">
      <c r="A17" s="5">
        <v>3</v>
      </c>
      <c r="B17" s="19">
        <v>76317</v>
      </c>
      <c r="C17" s="14" t="s">
        <v>60</v>
      </c>
      <c r="D17" s="18">
        <v>1860</v>
      </c>
      <c r="E17" s="10">
        <v>0</v>
      </c>
      <c r="F17" s="10" t="s">
        <v>10</v>
      </c>
      <c r="G17" s="10">
        <v>1</v>
      </c>
      <c r="H17" s="19"/>
      <c r="I17" s="14" t="s">
        <v>92</v>
      </c>
      <c r="J17" s="18"/>
    </row>
    <row r="18" spans="1:10" ht="15.75" thickBot="1">
      <c r="A18" s="5">
        <v>4</v>
      </c>
      <c r="B18" s="19">
        <v>76333</v>
      </c>
      <c r="C18" s="14" t="s">
        <v>55</v>
      </c>
      <c r="D18" s="18">
        <v>1848</v>
      </c>
      <c r="E18" s="12">
        <v>0.5</v>
      </c>
      <c r="F18" s="10" t="s">
        <v>10</v>
      </c>
      <c r="G18" s="12">
        <v>0.5</v>
      </c>
      <c r="H18" s="19"/>
      <c r="I18" s="14" t="s">
        <v>93</v>
      </c>
      <c r="J18" s="18"/>
    </row>
    <row r="19" spans="1:10" ht="16.5" thickTop="1" thickBot="1">
      <c r="A19" s="6"/>
      <c r="B19" s="3"/>
      <c r="C19" s="16">
        <f>IFERROR(AVERAGE(D15:D18),"")</f>
        <v>1860.25</v>
      </c>
      <c r="D19" s="3"/>
      <c r="E19" s="13">
        <v>1</v>
      </c>
      <c r="F19" s="10" t="s">
        <v>10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181</v>
      </c>
      <c r="D21" s="1"/>
      <c r="E21" s="1"/>
      <c r="F21" s="1"/>
      <c r="G21" s="1"/>
      <c r="H21" s="2" t="s">
        <v>11</v>
      </c>
      <c r="I21" s="15" t="s">
        <v>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87</v>
      </c>
      <c r="D23" s="18"/>
      <c r="E23" s="10">
        <v>1</v>
      </c>
      <c r="F23" s="10" t="s">
        <v>10</v>
      </c>
      <c r="G23" s="10">
        <v>0</v>
      </c>
      <c r="H23" s="19">
        <v>98291</v>
      </c>
      <c r="I23" s="14" t="s">
        <v>63</v>
      </c>
      <c r="J23" s="18" t="s">
        <v>62</v>
      </c>
    </row>
    <row r="24" spans="1:10">
      <c r="A24" s="5">
        <v>2</v>
      </c>
      <c r="B24" s="19"/>
      <c r="C24" s="14" t="s">
        <v>88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61</v>
      </c>
      <c r="J24" s="18">
        <v>1610</v>
      </c>
    </row>
    <row r="25" spans="1:10">
      <c r="A25" s="5">
        <v>3</v>
      </c>
      <c r="B25" s="19"/>
      <c r="C25" s="14" t="s">
        <v>89</v>
      </c>
      <c r="D25" s="18"/>
      <c r="E25" s="10">
        <v>1</v>
      </c>
      <c r="F25" s="10" t="s">
        <v>10</v>
      </c>
      <c r="G25" s="10">
        <v>0</v>
      </c>
      <c r="H25" s="19">
        <v>33910</v>
      </c>
      <c r="I25" s="14" t="s">
        <v>65</v>
      </c>
      <c r="J25" s="18">
        <v>1516</v>
      </c>
    </row>
    <row r="26" spans="1:10" ht="15.75" thickBot="1">
      <c r="A26" s="5">
        <v>4</v>
      </c>
      <c r="B26" s="19"/>
      <c r="C26" s="14" t="s">
        <v>90</v>
      </c>
      <c r="D26" s="18"/>
      <c r="E26" s="12">
        <v>0</v>
      </c>
      <c r="F26" s="10" t="s">
        <v>10</v>
      </c>
      <c r="G26" s="12">
        <v>1</v>
      </c>
      <c r="H26" s="19">
        <v>9270</v>
      </c>
      <c r="I26" s="14" t="s">
        <v>110</v>
      </c>
      <c r="J26" s="18" t="s">
        <v>62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1563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22" sqref="I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31746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14</v>
      </c>
      <c r="D3" s="1"/>
      <c r="E3" s="1"/>
      <c r="F3" s="1"/>
      <c r="G3" s="1"/>
      <c r="H3" s="2" t="s">
        <v>12</v>
      </c>
      <c r="I3" s="15" t="s">
        <v>98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53</v>
      </c>
      <c r="D5" s="18">
        <v>2064</v>
      </c>
      <c r="E5" s="10">
        <v>0.5</v>
      </c>
      <c r="F5" s="10"/>
      <c r="G5" s="10">
        <v>0.5</v>
      </c>
      <c r="H5" s="19"/>
      <c r="I5" s="14" t="s">
        <v>99</v>
      </c>
      <c r="J5" s="18"/>
    </row>
    <row r="6" spans="1:10">
      <c r="A6" s="5">
        <v>2</v>
      </c>
      <c r="B6" s="19">
        <v>20621</v>
      </c>
      <c r="C6" s="14" t="s">
        <v>52</v>
      </c>
      <c r="D6" s="18">
        <v>2049</v>
      </c>
      <c r="E6" s="10">
        <v>1</v>
      </c>
      <c r="F6" s="10"/>
      <c r="G6" s="10">
        <v>0</v>
      </c>
      <c r="H6" s="19"/>
      <c r="I6" s="14" t="s">
        <v>103</v>
      </c>
      <c r="J6" s="18"/>
    </row>
    <row r="7" spans="1:10">
      <c r="A7" s="5">
        <v>3</v>
      </c>
      <c r="B7" s="19">
        <v>99152</v>
      </c>
      <c r="C7" s="14" t="s">
        <v>56</v>
      </c>
      <c r="D7" s="18">
        <v>1952</v>
      </c>
      <c r="E7" s="10">
        <v>1</v>
      </c>
      <c r="F7" s="10"/>
      <c r="G7" s="10">
        <v>0</v>
      </c>
      <c r="H7" s="19"/>
      <c r="I7" s="14" t="s">
        <v>100</v>
      </c>
      <c r="J7" s="18"/>
    </row>
    <row r="8" spans="1:10">
      <c r="A8" s="5">
        <v>4</v>
      </c>
      <c r="B8" s="19">
        <v>2283</v>
      </c>
      <c r="C8" s="14" t="s">
        <v>54</v>
      </c>
      <c r="D8" s="18">
        <v>1901</v>
      </c>
      <c r="E8" s="10">
        <v>0.5</v>
      </c>
      <c r="F8" s="10"/>
      <c r="G8" s="10">
        <v>0.5</v>
      </c>
      <c r="H8" s="19"/>
      <c r="I8" s="14" t="s">
        <v>101</v>
      </c>
      <c r="J8" s="18"/>
    </row>
    <row r="9" spans="1:10">
      <c r="A9" s="5">
        <v>5</v>
      </c>
      <c r="B9" s="19">
        <v>19313</v>
      </c>
      <c r="C9" s="14" t="s">
        <v>57</v>
      </c>
      <c r="D9" s="18">
        <v>1885</v>
      </c>
      <c r="E9" s="10">
        <v>0.5</v>
      </c>
      <c r="F9" s="10" t="s">
        <v>10</v>
      </c>
      <c r="G9" s="10">
        <v>0.5</v>
      </c>
      <c r="H9" s="19"/>
      <c r="I9" s="14" t="s">
        <v>104</v>
      </c>
      <c r="J9" s="18"/>
    </row>
    <row r="10" spans="1:10" ht="15.75" thickBot="1">
      <c r="A10" s="5">
        <v>6</v>
      </c>
      <c r="B10" s="19">
        <v>11226</v>
      </c>
      <c r="C10" s="14" t="s">
        <v>64</v>
      </c>
      <c r="D10" s="18">
        <v>1725</v>
      </c>
      <c r="E10" s="12">
        <v>0.5</v>
      </c>
      <c r="F10" s="10" t="s">
        <v>10</v>
      </c>
      <c r="G10" s="12">
        <v>0.5</v>
      </c>
      <c r="H10" s="19"/>
      <c r="I10" s="14" t="s">
        <v>102</v>
      </c>
      <c r="J10" s="18"/>
    </row>
    <row r="11" spans="1:10" ht="16.5" thickTop="1" thickBot="1">
      <c r="A11" s="6"/>
      <c r="B11" s="3"/>
      <c r="C11" s="16">
        <f>IFERROR(AVERAGE(D5:D10),"")</f>
        <v>1929.3333333333333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182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94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59</v>
      </c>
      <c r="J15" s="18">
        <v>1867</v>
      </c>
    </row>
    <row r="16" spans="1:10">
      <c r="A16" s="5">
        <v>2</v>
      </c>
      <c r="B16" s="19"/>
      <c r="C16" s="14" t="s">
        <v>95</v>
      </c>
      <c r="D16" s="18"/>
      <c r="E16" s="10">
        <v>0.5</v>
      </c>
      <c r="F16" s="10" t="s">
        <v>10</v>
      </c>
      <c r="G16" s="10">
        <v>0.5</v>
      </c>
      <c r="H16" s="19">
        <v>31526</v>
      </c>
      <c r="I16" s="14" t="s">
        <v>58</v>
      </c>
      <c r="J16" s="18">
        <v>1866</v>
      </c>
    </row>
    <row r="17" spans="1:10">
      <c r="A17" s="5">
        <v>3</v>
      </c>
      <c r="B17" s="19"/>
      <c r="C17" s="14" t="s">
        <v>96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60</v>
      </c>
      <c r="J17" s="18">
        <v>1860</v>
      </c>
    </row>
    <row r="18" spans="1:10" ht="15.75" thickBot="1">
      <c r="A18" s="5">
        <v>4</v>
      </c>
      <c r="B18" s="19"/>
      <c r="C18" s="14" t="s">
        <v>97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55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</v>
      </c>
      <c r="D21" s="1"/>
      <c r="E21" s="1"/>
      <c r="F21" s="1"/>
      <c r="G21" s="1"/>
      <c r="H21" s="2" t="s">
        <v>12</v>
      </c>
      <c r="I21" s="15" t="s">
        <v>183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63</v>
      </c>
      <c r="D23" s="18" t="s">
        <v>62</v>
      </c>
      <c r="E23" s="10">
        <v>0</v>
      </c>
      <c r="F23" s="10" t="s">
        <v>10</v>
      </c>
      <c r="G23" s="10">
        <v>1</v>
      </c>
      <c r="H23" s="19"/>
      <c r="I23" s="14" t="s">
        <v>106</v>
      </c>
      <c r="J23" s="18"/>
    </row>
    <row r="24" spans="1:10">
      <c r="A24" s="5">
        <v>2</v>
      </c>
      <c r="B24" s="19">
        <v>27715</v>
      </c>
      <c r="C24" s="14" t="s">
        <v>61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107</v>
      </c>
      <c r="J24" s="18"/>
    </row>
    <row r="25" spans="1:10">
      <c r="A25" s="5">
        <v>3</v>
      </c>
      <c r="B25" s="19">
        <v>33910</v>
      </c>
      <c r="C25" s="14" t="s">
        <v>65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108</v>
      </c>
      <c r="J25" s="18"/>
    </row>
    <row r="26" spans="1:10" ht="15.75" thickBot="1">
      <c r="A26" s="5">
        <v>4</v>
      </c>
      <c r="B26" s="19">
        <v>9270</v>
      </c>
      <c r="C26" s="14" t="s">
        <v>110</v>
      </c>
      <c r="D26" s="18" t="s">
        <v>62</v>
      </c>
      <c r="E26" s="12">
        <v>1</v>
      </c>
      <c r="F26" s="10" t="s">
        <v>10</v>
      </c>
      <c r="G26" s="12">
        <v>0</v>
      </c>
      <c r="H26" s="19"/>
      <c r="I26" s="14" t="s">
        <v>109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2</v>
      </c>
      <c r="F27" s="10" t="s">
        <v>10</v>
      </c>
      <c r="G27" s="13">
        <v>2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31753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184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113</v>
      </c>
      <c r="D5" s="18"/>
      <c r="E5" s="10">
        <v>1</v>
      </c>
      <c r="F5" s="10"/>
      <c r="G5" s="10">
        <v>0</v>
      </c>
      <c r="H5" s="19">
        <v>68128</v>
      </c>
      <c r="I5" s="14" t="s">
        <v>53</v>
      </c>
      <c r="J5" s="18">
        <v>2064</v>
      </c>
    </row>
    <row r="6" spans="1:10">
      <c r="A6" s="5">
        <v>2</v>
      </c>
      <c r="B6" s="19"/>
      <c r="C6" s="14" t="s">
        <v>122</v>
      </c>
      <c r="D6" s="18"/>
      <c r="E6" s="10">
        <v>0</v>
      </c>
      <c r="F6" s="10"/>
      <c r="G6" s="10">
        <v>1</v>
      </c>
      <c r="H6" s="19">
        <v>20621</v>
      </c>
      <c r="I6" s="14" t="s">
        <v>52</v>
      </c>
      <c r="J6" s="18">
        <v>2049</v>
      </c>
    </row>
    <row r="7" spans="1:10">
      <c r="A7" s="5">
        <v>3</v>
      </c>
      <c r="B7" s="19"/>
      <c r="C7" s="14" t="s">
        <v>114</v>
      </c>
      <c r="D7" s="18"/>
      <c r="E7" s="10">
        <v>1</v>
      </c>
      <c r="F7" s="10"/>
      <c r="G7" s="10">
        <v>0</v>
      </c>
      <c r="H7" s="19">
        <v>99152</v>
      </c>
      <c r="I7" s="14" t="s">
        <v>56</v>
      </c>
      <c r="J7" s="18">
        <v>1952</v>
      </c>
    </row>
    <row r="8" spans="1:10">
      <c r="A8" s="5">
        <v>4</v>
      </c>
      <c r="B8" s="19"/>
      <c r="C8" s="14" t="s">
        <v>115</v>
      </c>
      <c r="D8" s="18"/>
      <c r="E8" s="10">
        <v>0</v>
      </c>
      <c r="F8" s="10"/>
      <c r="G8" s="10">
        <v>1</v>
      </c>
      <c r="H8" s="19">
        <v>2283</v>
      </c>
      <c r="I8" s="14" t="s">
        <v>54</v>
      </c>
      <c r="J8" s="18">
        <v>1901</v>
      </c>
    </row>
    <row r="9" spans="1:10">
      <c r="A9" s="5">
        <v>5</v>
      </c>
      <c r="B9" s="19"/>
      <c r="C9" s="14" t="s">
        <v>116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57</v>
      </c>
      <c r="J9" s="18">
        <v>1885</v>
      </c>
    </row>
    <row r="10" spans="1:10" ht="15.75" thickBot="1">
      <c r="A10" s="5">
        <v>6</v>
      </c>
      <c r="B10" s="19"/>
      <c r="C10" s="14" t="s">
        <v>117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58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</v>
      </c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111</v>
      </c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 t="s">
        <v>111</v>
      </c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 t="s">
        <v>111</v>
      </c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 t="s">
        <v>111</v>
      </c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49</v>
      </c>
      <c r="D21" s="1"/>
      <c r="E21" s="1"/>
      <c r="F21" s="1"/>
      <c r="G21" s="1"/>
      <c r="H21" s="2" t="s">
        <v>11</v>
      </c>
      <c r="I21" s="15" t="s">
        <v>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118</v>
      </c>
      <c r="D23" s="18"/>
      <c r="E23" s="10">
        <v>1</v>
      </c>
      <c r="F23" s="10" t="s">
        <v>10</v>
      </c>
      <c r="G23" s="10">
        <v>0</v>
      </c>
      <c r="H23" s="19">
        <v>31348</v>
      </c>
      <c r="I23" s="14" t="s">
        <v>112</v>
      </c>
      <c r="J23" s="18">
        <v>1840</v>
      </c>
    </row>
    <row r="24" spans="1:10">
      <c r="A24" s="5">
        <v>2</v>
      </c>
      <c r="B24" s="19"/>
      <c r="C24" s="14" t="s">
        <v>119</v>
      </c>
      <c r="D24" s="18"/>
      <c r="E24" s="10">
        <v>1</v>
      </c>
      <c r="F24" s="10" t="s">
        <v>10</v>
      </c>
      <c r="G24" s="10">
        <v>0</v>
      </c>
      <c r="H24" s="19">
        <v>98291</v>
      </c>
      <c r="I24" s="14" t="s">
        <v>63</v>
      </c>
      <c r="J24" s="18" t="s">
        <v>62</v>
      </c>
    </row>
    <row r="25" spans="1:10">
      <c r="A25" s="5">
        <v>3</v>
      </c>
      <c r="B25" s="19"/>
      <c r="C25" s="14" t="s">
        <v>120</v>
      </c>
      <c r="D25" s="18"/>
      <c r="E25" s="10">
        <v>1</v>
      </c>
      <c r="F25" s="10" t="s">
        <v>10</v>
      </c>
      <c r="G25" s="10">
        <v>0</v>
      </c>
      <c r="H25" s="19">
        <v>27715</v>
      </c>
      <c r="I25" s="14" t="s">
        <v>61</v>
      </c>
      <c r="J25" s="18">
        <v>1610</v>
      </c>
    </row>
    <row r="26" spans="1:10" ht="15.75" thickBot="1">
      <c r="A26" s="5">
        <v>4</v>
      </c>
      <c r="B26" s="19"/>
      <c r="C26" s="14" t="s">
        <v>121</v>
      </c>
      <c r="D26" s="18"/>
      <c r="E26" s="12">
        <v>0</v>
      </c>
      <c r="F26" s="10" t="s">
        <v>10</v>
      </c>
      <c r="G26" s="12">
        <v>1</v>
      </c>
      <c r="H26" s="19">
        <v>33910</v>
      </c>
      <c r="I26" s="14" t="s">
        <v>65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1655.3333333333333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M22" sqref="M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31767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14</v>
      </c>
      <c r="D3" s="1"/>
      <c r="E3" s="1"/>
      <c r="F3" s="1"/>
      <c r="G3" s="1"/>
      <c r="H3" s="2" t="s">
        <v>12</v>
      </c>
      <c r="I3" s="15" t="s">
        <v>124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53</v>
      </c>
      <c r="D5" s="18">
        <v>2064</v>
      </c>
      <c r="E5" s="10">
        <v>1</v>
      </c>
      <c r="F5" s="10"/>
      <c r="G5" s="10">
        <v>0</v>
      </c>
      <c r="H5" s="19"/>
      <c r="I5" s="14" t="s">
        <v>125</v>
      </c>
      <c r="J5" s="18"/>
    </row>
    <row r="6" spans="1:10">
      <c r="A6" s="5">
        <v>2</v>
      </c>
      <c r="B6" s="19">
        <v>20621</v>
      </c>
      <c r="C6" s="14" t="s">
        <v>52</v>
      </c>
      <c r="D6" s="18">
        <v>2049</v>
      </c>
      <c r="E6" s="10">
        <v>1</v>
      </c>
      <c r="F6" s="10"/>
      <c r="G6" s="10">
        <v>0</v>
      </c>
      <c r="H6" s="19"/>
      <c r="I6" s="14" t="s">
        <v>132</v>
      </c>
      <c r="J6" s="18"/>
    </row>
    <row r="7" spans="1:10">
      <c r="A7" s="5">
        <v>3</v>
      </c>
      <c r="B7" s="19">
        <v>2283</v>
      </c>
      <c r="C7" s="14" t="s">
        <v>54</v>
      </c>
      <c r="D7" s="18">
        <v>1901</v>
      </c>
      <c r="E7" s="10">
        <v>0.5</v>
      </c>
      <c r="F7" s="10"/>
      <c r="G7" s="10">
        <v>0.5</v>
      </c>
      <c r="H7" s="19"/>
      <c r="I7" s="14" t="s">
        <v>133</v>
      </c>
      <c r="J7" s="18"/>
    </row>
    <row r="8" spans="1:10">
      <c r="A8" s="5">
        <v>4</v>
      </c>
      <c r="B8" s="19">
        <v>19313</v>
      </c>
      <c r="C8" s="14" t="s">
        <v>57</v>
      </c>
      <c r="D8" s="18">
        <v>1885</v>
      </c>
      <c r="E8" s="10">
        <v>0.5</v>
      </c>
      <c r="F8" s="10"/>
      <c r="G8" s="10">
        <v>0.5</v>
      </c>
      <c r="H8" s="19"/>
      <c r="I8" s="14" t="s">
        <v>126</v>
      </c>
      <c r="J8" s="18"/>
    </row>
    <row r="9" spans="1:10">
      <c r="A9" s="5">
        <v>5</v>
      </c>
      <c r="B9" s="19">
        <v>31348</v>
      </c>
      <c r="C9" s="14" t="s">
        <v>112</v>
      </c>
      <c r="D9" s="18">
        <v>1840</v>
      </c>
      <c r="E9" s="10">
        <v>0.5</v>
      </c>
      <c r="F9" s="10" t="s">
        <v>10</v>
      </c>
      <c r="G9" s="10">
        <v>0.5</v>
      </c>
      <c r="H9" s="19"/>
      <c r="I9" s="14" t="s">
        <v>127</v>
      </c>
      <c r="J9" s="18"/>
    </row>
    <row r="10" spans="1:10" ht="15.75" thickBot="1">
      <c r="A10" s="5">
        <v>6</v>
      </c>
      <c r="B10" s="19">
        <v>2372</v>
      </c>
      <c r="C10" s="14" t="s">
        <v>123</v>
      </c>
      <c r="D10" s="18">
        <v>1716</v>
      </c>
      <c r="E10" s="12">
        <v>1</v>
      </c>
      <c r="F10" s="10" t="s">
        <v>10</v>
      </c>
      <c r="G10" s="12">
        <v>0</v>
      </c>
      <c r="H10" s="19"/>
      <c r="I10" s="14" t="s">
        <v>134</v>
      </c>
      <c r="J10" s="18"/>
    </row>
    <row r="11" spans="1:10" ht="16.5" thickTop="1" thickBot="1">
      <c r="A11" s="6"/>
      <c r="B11" s="3"/>
      <c r="C11" s="16">
        <f>IFERROR(AVERAGE(D5:D10),"")</f>
        <v>1909.1666666666667</v>
      </c>
      <c r="D11" s="3"/>
      <c r="E11" s="13">
        <v>4.5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15</v>
      </c>
      <c r="D13" s="1"/>
      <c r="E13" s="1"/>
      <c r="F13" s="1"/>
      <c r="G13" s="1"/>
      <c r="H13" s="2" t="s">
        <v>12</v>
      </c>
      <c r="I13" s="15" t="s">
        <v>48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128</v>
      </c>
      <c r="J15" s="18"/>
    </row>
    <row r="16" spans="1:10">
      <c r="A16" s="5">
        <v>2</v>
      </c>
      <c r="B16" s="19">
        <v>31526</v>
      </c>
      <c r="C16" s="14" t="s">
        <v>58</v>
      </c>
      <c r="D16" s="18">
        <v>1866</v>
      </c>
      <c r="E16" s="10">
        <v>1</v>
      </c>
      <c r="F16" s="10" t="s">
        <v>10</v>
      </c>
      <c r="G16" s="10">
        <v>0</v>
      </c>
      <c r="H16" s="19"/>
      <c r="I16" s="14" t="s">
        <v>129</v>
      </c>
      <c r="J16" s="18"/>
    </row>
    <row r="17" spans="1:15">
      <c r="A17" s="5">
        <v>3</v>
      </c>
      <c r="B17" s="19">
        <v>76317</v>
      </c>
      <c r="C17" s="14" t="s">
        <v>60</v>
      </c>
      <c r="D17" s="18">
        <v>1860</v>
      </c>
      <c r="E17" s="10">
        <v>1</v>
      </c>
      <c r="F17" s="10" t="s">
        <v>10</v>
      </c>
      <c r="G17" s="10">
        <v>0</v>
      </c>
      <c r="H17" s="19"/>
      <c r="I17" s="14" t="s">
        <v>130</v>
      </c>
      <c r="J17" s="18"/>
    </row>
    <row r="18" spans="1:15" ht="15.75" thickBot="1">
      <c r="A18" s="5">
        <v>4</v>
      </c>
      <c r="B18" s="19">
        <v>76333</v>
      </c>
      <c r="C18" s="14" t="s">
        <v>55</v>
      </c>
      <c r="D18" s="18">
        <v>1848</v>
      </c>
      <c r="E18" s="12">
        <v>1</v>
      </c>
      <c r="F18" s="10" t="s">
        <v>10</v>
      </c>
      <c r="G18" s="12">
        <v>0</v>
      </c>
      <c r="H18" s="19"/>
      <c r="I18" s="14" t="s">
        <v>131</v>
      </c>
      <c r="J18" s="18"/>
    </row>
    <row r="19" spans="1:15" ht="16.5" thickTop="1" thickBot="1">
      <c r="A19" s="6"/>
      <c r="B19" s="3"/>
      <c r="C19" s="16">
        <f>IFERROR(AVERAGE(D15:D18),"")</f>
        <v>1860.25</v>
      </c>
      <c r="D19" s="3"/>
      <c r="E19" s="72">
        <v>3</v>
      </c>
      <c r="F19" s="73" t="s">
        <v>10</v>
      </c>
      <c r="G19" s="72">
        <v>1</v>
      </c>
      <c r="H19" s="3"/>
      <c r="I19" s="16" t="str">
        <f>IFERROR(AVERAGE(J15:J18),"")</f>
        <v/>
      </c>
      <c r="J19" s="3"/>
      <c r="L19" s="71" t="s">
        <v>135</v>
      </c>
      <c r="M19" s="71"/>
      <c r="N19" s="71"/>
      <c r="O19" s="71"/>
    </row>
    <row r="20" spans="1:15" ht="19.5" thickBot="1">
      <c r="A20" s="17" t="s">
        <v>16</v>
      </c>
    </row>
    <row r="21" spans="1:15">
      <c r="A21" s="4"/>
      <c r="B21" s="2" t="s">
        <v>11</v>
      </c>
      <c r="C21" s="15" t="s">
        <v>16</v>
      </c>
      <c r="D21" s="1"/>
      <c r="E21" s="1"/>
      <c r="F21" s="1"/>
      <c r="G21" s="1"/>
      <c r="H21" s="2" t="s">
        <v>12</v>
      </c>
      <c r="I21" s="15"/>
      <c r="J21" s="1"/>
    </row>
    <row r="22" spans="1:1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5">
      <c r="A23" s="5">
        <v>1</v>
      </c>
      <c r="B23" s="19"/>
      <c r="C23" s="14" t="s">
        <v>111</v>
      </c>
      <c r="D23" s="18"/>
      <c r="E23" s="10"/>
      <c r="F23" s="10" t="s">
        <v>10</v>
      </c>
      <c r="G23" s="10"/>
      <c r="H23" s="19"/>
      <c r="I23" s="14"/>
      <c r="J23" s="18"/>
    </row>
    <row r="24" spans="1:15">
      <c r="A24" s="5">
        <v>2</v>
      </c>
      <c r="B24" s="19"/>
      <c r="C24" s="14" t="s">
        <v>111</v>
      </c>
      <c r="D24" s="18"/>
      <c r="E24" s="10"/>
      <c r="F24" s="10" t="s">
        <v>10</v>
      </c>
      <c r="G24" s="10"/>
      <c r="H24" s="19"/>
      <c r="I24" s="14"/>
      <c r="J24" s="18"/>
    </row>
    <row r="25" spans="1:15">
      <c r="A25" s="5">
        <v>3</v>
      </c>
      <c r="B25" s="19"/>
      <c r="C25" s="14" t="s">
        <v>111</v>
      </c>
      <c r="D25" s="18"/>
      <c r="E25" s="10"/>
      <c r="F25" s="10" t="s">
        <v>10</v>
      </c>
      <c r="G25" s="10"/>
      <c r="H25" s="19"/>
      <c r="I25" s="14"/>
      <c r="J25" s="18"/>
    </row>
    <row r="26" spans="1:15" ht="15.75" thickBot="1">
      <c r="A26" s="5">
        <v>4</v>
      </c>
      <c r="B26" s="19"/>
      <c r="C26" s="14" t="s">
        <v>111</v>
      </c>
      <c r="D26" s="18"/>
      <c r="E26" s="12"/>
      <c r="F26" s="10" t="s">
        <v>10</v>
      </c>
      <c r="G26" s="12"/>
      <c r="H26" s="19"/>
      <c r="I26" s="14"/>
      <c r="J26" s="18"/>
    </row>
    <row r="27" spans="1:15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5" ht="19.5" thickBot="1">
      <c r="A28" s="17" t="s">
        <v>17</v>
      </c>
    </row>
    <row r="29" spans="1:1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22" sqref="I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31781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136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137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53</v>
      </c>
      <c r="J5" s="18">
        <v>2064</v>
      </c>
    </row>
    <row r="6" spans="1:10">
      <c r="A6" s="5">
        <v>2</v>
      </c>
      <c r="B6" s="19"/>
      <c r="C6" s="14" t="s">
        <v>138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52</v>
      </c>
      <c r="J6" s="18">
        <v>2049</v>
      </c>
    </row>
    <row r="7" spans="1:10">
      <c r="A7" s="5">
        <v>3</v>
      </c>
      <c r="B7" s="19"/>
      <c r="C7" s="14" t="s">
        <v>139</v>
      </c>
      <c r="D7" s="18"/>
      <c r="E7" s="10">
        <v>0.5</v>
      </c>
      <c r="F7" s="10" t="s">
        <v>10</v>
      </c>
      <c r="G7" s="10">
        <v>0.5</v>
      </c>
      <c r="H7" s="19">
        <v>99152</v>
      </c>
      <c r="I7" s="14" t="s">
        <v>56</v>
      </c>
      <c r="J7" s="18">
        <v>1952</v>
      </c>
    </row>
    <row r="8" spans="1:10">
      <c r="A8" s="5">
        <v>4</v>
      </c>
      <c r="B8" s="19"/>
      <c r="C8" s="14" t="s">
        <v>140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54</v>
      </c>
      <c r="J8" s="18">
        <v>1901</v>
      </c>
    </row>
    <row r="9" spans="1:10">
      <c r="A9" s="5">
        <v>5</v>
      </c>
      <c r="B9" s="19"/>
      <c r="C9" s="14" t="s">
        <v>141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57</v>
      </c>
      <c r="J9" s="18">
        <v>1885</v>
      </c>
    </row>
    <row r="10" spans="1:10" ht="15.75" thickBot="1">
      <c r="A10" s="5">
        <v>6</v>
      </c>
      <c r="B10" s="19"/>
      <c r="C10" s="14" t="s">
        <v>142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64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143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144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59</v>
      </c>
      <c r="J15" s="18">
        <v>1867</v>
      </c>
    </row>
    <row r="16" spans="1:10">
      <c r="A16" s="5">
        <v>2</v>
      </c>
      <c r="B16" s="19"/>
      <c r="C16" s="14" t="s">
        <v>145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58</v>
      </c>
      <c r="J16" s="18">
        <v>1866</v>
      </c>
    </row>
    <row r="17" spans="1:10">
      <c r="A17" s="5">
        <v>3</v>
      </c>
      <c r="B17" s="19"/>
      <c r="C17" s="14" t="s">
        <v>146</v>
      </c>
      <c r="D17" s="18"/>
      <c r="E17" s="10">
        <v>0.5</v>
      </c>
      <c r="F17" s="10" t="s">
        <v>10</v>
      </c>
      <c r="G17" s="10">
        <v>0.5</v>
      </c>
      <c r="H17" s="19">
        <v>76317</v>
      </c>
      <c r="I17" s="14" t="s">
        <v>60</v>
      </c>
      <c r="J17" s="18">
        <v>1860</v>
      </c>
    </row>
    <row r="18" spans="1:10" ht="15.75" thickBot="1">
      <c r="A18" s="5">
        <v>4</v>
      </c>
      <c r="B18" s="19"/>
      <c r="C18" s="14" t="s">
        <v>147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55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63</v>
      </c>
      <c r="D23" s="18" t="s">
        <v>62</v>
      </c>
      <c r="E23" s="10">
        <v>0</v>
      </c>
      <c r="F23" s="10" t="s">
        <v>10</v>
      </c>
      <c r="G23" s="10">
        <v>1</v>
      </c>
      <c r="H23" s="19"/>
      <c r="I23" s="14" t="s">
        <v>148</v>
      </c>
      <c r="J23" s="18"/>
    </row>
    <row r="24" spans="1:10">
      <c r="A24" s="5">
        <v>2</v>
      </c>
      <c r="B24" s="19">
        <v>27715</v>
      </c>
      <c r="C24" s="14" t="s">
        <v>61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149</v>
      </c>
      <c r="J24" s="18"/>
    </row>
    <row r="25" spans="1:10">
      <c r="A25" s="5">
        <v>3</v>
      </c>
      <c r="B25" s="19">
        <v>33910</v>
      </c>
      <c r="C25" s="14" t="s">
        <v>65</v>
      </c>
      <c r="D25" s="18">
        <v>1516</v>
      </c>
      <c r="E25" s="10">
        <v>0</v>
      </c>
      <c r="F25" s="10" t="s">
        <v>10</v>
      </c>
      <c r="G25" s="10">
        <v>1</v>
      </c>
      <c r="H25" s="19"/>
      <c r="I25" s="14" t="s">
        <v>150</v>
      </c>
      <c r="J25" s="18"/>
    </row>
    <row r="26" spans="1:10" ht="15.75" thickBot="1">
      <c r="A26" s="5">
        <v>4</v>
      </c>
      <c r="B26" s="19">
        <v>9270</v>
      </c>
      <c r="C26" s="14" t="s">
        <v>110</v>
      </c>
      <c r="D26" s="18" t="s">
        <v>62</v>
      </c>
      <c r="E26" s="12">
        <v>1</v>
      </c>
      <c r="F26" s="10" t="s">
        <v>10</v>
      </c>
      <c r="G26" s="12">
        <v>0</v>
      </c>
      <c r="H26" s="19"/>
      <c r="I26" s="14" t="s">
        <v>151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E24" sqref="E2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31809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14</v>
      </c>
      <c r="D3" s="1"/>
      <c r="E3" s="1"/>
      <c r="F3" s="1"/>
      <c r="G3" s="1"/>
      <c r="H3" s="2" t="s">
        <v>12</v>
      </c>
      <c r="I3" s="15" t="s">
        <v>153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53</v>
      </c>
      <c r="D5" s="18">
        <v>2064</v>
      </c>
      <c r="E5" s="10">
        <v>0.5</v>
      </c>
      <c r="F5" s="10" t="s">
        <v>10</v>
      </c>
      <c r="G5" s="10">
        <v>0.5</v>
      </c>
      <c r="H5" s="19"/>
      <c r="I5" s="14" t="s">
        <v>154</v>
      </c>
      <c r="J5" s="18"/>
    </row>
    <row r="6" spans="1:10">
      <c r="A6" s="5">
        <v>2</v>
      </c>
      <c r="B6" s="19">
        <v>99152</v>
      </c>
      <c r="C6" s="14" t="s">
        <v>56</v>
      </c>
      <c r="D6" s="18">
        <v>1952</v>
      </c>
      <c r="E6" s="10">
        <v>0.5</v>
      </c>
      <c r="F6" s="10" t="s">
        <v>10</v>
      </c>
      <c r="G6" s="10">
        <v>0.5</v>
      </c>
      <c r="H6" s="19"/>
      <c r="I6" s="14" t="s">
        <v>155</v>
      </c>
      <c r="J6" s="18"/>
    </row>
    <row r="7" spans="1:10">
      <c r="A7" s="5">
        <v>3</v>
      </c>
      <c r="B7" s="19">
        <v>2283</v>
      </c>
      <c r="C7" s="14" t="s">
        <v>54</v>
      </c>
      <c r="D7" s="18">
        <v>1901</v>
      </c>
      <c r="E7" s="10">
        <v>0.5</v>
      </c>
      <c r="F7" s="10" t="s">
        <v>10</v>
      </c>
      <c r="G7" s="10">
        <v>0.5</v>
      </c>
      <c r="H7" s="19"/>
      <c r="I7" s="14" t="s">
        <v>156</v>
      </c>
      <c r="J7" s="18"/>
    </row>
    <row r="8" spans="1:10">
      <c r="A8" s="5">
        <v>4</v>
      </c>
      <c r="B8" s="19">
        <v>19313</v>
      </c>
      <c r="C8" s="14" t="s">
        <v>57</v>
      </c>
      <c r="D8" s="18">
        <v>1885</v>
      </c>
      <c r="E8" s="10">
        <v>0.5</v>
      </c>
      <c r="F8" s="10" t="s">
        <v>10</v>
      </c>
      <c r="G8" s="10">
        <v>0.5</v>
      </c>
      <c r="H8" s="19"/>
      <c r="I8" s="14" t="s">
        <v>157</v>
      </c>
      <c r="J8" s="18"/>
    </row>
    <row r="9" spans="1:10">
      <c r="A9" s="5">
        <v>5</v>
      </c>
      <c r="B9" s="19">
        <v>31526</v>
      </c>
      <c r="C9" s="14" t="s">
        <v>58</v>
      </c>
      <c r="D9" s="18">
        <v>1866</v>
      </c>
      <c r="E9" s="10">
        <v>1</v>
      </c>
      <c r="F9" s="10" t="s">
        <v>10</v>
      </c>
      <c r="G9" s="10">
        <v>0</v>
      </c>
      <c r="H9" s="19"/>
      <c r="I9" s="14" t="s">
        <v>158</v>
      </c>
      <c r="J9" s="18"/>
    </row>
    <row r="10" spans="1:10" ht="15.75" thickBot="1">
      <c r="A10" s="5">
        <v>6</v>
      </c>
      <c r="B10" s="19">
        <v>31348</v>
      </c>
      <c r="C10" s="14" t="s">
        <v>112</v>
      </c>
      <c r="D10" s="18">
        <v>1840</v>
      </c>
      <c r="E10" s="12">
        <v>0.5</v>
      </c>
      <c r="F10" s="10" t="s">
        <v>10</v>
      </c>
      <c r="G10" s="12">
        <v>0.5</v>
      </c>
      <c r="H10" s="19"/>
      <c r="I10" s="14" t="s">
        <v>159</v>
      </c>
      <c r="J10" s="18"/>
    </row>
    <row r="11" spans="1:10" ht="16.5" thickTop="1" thickBot="1">
      <c r="A11" s="6"/>
      <c r="B11" s="3"/>
      <c r="C11" s="16">
        <f>IFERROR(AVERAGE(D5:D10),"")</f>
        <v>1918</v>
      </c>
      <c r="D11" s="3"/>
      <c r="E11" s="13">
        <v>3.5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15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160</v>
      </c>
      <c r="J15" s="18"/>
    </row>
    <row r="16" spans="1:10">
      <c r="A16" s="5">
        <v>2</v>
      </c>
      <c r="B16" s="19">
        <v>76317</v>
      </c>
      <c r="C16" s="14" t="s">
        <v>60</v>
      </c>
      <c r="D16" s="18">
        <v>1860</v>
      </c>
      <c r="E16" s="10">
        <v>1</v>
      </c>
      <c r="F16" s="10" t="s">
        <v>10</v>
      </c>
      <c r="G16" s="10">
        <v>0</v>
      </c>
      <c r="H16" s="19"/>
      <c r="I16" s="14" t="s">
        <v>161</v>
      </c>
      <c r="J16" s="18"/>
    </row>
    <row r="17" spans="1:10">
      <c r="A17" s="5">
        <v>3</v>
      </c>
      <c r="B17" s="19">
        <v>76333</v>
      </c>
      <c r="C17" s="14" t="s">
        <v>55</v>
      </c>
      <c r="D17" s="18">
        <v>1848</v>
      </c>
      <c r="E17" s="10">
        <v>1</v>
      </c>
      <c r="F17" s="10" t="s">
        <v>10</v>
      </c>
      <c r="G17" s="10">
        <v>0</v>
      </c>
      <c r="H17" s="19"/>
      <c r="I17" s="14" t="s">
        <v>162</v>
      </c>
      <c r="J17" s="18"/>
    </row>
    <row r="18" spans="1:10" ht="15.75" thickBot="1">
      <c r="A18" s="5">
        <v>4</v>
      </c>
      <c r="B18" s="19">
        <v>11226</v>
      </c>
      <c r="C18" s="14" t="s">
        <v>64</v>
      </c>
      <c r="D18" s="18">
        <v>1725</v>
      </c>
      <c r="E18" s="12">
        <v>1</v>
      </c>
      <c r="F18" s="10" t="s">
        <v>10</v>
      </c>
      <c r="G18" s="12">
        <v>0</v>
      </c>
      <c r="H18" s="19"/>
      <c r="I18" s="14" t="s">
        <v>163</v>
      </c>
      <c r="J18" s="18"/>
    </row>
    <row r="19" spans="1:10" ht="16.5" thickTop="1" thickBot="1">
      <c r="A19" s="6"/>
      <c r="B19" s="3"/>
      <c r="C19" s="16">
        <f>IFERROR(AVERAGE(D15:D18),"")</f>
        <v>1825</v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164</v>
      </c>
      <c r="D21" s="1"/>
      <c r="E21" s="1"/>
      <c r="F21" s="1"/>
      <c r="G21" s="1"/>
      <c r="H21" s="2" t="s">
        <v>11</v>
      </c>
      <c r="I21" s="15" t="s">
        <v>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22373</v>
      </c>
      <c r="C23" s="14" t="s">
        <v>189</v>
      </c>
      <c r="D23" s="18"/>
      <c r="E23" s="10">
        <v>0.5</v>
      </c>
      <c r="F23" s="10" t="s">
        <v>10</v>
      </c>
      <c r="G23" s="10">
        <v>0.5</v>
      </c>
      <c r="H23" s="19">
        <v>98291</v>
      </c>
      <c r="I23" s="14" t="s">
        <v>63</v>
      </c>
      <c r="J23" s="18" t="s">
        <v>62</v>
      </c>
    </row>
    <row r="24" spans="1:10">
      <c r="A24" s="5">
        <v>2</v>
      </c>
      <c r="B24" s="19">
        <v>7331</v>
      </c>
      <c r="C24" s="14" t="s">
        <v>192</v>
      </c>
      <c r="D24" s="18"/>
      <c r="E24" s="10">
        <v>0</v>
      </c>
      <c r="F24" s="10" t="s">
        <v>10</v>
      </c>
      <c r="G24" s="10">
        <v>1</v>
      </c>
      <c r="H24" s="19">
        <v>27715</v>
      </c>
      <c r="I24" s="14" t="s">
        <v>61</v>
      </c>
      <c r="J24" s="18">
        <v>1610</v>
      </c>
    </row>
    <row r="25" spans="1:10">
      <c r="A25" s="5">
        <v>3</v>
      </c>
      <c r="B25" s="19">
        <v>6998</v>
      </c>
      <c r="C25" s="14" t="s">
        <v>190</v>
      </c>
      <c r="D25" s="18"/>
      <c r="E25" s="10">
        <v>0</v>
      </c>
      <c r="F25" s="10" t="s">
        <v>10</v>
      </c>
      <c r="G25" s="10">
        <v>1</v>
      </c>
      <c r="H25" s="19">
        <v>97453</v>
      </c>
      <c r="I25" s="14" t="s">
        <v>152</v>
      </c>
      <c r="J25" s="18">
        <v>1556</v>
      </c>
    </row>
    <row r="26" spans="1:10" ht="15.75" thickBot="1">
      <c r="A26" s="5">
        <v>4</v>
      </c>
      <c r="B26" s="19">
        <v>22624</v>
      </c>
      <c r="C26" s="14" t="s">
        <v>191</v>
      </c>
      <c r="D26" s="18"/>
      <c r="E26" s="12">
        <v>0</v>
      </c>
      <c r="F26" s="10" t="s">
        <v>10</v>
      </c>
      <c r="G26" s="12">
        <v>1</v>
      </c>
      <c r="H26" s="19">
        <v>33910</v>
      </c>
      <c r="I26" s="14" t="s">
        <v>65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0.5</v>
      </c>
      <c r="F27" s="10" t="s">
        <v>10</v>
      </c>
      <c r="G27" s="13">
        <v>3.5</v>
      </c>
      <c r="H27" s="3"/>
      <c r="I27" s="16">
        <f>IFERROR(AVERAGE(J23:J26),"")</f>
        <v>1560.6666666666667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3" sqref="C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31837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169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53</v>
      </c>
      <c r="J5" s="18">
        <v>2064</v>
      </c>
    </row>
    <row r="6" spans="1:10">
      <c r="A6" s="5">
        <v>2</v>
      </c>
      <c r="B6" s="19"/>
      <c r="C6" s="14" t="s">
        <v>170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52</v>
      </c>
      <c r="J6" s="18">
        <v>2049</v>
      </c>
    </row>
    <row r="7" spans="1:10">
      <c r="A7" s="5">
        <v>3</v>
      </c>
      <c r="B7" s="19"/>
      <c r="C7" s="14" t="s">
        <v>165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56</v>
      </c>
      <c r="J7" s="18">
        <v>1952</v>
      </c>
    </row>
    <row r="8" spans="1:10">
      <c r="A8" s="5">
        <v>4</v>
      </c>
      <c r="B8" s="19"/>
      <c r="C8" s="14" t="s">
        <v>166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54</v>
      </c>
      <c r="J8" s="18">
        <v>1901</v>
      </c>
    </row>
    <row r="9" spans="1:10">
      <c r="A9" s="5">
        <v>5</v>
      </c>
      <c r="B9" s="19"/>
      <c r="C9" s="14" t="s">
        <v>167</v>
      </c>
      <c r="D9" s="18"/>
      <c r="E9" s="10">
        <v>0</v>
      </c>
      <c r="F9" s="10" t="s">
        <v>10</v>
      </c>
      <c r="G9" s="10">
        <v>1</v>
      </c>
      <c r="H9" s="19">
        <v>19313</v>
      </c>
      <c r="I9" s="14" t="s">
        <v>57</v>
      </c>
      <c r="J9" s="18">
        <v>1885</v>
      </c>
    </row>
    <row r="10" spans="1:10" ht="15.75" thickBot="1">
      <c r="A10" s="5">
        <v>6</v>
      </c>
      <c r="B10" s="19"/>
      <c r="C10" s="14" t="s">
        <v>168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58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2017-03-01T14:10:54Z</dcterms:modified>
</cp:coreProperties>
</file>