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19" i="2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P57" s="1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S55"/>
  <c r="P55" s="1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P53" s="1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P49" s="1"/>
  <c r="Q49"/>
  <c r="O49"/>
  <c r="AD48"/>
  <c r="AC48"/>
  <c r="AB48"/>
  <c r="AA48"/>
  <c r="Z48"/>
  <c r="Y48"/>
  <c r="X48"/>
  <c r="W48"/>
  <c r="V48"/>
  <c r="T48"/>
  <c r="S48"/>
  <c r="P48" s="1"/>
  <c r="Q48"/>
  <c r="O48"/>
  <c r="AD47"/>
  <c r="AC47"/>
  <c r="AB47"/>
  <c r="AA47"/>
  <c r="Z47"/>
  <c r="Y47"/>
  <c r="X47"/>
  <c r="W47"/>
  <c r="V47"/>
  <c r="U47"/>
  <c r="S47"/>
  <c r="P47" s="1"/>
  <c r="Q47"/>
  <c r="O47"/>
  <c r="AD46"/>
  <c r="AC46"/>
  <c r="AB46"/>
  <c r="AA46"/>
  <c r="Z46"/>
  <c r="Y46"/>
  <c r="X46"/>
  <c r="W46"/>
  <c r="V46"/>
  <c r="U46"/>
  <c r="T46"/>
  <c r="P46" s="1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P43" s="1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P41" s="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P39" s="1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P36" s="1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P34" s="1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P32" s="1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21" l="1"/>
  <c r="P19"/>
  <c r="P25"/>
  <c r="P27"/>
  <c r="P6"/>
  <c r="P8"/>
  <c r="P11"/>
  <c r="P5"/>
  <c r="P13"/>
  <c r="P15"/>
  <c r="P4"/>
  <c r="P7"/>
  <c r="P9"/>
  <c r="P10"/>
  <c r="P12"/>
  <c r="P14"/>
  <c r="P18"/>
  <c r="P20"/>
  <c r="P23"/>
  <c r="P24"/>
  <c r="P26"/>
  <c r="P28"/>
  <c r="P22"/>
  <c r="P33"/>
  <c r="P35"/>
  <c r="P37"/>
  <c r="P38"/>
  <c r="P40"/>
  <c r="P42"/>
  <c r="P50"/>
  <c r="P51"/>
  <c r="P52"/>
  <c r="P5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<sst xmlns="http://schemas.openxmlformats.org/spreadsheetml/2006/main" count="1244" uniqueCount="213">
  <si>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</si>
  <si>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</si>
  <si>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</si>
  <si>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</si>
  <si>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</si>
  <si>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</si>
  <si>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</si>
  <si>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</si>
  <si>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</si>
  <si>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</si>
  <si>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</si>
  <si>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</si>
  <si>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</si>
  <si>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</si>
  <si>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</si>
  <si>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</si>
  <si>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</si>
  <si>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</si>
  <si>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</si>
  <si>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</si>
  <si>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</si>
  <si>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</si>
  <si>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</si>
  <si>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</si>
  <si>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</si>
  <si>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</si>
  <si>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</si>
  <si>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</si>
  <si>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</si>
  <si>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</si>
  <si>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</si>
  <si>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</si>
  <si>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</si>
  <si>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</si>
  <si>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</si>
  <si>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</si>
  <si>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</si>
  <si>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</si>
  <si>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</si>
  <si>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</si>
  <si>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5N</t>
  </si>
  <si>
    <t>Boitsfort 1</t>
  </si>
  <si>
    <t>KGSRL Gent 3</t>
  </si>
  <si>
    <t>KGSRL Gent 4</t>
  </si>
  <si>
    <t>Mons 2</t>
  </si>
  <si>
    <t>Landegem 1</t>
  </si>
  <si>
    <t>Brussels 2</t>
  </si>
  <si>
    <t>CRE Charleroi 3</t>
  </si>
  <si>
    <t>dworp 1</t>
  </si>
  <si>
    <t>Pantin 1</t>
  </si>
  <si>
    <t>Caissa Europe 1</t>
  </si>
  <si>
    <t>Chess Klub Caissa 2</t>
  </si>
  <si>
    <t>Geraardsbergen 1</t>
  </si>
  <si>
    <t>Wavre 3</t>
  </si>
  <si>
    <t>Lasne 2</t>
  </si>
  <si>
    <t>Leuven Centraal 5</t>
  </si>
  <si>
    <t>CRELEL Liège 9</t>
  </si>
  <si>
    <t>SK Rochade 9</t>
  </si>
  <si>
    <t>Boitsfort 3</t>
  </si>
  <si>
    <t>Namur 8</t>
  </si>
  <si>
    <t>Ruisbroek 2</t>
  </si>
  <si>
    <t>Gembloux 2</t>
  </si>
  <si>
    <t>CRE Bruxelles 4</t>
  </si>
  <si>
    <t>228 Dworp 1</t>
  </si>
  <si>
    <t>Van Mechelen Jan</t>
  </si>
  <si>
    <t>Vanderwaeren Serge</t>
  </si>
  <si>
    <t>Heynen Koen</t>
  </si>
  <si>
    <t>Maeckelbergh Geert</t>
  </si>
  <si>
    <t>Maeckelbergh Mieke</t>
  </si>
  <si>
    <t>van Duuren Louis</t>
  </si>
  <si>
    <t>228 Dworp 2</t>
  </si>
  <si>
    <t>Mertens François</t>
  </si>
  <si>
    <t>De Bosscher Peter</t>
  </si>
  <si>
    <t>Ertveldt Pieter</t>
  </si>
  <si>
    <t>Cornelis Eric</t>
  </si>
  <si>
    <t>de ene tornooileider is de andere niet</t>
  </si>
  <si>
    <t>bron: JV 2007-2008</t>
  </si>
  <si>
    <t>als die ieder opstellingsfoutje afstraft krijgt men dit soort resultatenroosters (met veel geel in de controlecijfers)</t>
  </si>
  <si>
    <t>ng</t>
  </si>
  <si>
    <t>Carrette Bernard</t>
  </si>
  <si>
    <t>Debast Patrick</t>
  </si>
  <si>
    <t>Danckaert Luk</t>
  </si>
  <si>
    <t>Philips Richard</t>
  </si>
  <si>
    <t>Bonne Ronny</t>
  </si>
  <si>
    <t>Bosschem Tim</t>
  </si>
  <si>
    <t>Bosschem Eddy</t>
  </si>
  <si>
    <t>Pauwels Rudi</t>
  </si>
  <si>
    <t>Zagozen Franz</t>
  </si>
  <si>
    <t>Charlier Norbert</t>
  </si>
  <si>
    <t>Derlhaes Guenter</t>
  </si>
  <si>
    <t>Doetjes Rienk</t>
  </si>
  <si>
    <t>Renard Jerôme</t>
  </si>
  <si>
    <t>Bruno Ricardo</t>
  </si>
  <si>
    <t>Fosset François</t>
  </si>
  <si>
    <t>Vivone Santino</t>
  </si>
  <si>
    <t>Manne Jean-Luc</t>
  </si>
  <si>
    <t>Real Thibault</t>
  </si>
  <si>
    <t>230 Leuven Centraal 5</t>
  </si>
  <si>
    <t>Moeyersons Koenraad</t>
  </si>
  <si>
    <t>Boguslavskiy Valeriy</t>
  </si>
  <si>
    <t>Mangelschots Koen</t>
  </si>
  <si>
    <t>Verstraeten Reinaert</t>
  </si>
  <si>
    <t>244 Brussels 2</t>
  </si>
  <si>
    <t>Iolis Oleg</t>
  </si>
  <si>
    <t>Zampario Sergio</t>
  </si>
  <si>
    <t>Bertram Johannes</t>
  </si>
  <si>
    <t>Toth Laszlo</t>
  </si>
  <si>
    <t>Grijp Peter</t>
  </si>
  <si>
    <t>Lambert Michel</t>
  </si>
  <si>
    <t>239 Boitsfort 1</t>
  </si>
  <si>
    <t>Lacroix Bruno</t>
  </si>
  <si>
    <t>De Villers Mourad</t>
  </si>
  <si>
    <t>Van Uytven Eric</t>
  </si>
  <si>
    <t>Suskovic Matija</t>
  </si>
  <si>
    <t>Bernard Nicolas</t>
  </si>
  <si>
    <t>Hody Pierre</t>
  </si>
  <si>
    <t>418 Geraardsbergen 1</t>
  </si>
  <si>
    <t>Achtergaele Koen</t>
  </si>
  <si>
    <t>Sneppe Herman</t>
  </si>
  <si>
    <t>Limbourg Remi</t>
  </si>
  <si>
    <t>Matthys Kris</t>
  </si>
  <si>
    <t>Matthys Luc</t>
  </si>
  <si>
    <t>Flamee Dirk</t>
  </si>
  <si>
    <t>209 Chess Klub Caissa 2</t>
  </si>
  <si>
    <t>Faybish Nimrod</t>
  </si>
  <si>
    <t>Ackaert Thierry</t>
  </si>
  <si>
    <t>Lanoye Regis</t>
  </si>
  <si>
    <t>Brion Sophie</t>
  </si>
  <si>
    <t>Couillard Marc</t>
  </si>
  <si>
    <t>Brion Philippe</t>
  </si>
  <si>
    <t>278 Pantin 1</t>
  </si>
  <si>
    <t>Lallemand Pascal</t>
  </si>
  <si>
    <t>Thiteca Thierry</t>
  </si>
  <si>
    <t>Jacobs Antoine</t>
  </si>
  <si>
    <t>Kusman David</t>
  </si>
  <si>
    <t>Dumortier Franck</t>
  </si>
  <si>
    <t>Lejeune Samuel</t>
  </si>
  <si>
    <t>401 KGSRL Gent 3</t>
  </si>
  <si>
    <t>Deman Stefaan</t>
  </si>
  <si>
    <t>Plum Pierre</t>
  </si>
  <si>
    <t>Roels Frederik</t>
  </si>
  <si>
    <t>Vergauwen Bart</t>
  </si>
  <si>
    <t>Bunkens Rudi</t>
  </si>
  <si>
    <t>Gorskov Leonid</t>
  </si>
  <si>
    <t>548 Caissa Europe 1</t>
  </si>
  <si>
    <t>Smailovic Omer</t>
  </si>
  <si>
    <t>Degrave Geoffrey</t>
  </si>
  <si>
    <t>Canneel Daniel</t>
  </si>
  <si>
    <t>Jankowski Johnny</t>
  </si>
  <si>
    <t>Schurins Thomas</t>
  </si>
  <si>
    <t>Noe Philippe</t>
  </si>
  <si>
    <t>401 KGSRL Gent 4</t>
  </si>
  <si>
    <t>Gregoir Christophe</t>
  </si>
  <si>
    <t>Hugaert Arthur</t>
  </si>
  <si>
    <t>Saligo Pïeter</t>
  </si>
  <si>
    <t>Van Hoecke Elena</t>
  </si>
  <si>
    <t>Regniers Yves</t>
  </si>
  <si>
    <t>Mottart Florian</t>
  </si>
  <si>
    <t>506 Mons 2</t>
  </si>
  <si>
    <t>Houriez Clement</t>
  </si>
  <si>
    <t>Scklacmender Julien</t>
  </si>
  <si>
    <t>Lecompte Sam</t>
  </si>
  <si>
    <t>Houriez Alain</t>
  </si>
  <si>
    <t>Franc Emmanuel</t>
  </si>
  <si>
    <t>Lhost Geoffrey</t>
  </si>
  <si>
    <t>Malfliet Bernard</t>
  </si>
  <si>
    <t>Dekoster Pascal</t>
  </si>
  <si>
    <t>601 CRELEL Liège 9</t>
  </si>
  <si>
    <t>Nicaise Julien</t>
  </si>
  <si>
    <t>Market Guy</t>
  </si>
  <si>
    <t>Giordano Francesco</t>
  </si>
  <si>
    <t>Dasse Armand</t>
  </si>
  <si>
    <t>239 Boitsfort 3</t>
  </si>
  <si>
    <t>Delpierre Oscar</t>
  </si>
  <si>
    <t>Remon Serge</t>
  </si>
  <si>
    <t>Lorand Bernard</t>
  </si>
  <si>
    <t>Padovano Quentin</t>
  </si>
  <si>
    <t>bye</t>
  </si>
  <si>
    <t>911 Gembloux 2</t>
  </si>
  <si>
    <t>LebrunThierry</t>
  </si>
  <si>
    <t>Croufer Guillaume</t>
  </si>
  <si>
    <t>Debondt Didier</t>
  </si>
  <si>
    <t>Ooms David</t>
  </si>
  <si>
    <t>201 CRE Bruxelles 4</t>
  </si>
  <si>
    <t>Demoulin Paul</t>
  </si>
  <si>
    <t>Hennico Benoit</t>
  </si>
  <si>
    <t>Cheung Pierre</t>
  </si>
  <si>
    <t>Bourcieu Antoine</t>
  </si>
  <si>
    <t>249 Ruisbroek 2</t>
  </si>
  <si>
    <t>Desmedt Jean-Pierre</t>
  </si>
  <si>
    <t>Van De Velde Filip</t>
  </si>
  <si>
    <t>Van Mol Yves</t>
  </si>
  <si>
    <t>Walraevens Arlette</t>
  </si>
  <si>
    <t>951 Lasne 2</t>
  </si>
  <si>
    <t>Vausort André</t>
  </si>
  <si>
    <t>Lheureux Benoit</t>
  </si>
  <si>
    <t>Furstenberg Tom</t>
  </si>
  <si>
    <t>Wery Eric</t>
  </si>
  <si>
    <t>952 Wavre 3</t>
  </si>
  <si>
    <t>Macai Ioan</t>
  </si>
  <si>
    <t>Hulet Gerard</t>
  </si>
  <si>
    <t>Tossens Alain</t>
  </si>
  <si>
    <t>Vanden Berghe Gregory</t>
  </si>
  <si>
    <t>901 Namur 8</t>
  </si>
  <si>
    <t>Clarembeau Alexis</t>
  </si>
  <si>
    <t>Blanchard Patrice</t>
  </si>
  <si>
    <t>Clarembeau Michel</t>
  </si>
  <si>
    <t>Davreux Thomas</t>
  </si>
  <si>
    <t>speeldagen: data onbekend in JV;</t>
  </si>
  <si>
    <t>Mijn archief van VSF en KBSB stopt in 2006, men verwijst naar de website, daar staan de data bij de individuele (!) resultaten</t>
  </si>
  <si>
    <t>elo zie blz 39, plus of min zelf te berekenen</t>
  </si>
  <si>
    <t>430 Landegem 1</t>
  </si>
  <si>
    <t>501 CRE Charleroi 3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</si>
</sst>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0" fillId="8" borderId="19" xfId="2" applyNumberFormat="1" applyFont="1" applyFill="1" applyBorder="1" applyAlignment="1">
      <alignment horizontal="center" vertical="center"/>
    </xf>
    <xf numFmtId="0" fontId="0" fillId="9" borderId="0" xfId="0" applyFill="1"/>
    <xf numFmtId="14" fontId="0" fillId="0" borderId="2" xfId="0" applyNumberFormat="1" applyBorder="1"/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I9" sqref="I9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5" ht="21">
      <c r="A1" s="22" t="s">
        <v>20</v>
      </c>
    </row>
    <row r="2" spans="1:15" ht="15.75" thickBot="1"/>
    <row r="3" spans="1:15">
      <c r="A3" s="23" t="s">
        <v>0</v>
      </c>
      <c r="B3" s="26">
        <v>2007</v>
      </c>
    </row>
    <row r="4" spans="1:15" ht="15.75" thickBot="1">
      <c r="A4" s="23" t="s">
        <v>38</v>
      </c>
      <c r="B4" s="27">
        <v>2008</v>
      </c>
    </row>
    <row r="5" spans="1:15">
      <c r="A5" s="24" t="s">
        <v>1</v>
      </c>
      <c r="B5" s="28" t="s">
        <v>39</v>
      </c>
    </row>
    <row r="6" spans="1:15">
      <c r="A6" s="24" t="s">
        <v>2</v>
      </c>
      <c r="B6" s="29" t="s">
        <v>40</v>
      </c>
      <c r="D6" s="70" t="s">
        <v>75</v>
      </c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5">
      <c r="A7" s="24" t="s">
        <v>3</v>
      </c>
      <c r="B7" s="29"/>
      <c r="D7" s="70" t="s">
        <v>77</v>
      </c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5" ht="15.75" thickBot="1">
      <c r="A8" s="24" t="s">
        <v>4</v>
      </c>
      <c r="B8" s="30"/>
    </row>
    <row r="12" spans="1:15">
      <c r="D12" s="70" t="s">
        <v>76</v>
      </c>
      <c r="E12" s="70"/>
    </row>
    <row r="13" spans="1:15">
      <c r="D13" s="70" t="s">
        <v>210</v>
      </c>
      <c r="E13" s="70"/>
      <c r="F13" s="70"/>
      <c r="G13" s="70"/>
      <c r="H13" s="70"/>
      <c r="I13" s="70"/>
      <c r="J13" s="70"/>
    </row>
    <row r="14" spans="1:15">
      <c r="D14" s="70" t="s">
        <v>208</v>
      </c>
      <c r="E14" s="70"/>
      <c r="F14" s="70"/>
    </row>
    <row r="15" spans="1:15">
      <c r="D15" s="70" t="s">
        <v>209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39130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63</v>
      </c>
      <c r="D3" s="1"/>
      <c r="E3" s="1"/>
      <c r="F3" s="1"/>
      <c r="G3" s="1"/>
      <c r="H3" s="2" t="s">
        <v>12</v>
      </c>
      <c r="I3" s="15" t="s">
        <v>144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2307</v>
      </c>
      <c r="E5" s="10">
        <v>1</v>
      </c>
      <c r="F5" s="10" t="s">
        <v>10</v>
      </c>
      <c r="G5" s="10">
        <v>0</v>
      </c>
      <c r="H5" s="19">
        <v>79804</v>
      </c>
      <c r="I5" s="14" t="s">
        <v>145</v>
      </c>
      <c r="J5" s="18">
        <v>2126</v>
      </c>
    </row>
    <row r="6" spans="1:10">
      <c r="A6" s="5">
        <v>2</v>
      </c>
      <c r="B6" s="19">
        <v>20621</v>
      </c>
      <c r="C6" s="14" t="s">
        <v>65</v>
      </c>
      <c r="D6" s="18">
        <v>2266</v>
      </c>
      <c r="E6" s="10">
        <v>1</v>
      </c>
      <c r="F6" s="10" t="s">
        <v>10</v>
      </c>
      <c r="G6" s="10">
        <v>0</v>
      </c>
      <c r="H6" s="19">
        <v>81388</v>
      </c>
      <c r="I6" s="14" t="s">
        <v>146</v>
      </c>
      <c r="J6" s="18">
        <v>2022</v>
      </c>
    </row>
    <row r="7" spans="1:10">
      <c r="A7" s="5">
        <v>3</v>
      </c>
      <c r="B7" s="19">
        <v>27413</v>
      </c>
      <c r="C7" s="14" t="s">
        <v>66</v>
      </c>
      <c r="D7" s="18">
        <v>2076</v>
      </c>
      <c r="E7" s="10">
        <v>1</v>
      </c>
      <c r="F7" s="10" t="s">
        <v>10</v>
      </c>
      <c r="G7" s="10">
        <v>0</v>
      </c>
      <c r="H7" s="19">
        <v>50113</v>
      </c>
      <c r="I7" s="14" t="s">
        <v>147</v>
      </c>
      <c r="J7" s="18">
        <v>1977</v>
      </c>
    </row>
    <row r="8" spans="1:10">
      <c r="A8" s="5">
        <v>4</v>
      </c>
      <c r="B8" s="19">
        <v>43419</v>
      </c>
      <c r="C8" s="14" t="s">
        <v>67</v>
      </c>
      <c r="D8" s="18">
        <v>1882</v>
      </c>
      <c r="E8" s="10">
        <v>0.5</v>
      </c>
      <c r="F8" s="10" t="s">
        <v>10</v>
      </c>
      <c r="G8" s="10">
        <v>0.5</v>
      </c>
      <c r="H8" s="19">
        <v>91456</v>
      </c>
      <c r="I8" s="14" t="s">
        <v>148</v>
      </c>
      <c r="J8" s="18">
        <v>1986</v>
      </c>
    </row>
    <row r="9" spans="1:10">
      <c r="A9" s="5">
        <v>5</v>
      </c>
      <c r="B9" s="19">
        <v>353</v>
      </c>
      <c r="C9" s="14" t="s">
        <v>68</v>
      </c>
      <c r="D9" s="18">
        <v>1880</v>
      </c>
      <c r="E9" s="10">
        <v>0.5</v>
      </c>
      <c r="F9" s="10" t="s">
        <v>10</v>
      </c>
      <c r="G9" s="10">
        <v>0.5</v>
      </c>
      <c r="H9" s="19">
        <v>93637</v>
      </c>
      <c r="I9" s="14" t="s">
        <v>149</v>
      </c>
      <c r="J9" s="18">
        <v>1837</v>
      </c>
    </row>
    <row r="10" spans="1:10" ht="15.75" thickBot="1">
      <c r="A10" s="5">
        <v>6</v>
      </c>
      <c r="B10" s="19">
        <v>48097</v>
      </c>
      <c r="C10" s="14" t="s">
        <v>73</v>
      </c>
      <c r="D10" s="18">
        <v>1791</v>
      </c>
      <c r="E10" s="12">
        <v>0.5</v>
      </c>
      <c r="F10" s="10" t="s">
        <v>10</v>
      </c>
      <c r="G10" s="12">
        <v>0.5</v>
      </c>
      <c r="H10" s="19">
        <v>93122</v>
      </c>
      <c r="I10" s="14" t="s">
        <v>150</v>
      </c>
      <c r="J10" s="18">
        <v>1752</v>
      </c>
    </row>
    <row r="11" spans="1:10" ht="16.5" thickTop="1" thickBot="1">
      <c r="A11" s="6"/>
      <c r="B11" s="3"/>
      <c r="C11" s="16">
        <f>IFERROR(AVERAGE(D5:D10),"")</f>
        <v>2033.6666666666667</v>
      </c>
      <c r="D11" s="3"/>
      <c r="E11" s="13">
        <v>15</v>
      </c>
      <c r="F11" s="10" t="s">
        <v>10</v>
      </c>
      <c r="G11" s="13">
        <v>9</v>
      </c>
      <c r="H11" s="3"/>
      <c r="I11" s="16">
        <f>IFERROR(AVERAGE(J5:J10),"")</f>
        <v>1950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193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1814</v>
      </c>
      <c r="E15" s="10">
        <v>0</v>
      </c>
      <c r="F15" s="10" t="s">
        <v>10</v>
      </c>
      <c r="G15" s="10">
        <v>1</v>
      </c>
      <c r="H15" s="19">
        <v>9563</v>
      </c>
      <c r="I15" s="14" t="s">
        <v>194</v>
      </c>
      <c r="J15" s="18">
        <v>1896</v>
      </c>
    </row>
    <row r="16" spans="1:10">
      <c r="A16" s="5">
        <v>2</v>
      </c>
      <c r="B16" s="19">
        <v>76333</v>
      </c>
      <c r="C16" s="14" t="s">
        <v>80</v>
      </c>
      <c r="D16" s="18">
        <v>1807</v>
      </c>
      <c r="E16" s="10">
        <v>0</v>
      </c>
      <c r="F16" s="10" t="s">
        <v>10</v>
      </c>
      <c r="G16" s="10">
        <v>1</v>
      </c>
      <c r="H16" s="19">
        <v>81302</v>
      </c>
      <c r="I16" s="14" t="s">
        <v>195</v>
      </c>
      <c r="J16" s="18">
        <v>1938</v>
      </c>
    </row>
    <row r="17" spans="1:10">
      <c r="A17" s="5">
        <v>3</v>
      </c>
      <c r="B17" s="19">
        <v>26816</v>
      </c>
      <c r="C17" s="14" t="s">
        <v>69</v>
      </c>
      <c r="D17" s="18">
        <v>1783</v>
      </c>
      <c r="E17" s="10">
        <v>1</v>
      </c>
      <c r="F17" s="10" t="s">
        <v>10</v>
      </c>
      <c r="G17" s="10">
        <v>0</v>
      </c>
      <c r="H17" s="19">
        <v>28398</v>
      </c>
      <c r="I17" s="14" t="s">
        <v>196</v>
      </c>
      <c r="J17" s="18">
        <v>1816</v>
      </c>
    </row>
    <row r="18" spans="1:10" ht="15.75" thickBot="1">
      <c r="A18" s="5">
        <v>4</v>
      </c>
      <c r="B18" s="19">
        <v>76317</v>
      </c>
      <c r="C18" s="14" t="s">
        <v>74</v>
      </c>
      <c r="D18" s="18">
        <v>1749</v>
      </c>
      <c r="E18" s="12">
        <v>0.5</v>
      </c>
      <c r="F18" s="10" t="s">
        <v>10</v>
      </c>
      <c r="G18" s="12">
        <v>0.5</v>
      </c>
      <c r="H18" s="19">
        <v>76970</v>
      </c>
      <c r="I18" s="14" t="s">
        <v>197</v>
      </c>
      <c r="J18" s="18">
        <v>1798</v>
      </c>
    </row>
    <row r="19" spans="1:10" ht="16.5" thickTop="1" thickBot="1">
      <c r="A19" s="6"/>
      <c r="B19" s="3"/>
      <c r="C19" s="16">
        <f>IFERROR(AVERAGE(D15:D18),"")</f>
        <v>1788.25</v>
      </c>
      <c r="D19" s="3"/>
      <c r="E19" s="13">
        <v>7</v>
      </c>
      <c r="F19" s="10" t="s">
        <v>10</v>
      </c>
      <c r="G19" s="13">
        <v>9</v>
      </c>
      <c r="H19" s="3"/>
      <c r="I19" s="16">
        <f>IFERROR(AVERAGE(J15:J18),"")</f>
        <v>1862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39509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151</v>
      </c>
      <c r="D3" s="1"/>
      <c r="E3" s="1"/>
      <c r="F3" s="1"/>
      <c r="G3" s="1"/>
      <c r="H3" s="2" t="s">
        <v>12</v>
      </c>
      <c r="I3" s="15" t="s">
        <v>63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34380</v>
      </c>
      <c r="C5" s="14" t="s">
        <v>152</v>
      </c>
      <c r="D5" s="18">
        <v>2260</v>
      </c>
      <c r="E5" s="10">
        <v>0</v>
      </c>
      <c r="F5" s="10" t="s">
        <v>10</v>
      </c>
      <c r="G5" s="10">
        <v>1</v>
      </c>
      <c r="H5" s="19">
        <v>14354</v>
      </c>
      <c r="I5" s="14" t="s">
        <v>64</v>
      </c>
      <c r="J5" s="18">
        <v>2307</v>
      </c>
    </row>
    <row r="6" spans="1:10">
      <c r="A6" s="5">
        <v>2</v>
      </c>
      <c r="B6" s="19">
        <v>17183</v>
      </c>
      <c r="C6" s="14" t="s">
        <v>153</v>
      </c>
      <c r="D6" s="18">
        <v>2123</v>
      </c>
      <c r="E6" s="10">
        <v>0.5</v>
      </c>
      <c r="F6" s="10" t="s">
        <v>10</v>
      </c>
      <c r="G6" s="10">
        <v>0.5</v>
      </c>
      <c r="H6" s="19">
        <v>20621</v>
      </c>
      <c r="I6" s="14" t="s">
        <v>65</v>
      </c>
      <c r="J6" s="18">
        <v>2266</v>
      </c>
    </row>
    <row r="7" spans="1:10">
      <c r="A7" s="5">
        <v>3</v>
      </c>
      <c r="B7" s="19">
        <v>15679</v>
      </c>
      <c r="C7" s="14" t="s">
        <v>154</v>
      </c>
      <c r="D7" s="18">
        <v>1947</v>
      </c>
      <c r="E7" s="10">
        <v>0</v>
      </c>
      <c r="F7" s="10" t="s">
        <v>10</v>
      </c>
      <c r="G7" s="10">
        <v>1</v>
      </c>
      <c r="H7" s="19">
        <v>27413</v>
      </c>
      <c r="I7" s="14" t="s">
        <v>66</v>
      </c>
      <c r="J7" s="18">
        <v>2076</v>
      </c>
    </row>
    <row r="8" spans="1:10">
      <c r="A8" s="5">
        <v>4</v>
      </c>
      <c r="B8" s="19">
        <v>24988</v>
      </c>
      <c r="C8" s="14" t="s">
        <v>155</v>
      </c>
      <c r="D8" s="18">
        <v>1863</v>
      </c>
      <c r="E8" s="10">
        <v>0.5</v>
      </c>
      <c r="F8" s="10" t="s">
        <v>10</v>
      </c>
      <c r="G8" s="10">
        <v>0.5</v>
      </c>
      <c r="H8" s="19">
        <v>43419</v>
      </c>
      <c r="I8" s="14" t="s">
        <v>67</v>
      </c>
      <c r="J8" s="18">
        <v>1882</v>
      </c>
    </row>
    <row r="9" spans="1:10">
      <c r="A9" s="5">
        <v>5</v>
      </c>
      <c r="B9" s="19">
        <v>31755</v>
      </c>
      <c r="C9" s="14" t="s">
        <v>156</v>
      </c>
      <c r="D9" s="18">
        <v>1863</v>
      </c>
      <c r="E9" s="10">
        <v>0</v>
      </c>
      <c r="F9" s="10" t="s">
        <v>10</v>
      </c>
      <c r="G9" s="10">
        <v>1</v>
      </c>
      <c r="H9" s="19">
        <v>353</v>
      </c>
      <c r="I9" s="14" t="s">
        <v>68</v>
      </c>
      <c r="J9" s="18">
        <v>1880</v>
      </c>
    </row>
    <row r="10" spans="1:10" ht="15.75" thickBot="1">
      <c r="A10" s="5">
        <v>6</v>
      </c>
      <c r="B10" s="19">
        <v>35131</v>
      </c>
      <c r="C10" s="14" t="s">
        <v>157</v>
      </c>
      <c r="D10" s="18">
        <v>1725</v>
      </c>
      <c r="E10" s="12">
        <v>1</v>
      </c>
      <c r="F10" s="10" t="s">
        <v>10</v>
      </c>
      <c r="G10" s="12">
        <v>0</v>
      </c>
      <c r="H10" s="19">
        <v>76333</v>
      </c>
      <c r="I10" s="14" t="s">
        <v>80</v>
      </c>
      <c r="J10" s="18">
        <v>1807</v>
      </c>
    </row>
    <row r="11" spans="1:10" ht="16.5" thickTop="1" thickBot="1">
      <c r="A11" s="6"/>
      <c r="B11" s="3"/>
      <c r="C11" s="16">
        <f>IFERROR(AVERAGE(D5:D10),"")</f>
        <v>1963.5</v>
      </c>
      <c r="D11" s="3"/>
      <c r="E11" s="13">
        <v>10</v>
      </c>
      <c r="F11" s="10" t="s">
        <v>10</v>
      </c>
      <c r="G11" s="13">
        <v>14</v>
      </c>
      <c r="H11" s="3"/>
      <c r="I11" s="16">
        <f>IFERROR(AVERAGE(J5:J10),"")</f>
        <v>2036.3333333333333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198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92312</v>
      </c>
      <c r="C15" s="14" t="s">
        <v>199</v>
      </c>
      <c r="D15" s="18">
        <v>1941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71</v>
      </c>
      <c r="J15" s="18">
        <v>1814</v>
      </c>
    </row>
    <row r="16" spans="1:10">
      <c r="A16" s="5">
        <v>2</v>
      </c>
      <c r="B16" s="19">
        <v>81906</v>
      </c>
      <c r="C16" s="14" t="s">
        <v>200</v>
      </c>
      <c r="D16" s="18">
        <v>1880</v>
      </c>
      <c r="E16" s="10">
        <v>0.5</v>
      </c>
      <c r="F16" s="10" t="s">
        <v>10</v>
      </c>
      <c r="G16" s="10">
        <v>0.5</v>
      </c>
      <c r="H16" s="19">
        <v>48097</v>
      </c>
      <c r="I16" s="14" t="s">
        <v>73</v>
      </c>
      <c r="J16" s="18">
        <v>1791</v>
      </c>
    </row>
    <row r="17" spans="1:10">
      <c r="A17" s="5">
        <v>3</v>
      </c>
      <c r="B17" s="19">
        <v>94561</v>
      </c>
      <c r="C17" s="14" t="s">
        <v>201</v>
      </c>
      <c r="D17" s="18">
        <v>1702</v>
      </c>
      <c r="E17" s="10">
        <v>1</v>
      </c>
      <c r="F17" s="10" t="s">
        <v>10</v>
      </c>
      <c r="G17" s="10">
        <v>0</v>
      </c>
      <c r="H17" s="19">
        <v>76317</v>
      </c>
      <c r="I17" s="14" t="s">
        <v>74</v>
      </c>
      <c r="J17" s="18">
        <v>1749</v>
      </c>
    </row>
    <row r="18" spans="1:10" ht="15.75" thickBot="1">
      <c r="A18" s="5">
        <v>4</v>
      </c>
      <c r="B18" s="19">
        <v>85979</v>
      </c>
      <c r="C18" s="14" t="s">
        <v>202</v>
      </c>
      <c r="D18" s="18">
        <v>1858</v>
      </c>
      <c r="E18" s="12">
        <v>1</v>
      </c>
      <c r="F18" s="10" t="s">
        <v>10</v>
      </c>
      <c r="G18" s="12">
        <v>0</v>
      </c>
      <c r="H18" s="19">
        <v>11226</v>
      </c>
      <c r="I18" s="14" t="s">
        <v>79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1845.25</v>
      </c>
      <c r="D19" s="3"/>
      <c r="E19" s="13">
        <v>11</v>
      </c>
      <c r="F19" s="10" t="s">
        <v>10</v>
      </c>
      <c r="G19" s="13">
        <v>5</v>
      </c>
      <c r="H19" s="3"/>
      <c r="I19" s="16">
        <f>IFERROR(AVERAGE(J15:J18),"")</f>
        <v>1784.6666666666667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12" sqref="M1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39157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63</v>
      </c>
      <c r="D3" s="1"/>
      <c r="E3" s="1"/>
      <c r="F3" s="1"/>
      <c r="G3" s="1"/>
      <c r="H3" s="2" t="s">
        <v>12</v>
      </c>
      <c r="I3" s="15" t="s">
        <v>158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2307</v>
      </c>
      <c r="E5" s="10">
        <v>0.5</v>
      </c>
      <c r="F5" s="10" t="s">
        <v>10</v>
      </c>
      <c r="G5" s="10">
        <v>0.5</v>
      </c>
      <c r="H5" s="19">
        <v>63614</v>
      </c>
      <c r="I5" s="14" t="s">
        <v>159</v>
      </c>
      <c r="J5" s="18">
        <v>2255</v>
      </c>
    </row>
    <row r="6" spans="1:10">
      <c r="A6" s="5">
        <v>2</v>
      </c>
      <c r="B6" s="19">
        <v>20621</v>
      </c>
      <c r="C6" s="14" t="s">
        <v>65</v>
      </c>
      <c r="D6" s="18">
        <v>2266</v>
      </c>
      <c r="E6" s="10">
        <v>0</v>
      </c>
      <c r="F6" s="10" t="s">
        <v>10</v>
      </c>
      <c r="G6" s="10">
        <v>1</v>
      </c>
      <c r="H6" s="19">
        <v>74853</v>
      </c>
      <c r="I6" s="14" t="s">
        <v>160</v>
      </c>
      <c r="J6" s="18">
        <v>2208</v>
      </c>
    </row>
    <row r="7" spans="1:10">
      <c r="A7" s="5">
        <v>3</v>
      </c>
      <c r="B7" s="19">
        <v>27413</v>
      </c>
      <c r="C7" s="14" t="s">
        <v>66</v>
      </c>
      <c r="D7" s="18">
        <v>2076</v>
      </c>
      <c r="E7" s="10">
        <v>0</v>
      </c>
      <c r="F7" s="10" t="s">
        <v>10</v>
      </c>
      <c r="G7" s="10">
        <v>1</v>
      </c>
      <c r="H7" s="19">
        <v>65510</v>
      </c>
      <c r="I7" s="14" t="s">
        <v>161</v>
      </c>
      <c r="J7" s="18">
        <v>2119</v>
      </c>
    </row>
    <row r="8" spans="1:10">
      <c r="A8" s="5">
        <v>4</v>
      </c>
      <c r="B8" s="19">
        <v>48097</v>
      </c>
      <c r="C8" s="14" t="s">
        <v>73</v>
      </c>
      <c r="D8" s="18">
        <v>1791</v>
      </c>
      <c r="E8" s="10">
        <v>0</v>
      </c>
      <c r="F8" s="10" t="s">
        <v>10</v>
      </c>
      <c r="G8" s="10">
        <v>1</v>
      </c>
      <c r="H8" s="19">
        <v>58823</v>
      </c>
      <c r="I8" s="14" t="s">
        <v>162</v>
      </c>
      <c r="J8" s="18">
        <v>2105</v>
      </c>
    </row>
    <row r="9" spans="1:10">
      <c r="A9" s="5">
        <v>5</v>
      </c>
      <c r="B9" s="19">
        <v>26816</v>
      </c>
      <c r="C9" s="14" t="s">
        <v>69</v>
      </c>
      <c r="D9" s="18">
        <v>1783</v>
      </c>
      <c r="E9" s="10">
        <v>0</v>
      </c>
      <c r="F9" s="10" t="s">
        <v>10</v>
      </c>
      <c r="G9" s="10">
        <v>1</v>
      </c>
      <c r="H9" s="19">
        <v>93084</v>
      </c>
      <c r="I9" s="14" t="s">
        <v>163</v>
      </c>
      <c r="J9" s="18">
        <v>2094</v>
      </c>
    </row>
    <row r="10" spans="1:10" ht="15.75" thickBot="1">
      <c r="A10" s="5">
        <v>6</v>
      </c>
      <c r="B10" s="19">
        <v>31348</v>
      </c>
      <c r="C10" s="14" t="s">
        <v>165</v>
      </c>
      <c r="D10" s="18">
        <v>1722</v>
      </c>
      <c r="E10" s="12">
        <v>0</v>
      </c>
      <c r="F10" s="10" t="s">
        <v>10</v>
      </c>
      <c r="G10" s="12">
        <v>1</v>
      </c>
      <c r="H10" s="19">
        <v>60747</v>
      </c>
      <c r="I10" s="14" t="s">
        <v>164</v>
      </c>
      <c r="J10" s="18">
        <v>1909</v>
      </c>
    </row>
    <row r="11" spans="1:10" ht="16.5" thickTop="1" thickBot="1">
      <c r="A11" s="6"/>
      <c r="B11" s="3"/>
      <c r="C11" s="16">
        <f>IFERROR(AVERAGE(D5:D10),"")</f>
        <v>1990.8333333333333</v>
      </c>
      <c r="D11" s="3"/>
      <c r="E11" s="13">
        <v>7</v>
      </c>
      <c r="F11" s="10" t="s">
        <v>10</v>
      </c>
      <c r="G11" s="13">
        <v>17</v>
      </c>
      <c r="H11" s="3"/>
      <c r="I11" s="16">
        <f>IFERROR(AVERAGE(J5:J10),"")</f>
        <v>2115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203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1814</v>
      </c>
      <c r="E15" s="10">
        <v>0</v>
      </c>
      <c r="F15" s="10" t="s">
        <v>10</v>
      </c>
      <c r="G15" s="10">
        <v>1</v>
      </c>
      <c r="H15" s="19">
        <v>95435</v>
      </c>
      <c r="I15" s="14" t="s">
        <v>204</v>
      </c>
      <c r="J15" s="18">
        <v>1340</v>
      </c>
    </row>
    <row r="16" spans="1:10">
      <c r="A16" s="5">
        <v>2</v>
      </c>
      <c r="B16" s="19">
        <v>655</v>
      </c>
      <c r="C16" s="14" t="s">
        <v>72</v>
      </c>
      <c r="D16" s="18">
        <v>1808</v>
      </c>
      <c r="E16" s="10">
        <v>1</v>
      </c>
      <c r="F16" s="10" t="s">
        <v>10</v>
      </c>
      <c r="G16" s="10">
        <v>0</v>
      </c>
      <c r="H16" s="19">
        <v>57223</v>
      </c>
      <c r="I16" s="14" t="s">
        <v>205</v>
      </c>
      <c r="J16" s="18">
        <v>1269</v>
      </c>
    </row>
    <row r="17" spans="1:10">
      <c r="A17" s="5">
        <v>3</v>
      </c>
      <c r="B17" s="19">
        <v>76317</v>
      </c>
      <c r="C17" s="14" t="s">
        <v>74</v>
      </c>
      <c r="D17" s="18">
        <v>1749</v>
      </c>
      <c r="E17" s="10">
        <v>1</v>
      </c>
      <c r="F17" s="10" t="s">
        <v>10</v>
      </c>
      <c r="G17" s="10">
        <v>0</v>
      </c>
      <c r="H17" s="19">
        <v>60658</v>
      </c>
      <c r="I17" s="14" t="s">
        <v>206</v>
      </c>
      <c r="J17" s="18">
        <v>1322</v>
      </c>
    </row>
    <row r="18" spans="1:10" ht="15.75" thickBot="1">
      <c r="A18" s="5">
        <v>4</v>
      </c>
      <c r="B18" s="19">
        <v>11226</v>
      </c>
      <c r="C18" s="14" t="s">
        <v>79</v>
      </c>
      <c r="D18" s="18" t="s">
        <v>78</v>
      </c>
      <c r="E18" s="12">
        <v>1</v>
      </c>
      <c r="F18" s="10" t="s">
        <v>10</v>
      </c>
      <c r="G18" s="12">
        <v>0</v>
      </c>
      <c r="H18" s="19">
        <v>60533</v>
      </c>
      <c r="I18" s="14" t="s">
        <v>207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1790.3333333333333</v>
      </c>
      <c r="D19" s="3"/>
      <c r="E19" s="13">
        <v>10</v>
      </c>
      <c r="F19" s="10" t="s">
        <v>10</v>
      </c>
      <c r="G19" s="13">
        <v>6</v>
      </c>
      <c r="H19" s="3"/>
      <c r="I19" s="16">
        <f>IFERROR(AVERAGE(J15:J18),"")</f>
        <v>1310.3333333333333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AS26" sqref="AS26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41</v>
      </c>
      <c r="C4" s="40" t="s">
        <v>37</v>
      </c>
      <c r="D4" s="41">
        <v>10</v>
      </c>
      <c r="E4" s="41">
        <v>16</v>
      </c>
      <c r="F4" s="41">
        <v>15</v>
      </c>
      <c r="G4" s="41">
        <v>17</v>
      </c>
      <c r="H4" s="41">
        <v>11</v>
      </c>
      <c r="I4" s="41">
        <v>11</v>
      </c>
      <c r="J4" s="41">
        <v>14</v>
      </c>
      <c r="K4" s="41">
        <v>14</v>
      </c>
      <c r="L4" s="41">
        <v>16</v>
      </c>
      <c r="M4" s="41">
        <v>15</v>
      </c>
      <c r="N4" s="41">
        <v>16</v>
      </c>
      <c r="O4" s="42">
        <f t="shared" ref="O4:O15" si="1">SUM(C4:N4)</f>
        <v>155</v>
      </c>
      <c r="P4" s="43">
        <f>SUM(S4:AD4)</f>
        <v>8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0</v>
      </c>
      <c r="Y4" s="54">
        <f>IF(I4="","",IF(I4&gt;$C10,1,IF(I4=$C10,0.5,0)))</f>
        <v>0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24</v>
      </c>
      <c r="AH4" s="57">
        <f>E4+C6</f>
        <v>24</v>
      </c>
      <c r="AI4" s="57">
        <f>F4+C7</f>
        <v>24</v>
      </c>
      <c r="AJ4" s="57">
        <f>G4+C8</f>
        <v>24</v>
      </c>
      <c r="AK4" s="57">
        <f>H4+C9</f>
        <v>24</v>
      </c>
      <c r="AL4" s="57">
        <f>I4+C10</f>
        <v>24</v>
      </c>
      <c r="AM4" s="57">
        <f>J4+C11</f>
        <v>24</v>
      </c>
      <c r="AN4" s="57">
        <f>K4+C12</f>
        <v>24</v>
      </c>
      <c r="AO4" s="57">
        <f>L4+C13</f>
        <v>24</v>
      </c>
      <c r="AP4" s="57">
        <f>M4+C14</f>
        <v>24</v>
      </c>
      <c r="AQ4" s="58">
        <f>N4+C15</f>
        <v>24</v>
      </c>
    </row>
    <row r="5" spans="1:43" s="50" customFormat="1">
      <c r="A5" s="38">
        <v>2</v>
      </c>
      <c r="B5" s="39" t="s">
        <v>42</v>
      </c>
      <c r="C5" s="41">
        <v>14</v>
      </c>
      <c r="D5" s="40" t="s">
        <v>37</v>
      </c>
      <c r="E5" s="41">
        <v>9</v>
      </c>
      <c r="F5" s="69">
        <v>12</v>
      </c>
      <c r="G5" s="41">
        <v>13</v>
      </c>
      <c r="H5" s="41">
        <v>14</v>
      </c>
      <c r="I5" s="41">
        <v>12</v>
      </c>
      <c r="J5" s="41">
        <v>14</v>
      </c>
      <c r="K5" s="41">
        <v>14</v>
      </c>
      <c r="L5" s="41">
        <v>10</v>
      </c>
      <c r="M5" s="41">
        <v>16</v>
      </c>
      <c r="N5" s="41">
        <v>12</v>
      </c>
      <c r="O5" s="42">
        <f t="shared" si="1"/>
        <v>140</v>
      </c>
      <c r="P5" s="43">
        <f t="shared" ref="P5:P15" si="3">SUM(S5:AD5)</f>
        <v>8</v>
      </c>
      <c r="Q5" s="43">
        <f t="shared" si="2"/>
        <v>11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0.5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0</v>
      </c>
      <c r="AC5" s="54">
        <f>IF(M5="","",IF(M5&gt;$D14,1,IF(M5=$D14,0.5,0)))</f>
        <v>1</v>
      </c>
      <c r="AD5" s="59">
        <f>IF(N5="","",IF(N5&gt;$D15,1,IF(N5=$D15,0.5,0)))</f>
        <v>0.5</v>
      </c>
      <c r="AF5" s="60">
        <f>C5+D4</f>
        <v>24</v>
      </c>
      <c r="AG5" s="53" t="s">
        <v>37</v>
      </c>
      <c r="AH5" s="53">
        <f>E5+D6</f>
        <v>24</v>
      </c>
      <c r="AI5" s="68">
        <f>F5+D7</f>
        <v>23</v>
      </c>
      <c r="AJ5" s="53">
        <f>G5+D8</f>
        <v>24</v>
      </c>
      <c r="AK5" s="53">
        <f>H5+D9</f>
        <v>24</v>
      </c>
      <c r="AL5" s="53">
        <f>I5+D10</f>
        <v>24</v>
      </c>
      <c r="AM5" s="53">
        <f>J5+D11</f>
        <v>24</v>
      </c>
      <c r="AN5" s="53">
        <f>K5+D12</f>
        <v>24</v>
      </c>
      <c r="AO5" s="53">
        <f>L5+D13</f>
        <v>24</v>
      </c>
      <c r="AP5" s="53">
        <f>M5+D14</f>
        <v>24</v>
      </c>
      <c r="AQ5" s="61">
        <f>N5+D15</f>
        <v>24</v>
      </c>
    </row>
    <row r="6" spans="1:43" s="50" customFormat="1">
      <c r="A6" s="38">
        <v>3</v>
      </c>
      <c r="B6" s="39" t="s">
        <v>43</v>
      </c>
      <c r="C6" s="41">
        <v>8</v>
      </c>
      <c r="D6" s="41">
        <v>15</v>
      </c>
      <c r="E6" s="40" t="s">
        <v>37</v>
      </c>
      <c r="F6" s="41">
        <v>13</v>
      </c>
      <c r="G6" s="41">
        <v>13</v>
      </c>
      <c r="H6" s="41">
        <v>15</v>
      </c>
      <c r="I6" s="41">
        <v>13</v>
      </c>
      <c r="J6" s="41">
        <v>10</v>
      </c>
      <c r="K6" s="41">
        <v>11</v>
      </c>
      <c r="L6" s="41">
        <v>11</v>
      </c>
      <c r="M6" s="69">
        <v>12</v>
      </c>
      <c r="N6" s="41">
        <v>16</v>
      </c>
      <c r="O6" s="42">
        <f t="shared" si="1"/>
        <v>137</v>
      </c>
      <c r="P6" s="43">
        <f t="shared" si="3"/>
        <v>7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</v>
      </c>
      <c r="AA6" s="54">
        <f>IF(K6="","",IF(K6&gt;$E12,1,IF(K6=$E12,0.5,0)))</f>
        <v>0</v>
      </c>
      <c r="AB6" s="54">
        <f>IF(L6="","",IF(L6&gt;$E13,1,IF(L6=$E13,0.5,0)))</f>
        <v>0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24</v>
      </c>
      <c r="AG6" s="53">
        <f>D6+E5</f>
        <v>24</v>
      </c>
      <c r="AH6" s="53" t="s">
        <v>37</v>
      </c>
      <c r="AI6" s="53">
        <f>F6+E7</f>
        <v>24</v>
      </c>
      <c r="AJ6" s="53">
        <f>G6+E8</f>
        <v>24</v>
      </c>
      <c r="AK6" s="53">
        <f>H6+E9</f>
        <v>24</v>
      </c>
      <c r="AL6" s="53">
        <f>I6+E10</f>
        <v>24</v>
      </c>
      <c r="AM6" s="53">
        <f>J6+E11</f>
        <v>24</v>
      </c>
      <c r="AN6" s="53">
        <f>K6+E12</f>
        <v>24</v>
      </c>
      <c r="AO6" s="53">
        <f>L6+E13</f>
        <v>24</v>
      </c>
      <c r="AP6" s="68">
        <f>M6+E14</f>
        <v>23</v>
      </c>
      <c r="AQ6" s="61">
        <f>N6+E15</f>
        <v>24</v>
      </c>
    </row>
    <row r="7" spans="1:43" s="50" customFormat="1">
      <c r="A7" s="38">
        <v>4</v>
      </c>
      <c r="B7" s="39" t="s">
        <v>44</v>
      </c>
      <c r="C7" s="41">
        <v>9</v>
      </c>
      <c r="D7" s="69">
        <v>11</v>
      </c>
      <c r="E7" s="41">
        <v>11</v>
      </c>
      <c r="F7" s="40" t="s">
        <v>37</v>
      </c>
      <c r="G7" s="41">
        <v>11</v>
      </c>
      <c r="H7" s="41">
        <v>10</v>
      </c>
      <c r="I7" s="41">
        <v>15</v>
      </c>
      <c r="J7" s="41">
        <v>17</v>
      </c>
      <c r="K7" s="41">
        <v>13</v>
      </c>
      <c r="L7" s="41">
        <v>14</v>
      </c>
      <c r="M7" s="41">
        <v>12</v>
      </c>
      <c r="N7" s="41">
        <v>13</v>
      </c>
      <c r="O7" s="42">
        <f t="shared" si="1"/>
        <v>136</v>
      </c>
      <c r="P7" s="43">
        <f t="shared" si="3"/>
        <v>5.5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0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0.5</v>
      </c>
      <c r="AD7" s="59">
        <f>IF(N7="","",IF(N7&gt;$F15,1,IF(N7=$F15,0.5,0)))</f>
        <v>1</v>
      </c>
      <c r="AF7" s="60">
        <f>C7+F4</f>
        <v>24</v>
      </c>
      <c r="AG7" s="68">
        <f>D7+F5</f>
        <v>23</v>
      </c>
      <c r="AH7" s="53">
        <f>E7+F6</f>
        <v>24</v>
      </c>
      <c r="AI7" s="53" t="s">
        <v>37</v>
      </c>
      <c r="AJ7" s="53">
        <f>G7+F8</f>
        <v>24</v>
      </c>
      <c r="AK7" s="53">
        <f>H7+F9</f>
        <v>24</v>
      </c>
      <c r="AL7" s="53">
        <f>I7+F10</f>
        <v>24</v>
      </c>
      <c r="AM7" s="53">
        <f>J7+F11</f>
        <v>24</v>
      </c>
      <c r="AN7" s="53">
        <f>K7+F12</f>
        <v>24</v>
      </c>
      <c r="AO7" s="53">
        <f>L7+F13</f>
        <v>24</v>
      </c>
      <c r="AP7" s="53">
        <f>M7+F14</f>
        <v>24</v>
      </c>
      <c r="AQ7" s="61">
        <f>N7+F15</f>
        <v>24</v>
      </c>
    </row>
    <row r="8" spans="1:43" s="50" customFormat="1">
      <c r="A8" s="38">
        <v>5</v>
      </c>
      <c r="B8" s="39" t="s">
        <v>45</v>
      </c>
      <c r="C8" s="41">
        <v>7</v>
      </c>
      <c r="D8" s="41">
        <v>11</v>
      </c>
      <c r="E8" s="41">
        <v>11</v>
      </c>
      <c r="F8" s="41">
        <v>13</v>
      </c>
      <c r="G8" s="40" t="s">
        <v>37</v>
      </c>
      <c r="H8" s="41">
        <v>11</v>
      </c>
      <c r="I8" s="41">
        <v>11</v>
      </c>
      <c r="J8" s="41">
        <v>13</v>
      </c>
      <c r="K8" s="41">
        <v>14</v>
      </c>
      <c r="L8" s="41">
        <v>14</v>
      </c>
      <c r="M8" s="41">
        <v>14</v>
      </c>
      <c r="N8" s="41">
        <v>13</v>
      </c>
      <c r="O8" s="42">
        <f t="shared" si="1"/>
        <v>132</v>
      </c>
      <c r="P8" s="43">
        <f t="shared" si="3"/>
        <v>6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0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24</v>
      </c>
      <c r="AG8" s="53">
        <f>D8+G5</f>
        <v>24</v>
      </c>
      <c r="AH8" s="53">
        <f>E8+G6</f>
        <v>24</v>
      </c>
      <c r="AI8" s="53">
        <f>F8+G7</f>
        <v>24</v>
      </c>
      <c r="AJ8" s="53" t="s">
        <v>37</v>
      </c>
      <c r="AK8" s="53">
        <f>H8+G9</f>
        <v>24</v>
      </c>
      <c r="AL8" s="53">
        <f>I8+G10</f>
        <v>24</v>
      </c>
      <c r="AM8" s="53">
        <f>J8+G11</f>
        <v>24</v>
      </c>
      <c r="AN8" s="53">
        <f>K8+G12</f>
        <v>24</v>
      </c>
      <c r="AO8" s="53">
        <f>L8+G13</f>
        <v>24</v>
      </c>
      <c r="AP8" s="53">
        <f>M8+G14</f>
        <v>24</v>
      </c>
      <c r="AQ8" s="61">
        <f>N8+G15</f>
        <v>24</v>
      </c>
    </row>
    <row r="9" spans="1:43" s="50" customFormat="1">
      <c r="A9" s="38">
        <v>6</v>
      </c>
      <c r="B9" s="39" t="s">
        <v>46</v>
      </c>
      <c r="C9" s="41">
        <v>13</v>
      </c>
      <c r="D9" s="41">
        <v>10</v>
      </c>
      <c r="E9" s="41">
        <v>9</v>
      </c>
      <c r="F9" s="41">
        <v>14</v>
      </c>
      <c r="G9" s="41">
        <v>13</v>
      </c>
      <c r="H9" s="40" t="s">
        <v>37</v>
      </c>
      <c r="I9" s="41">
        <v>12</v>
      </c>
      <c r="J9" s="41">
        <v>12</v>
      </c>
      <c r="K9" s="41">
        <v>11</v>
      </c>
      <c r="L9" s="41">
        <v>11</v>
      </c>
      <c r="M9" s="41">
        <v>14</v>
      </c>
      <c r="N9" s="41">
        <v>11</v>
      </c>
      <c r="O9" s="42">
        <f t="shared" si="1"/>
        <v>130</v>
      </c>
      <c r="P9" s="43">
        <f t="shared" si="3"/>
        <v>5</v>
      </c>
      <c r="Q9" s="43">
        <f t="shared" si="2"/>
        <v>11</v>
      </c>
      <c r="R9" s="52"/>
      <c r="S9" s="54">
        <f>IF(C9="","",IF(C9&gt;$H4,1,IF(C9=$H4,0.5,0)))</f>
        <v>1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0.5</v>
      </c>
      <c r="Z9" s="54">
        <f>IF(J9="","",IF(J9&gt;$H11,1,IF(J9=$H11,0.5,0)))</f>
        <v>0.5</v>
      </c>
      <c r="AA9" s="54">
        <f>IF(K9="","",IF(K9&gt;$H12,1,IF(K9=$H12,0.5,0)))</f>
        <v>0</v>
      </c>
      <c r="AB9" s="54">
        <f>IF(L9="","",IF(L9&gt;$H13,1,IF(L9=$H13,0.5,0)))</f>
        <v>0</v>
      </c>
      <c r="AC9" s="54">
        <f>IF(M9="","",IF(M9&gt;$H14,1,IF(M9=$H14,0.5,0)))</f>
        <v>1</v>
      </c>
      <c r="AD9" s="59">
        <f>IF(N9="","",IF(N9&gt;$H15,1,IF(N9=$H15,0.5,0)))</f>
        <v>0</v>
      </c>
      <c r="AF9" s="60">
        <f>C9+H4</f>
        <v>24</v>
      </c>
      <c r="AG9" s="53">
        <f>D9+H5</f>
        <v>24</v>
      </c>
      <c r="AH9" s="53">
        <f>E9+H6</f>
        <v>24</v>
      </c>
      <c r="AI9" s="53">
        <f>F9+H7</f>
        <v>24</v>
      </c>
      <c r="AJ9" s="53">
        <f>G9+H8</f>
        <v>24</v>
      </c>
      <c r="AK9" s="53" t="s">
        <v>37</v>
      </c>
      <c r="AL9" s="53">
        <f>I9+H10</f>
        <v>24</v>
      </c>
      <c r="AM9" s="53">
        <f>J9+H11</f>
        <v>24</v>
      </c>
      <c r="AN9" s="53">
        <f>K9+H12</f>
        <v>24</v>
      </c>
      <c r="AO9" s="53">
        <f>L9+H13</f>
        <v>24</v>
      </c>
      <c r="AP9" s="53">
        <f>M9+H14</f>
        <v>24</v>
      </c>
      <c r="AQ9" s="61">
        <f>N9+H15</f>
        <v>24</v>
      </c>
    </row>
    <row r="10" spans="1:43" s="50" customFormat="1">
      <c r="A10" s="38">
        <v>7</v>
      </c>
      <c r="B10" s="39" t="s">
        <v>47</v>
      </c>
      <c r="C10" s="41">
        <v>13</v>
      </c>
      <c r="D10" s="41">
        <v>12</v>
      </c>
      <c r="E10" s="41">
        <v>11</v>
      </c>
      <c r="F10" s="41">
        <v>9</v>
      </c>
      <c r="G10" s="41">
        <v>13</v>
      </c>
      <c r="H10" s="41">
        <v>12</v>
      </c>
      <c r="I10" s="40" t="s">
        <v>37</v>
      </c>
      <c r="J10" s="41">
        <v>10</v>
      </c>
      <c r="K10" s="41">
        <v>15</v>
      </c>
      <c r="L10" s="69">
        <v>10</v>
      </c>
      <c r="M10" s="41">
        <v>13</v>
      </c>
      <c r="N10" s="41">
        <v>11</v>
      </c>
      <c r="O10" s="42">
        <f t="shared" si="1"/>
        <v>129</v>
      </c>
      <c r="P10" s="43">
        <f t="shared" si="3"/>
        <v>5</v>
      </c>
      <c r="Q10" s="43">
        <f t="shared" si="2"/>
        <v>11</v>
      </c>
      <c r="R10" s="52"/>
      <c r="S10" s="54">
        <f>IF(C10="","",IF(C10&gt;$I4,1,IF(C10=$I4,0.5,0)))</f>
        <v>1</v>
      </c>
      <c r="T10" s="54">
        <f>IF(D10="","",IF(D10&gt;$I5,1,IF(D10=$I5,0.5,0)))</f>
        <v>0.5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1</v>
      </c>
      <c r="X10" s="54">
        <f>IF(H10="","",IF(H10&gt;$I9,1,IF(H10=$I9,0.5,0)))</f>
        <v>0.5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0</v>
      </c>
      <c r="AC10" s="54">
        <f>IF(M10="","",IF(M10&gt;$I14,1,IF(M10=$I14,0.5,0)))</f>
        <v>1</v>
      </c>
      <c r="AD10" s="59">
        <f>IF(N10="","",IF(N10&gt;$I15,1,IF(N10=$I15,0.5,0)))</f>
        <v>0</v>
      </c>
      <c r="AF10" s="60">
        <f>C10+I4</f>
        <v>24</v>
      </c>
      <c r="AG10" s="53">
        <f>D10+I5</f>
        <v>24</v>
      </c>
      <c r="AH10" s="53">
        <f>E10+I6</f>
        <v>24</v>
      </c>
      <c r="AI10" s="53">
        <f>F10+I7</f>
        <v>24</v>
      </c>
      <c r="AJ10" s="53">
        <f>G10+I8</f>
        <v>24</v>
      </c>
      <c r="AK10" s="53">
        <f>H10+I9</f>
        <v>24</v>
      </c>
      <c r="AL10" s="53" t="s">
        <v>37</v>
      </c>
      <c r="AM10" s="53">
        <f>J10+I11</f>
        <v>24</v>
      </c>
      <c r="AN10" s="53">
        <f>K10+I12</f>
        <v>24</v>
      </c>
      <c r="AO10" s="68">
        <f>L10+I13</f>
        <v>23</v>
      </c>
      <c r="AP10" s="53">
        <f>M10+I14</f>
        <v>24</v>
      </c>
      <c r="AQ10" s="61">
        <f>N10+I15</f>
        <v>24</v>
      </c>
    </row>
    <row r="11" spans="1:43" s="50" customFormat="1">
      <c r="A11" s="38">
        <v>8</v>
      </c>
      <c r="B11" s="39" t="s">
        <v>48</v>
      </c>
      <c r="C11" s="41">
        <v>10</v>
      </c>
      <c r="D11" s="41">
        <v>10</v>
      </c>
      <c r="E11" s="41">
        <v>14</v>
      </c>
      <c r="F11" s="41">
        <v>7</v>
      </c>
      <c r="G11" s="41">
        <v>11</v>
      </c>
      <c r="H11" s="41">
        <v>12</v>
      </c>
      <c r="I11" s="41">
        <v>14</v>
      </c>
      <c r="J11" s="40" t="s">
        <v>37</v>
      </c>
      <c r="K11" s="41">
        <v>13</v>
      </c>
      <c r="L11" s="41">
        <v>15</v>
      </c>
      <c r="M11" s="41">
        <v>9</v>
      </c>
      <c r="N11" s="41">
        <v>12</v>
      </c>
      <c r="O11" s="42">
        <f t="shared" si="1"/>
        <v>127</v>
      </c>
      <c r="P11" s="43">
        <f t="shared" si="3"/>
        <v>5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1</v>
      </c>
      <c r="V11" s="54">
        <f>IF(F11="","",IF(F11&gt;$J7,1,IF(F11=$J7,0.5,0)))</f>
        <v>0</v>
      </c>
      <c r="W11" s="54">
        <f>IF(G11="","",IF(G11&gt;$J8,1,IF(G11=$J8,0.5,0)))</f>
        <v>0</v>
      </c>
      <c r="X11" s="54">
        <f>IF(H11="","",IF(H11&gt;$J9,1,IF(H11=$J9,0.5,0)))</f>
        <v>0.5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>
        <f>IF(M11="","",IF(M11&gt;$J14,1,IF(M11=$J14,0.5,0)))</f>
        <v>0</v>
      </c>
      <c r="AD11" s="59">
        <f>IF(N11="","",IF(N11&gt;$J15,1,IF(N11=$J15,0.5,0)))</f>
        <v>0.5</v>
      </c>
      <c r="AF11" s="60">
        <f>C11+J4</f>
        <v>24</v>
      </c>
      <c r="AG11" s="53">
        <f>D11+J5</f>
        <v>24</v>
      </c>
      <c r="AH11" s="53">
        <f>E11+J6</f>
        <v>24</v>
      </c>
      <c r="AI11" s="53">
        <f>F11+J7</f>
        <v>24</v>
      </c>
      <c r="AJ11" s="53">
        <f>G11+J8</f>
        <v>24</v>
      </c>
      <c r="AK11" s="53">
        <f>H11+J9</f>
        <v>24</v>
      </c>
      <c r="AL11" s="53">
        <f>I11+J10</f>
        <v>24</v>
      </c>
      <c r="AM11" s="53" t="s">
        <v>37</v>
      </c>
      <c r="AN11" s="53">
        <f>K11+J12</f>
        <v>24</v>
      </c>
      <c r="AO11" s="53">
        <f>L11+J13</f>
        <v>24</v>
      </c>
      <c r="AP11" s="53">
        <f>M11+J14</f>
        <v>24</v>
      </c>
      <c r="AQ11" s="61">
        <f>N11+J15</f>
        <v>24</v>
      </c>
    </row>
    <row r="12" spans="1:43" s="50" customFormat="1">
      <c r="A12" s="38">
        <v>9</v>
      </c>
      <c r="B12" s="39" t="s">
        <v>49</v>
      </c>
      <c r="C12" s="41">
        <v>10</v>
      </c>
      <c r="D12" s="41">
        <v>10</v>
      </c>
      <c r="E12" s="41">
        <v>13</v>
      </c>
      <c r="F12" s="41">
        <v>11</v>
      </c>
      <c r="G12" s="41">
        <v>10</v>
      </c>
      <c r="H12" s="41">
        <v>13</v>
      </c>
      <c r="I12" s="41">
        <v>9</v>
      </c>
      <c r="J12" s="41">
        <v>11</v>
      </c>
      <c r="K12" s="40" t="s">
        <v>37</v>
      </c>
      <c r="L12" s="41">
        <v>12</v>
      </c>
      <c r="M12" s="41">
        <v>13</v>
      </c>
      <c r="N12" s="41">
        <v>14</v>
      </c>
      <c r="O12" s="42">
        <f t="shared" si="1"/>
        <v>126</v>
      </c>
      <c r="P12" s="43">
        <f t="shared" si="3"/>
        <v>4.5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1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1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1</v>
      </c>
      <c r="AF12" s="60">
        <f>C12+K4</f>
        <v>24</v>
      </c>
      <c r="AG12" s="53">
        <f>D12+K5</f>
        <v>24</v>
      </c>
      <c r="AH12" s="53">
        <f>E12+K6</f>
        <v>24</v>
      </c>
      <c r="AI12" s="53">
        <f>F12+K7</f>
        <v>24</v>
      </c>
      <c r="AJ12" s="53">
        <f>G12+K8</f>
        <v>24</v>
      </c>
      <c r="AK12" s="53">
        <f>H12+K9</f>
        <v>24</v>
      </c>
      <c r="AL12" s="53">
        <f>I12+K10</f>
        <v>24</v>
      </c>
      <c r="AM12" s="53">
        <f>J12+K11</f>
        <v>24</v>
      </c>
      <c r="AN12" s="53" t="s">
        <v>37</v>
      </c>
      <c r="AO12" s="53">
        <f>L12+K13</f>
        <v>24</v>
      </c>
      <c r="AP12" s="53">
        <f>M12+K14</f>
        <v>24</v>
      </c>
      <c r="AQ12" s="61">
        <f>N12+K15</f>
        <v>24</v>
      </c>
    </row>
    <row r="13" spans="1:43" s="50" customFormat="1">
      <c r="A13" s="38">
        <v>10</v>
      </c>
      <c r="B13" s="39" t="s">
        <v>50</v>
      </c>
      <c r="C13" s="41">
        <v>8</v>
      </c>
      <c r="D13" s="41">
        <v>14</v>
      </c>
      <c r="E13" s="41">
        <v>13</v>
      </c>
      <c r="F13" s="41">
        <v>10</v>
      </c>
      <c r="G13" s="41">
        <v>10</v>
      </c>
      <c r="H13" s="41">
        <v>13</v>
      </c>
      <c r="I13" s="69">
        <v>13</v>
      </c>
      <c r="J13" s="41">
        <v>9</v>
      </c>
      <c r="K13" s="41">
        <v>12</v>
      </c>
      <c r="L13" s="40" t="s">
        <v>37</v>
      </c>
      <c r="M13" s="41">
        <v>9</v>
      </c>
      <c r="N13" s="41">
        <v>14</v>
      </c>
      <c r="O13" s="42">
        <f t="shared" si="1"/>
        <v>125</v>
      </c>
      <c r="P13" s="43">
        <f t="shared" si="3"/>
        <v>5.5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1</v>
      </c>
      <c r="U13" s="54">
        <f>IF(E13="","",IF(E13&gt;$L6,1,IF(E13=$L6,0.5,0)))</f>
        <v>1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1</v>
      </c>
      <c r="Y13" s="54">
        <f>IF(I13="","",IF(I13&gt;$L10,1,IF(I13=$L10,0.5,0)))</f>
        <v>1</v>
      </c>
      <c r="Z13" s="54">
        <f>IF(J13="","",IF(J13&gt;$L11,1,IF(J13=$L11,0.5,0)))</f>
        <v>0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0</v>
      </c>
      <c r="AD13" s="59">
        <f>IF(N13="","",IF(N13&gt;$L15,1,IF(N13=$L15,0.5,0)))</f>
        <v>1</v>
      </c>
      <c r="AF13" s="60">
        <f>C13+L4</f>
        <v>24</v>
      </c>
      <c r="AG13" s="53">
        <f>D13+L5</f>
        <v>24</v>
      </c>
      <c r="AH13" s="53">
        <f>E13+L6</f>
        <v>24</v>
      </c>
      <c r="AI13" s="53">
        <f>F13+L7</f>
        <v>24</v>
      </c>
      <c r="AJ13" s="53">
        <f>G13+L8</f>
        <v>24</v>
      </c>
      <c r="AK13" s="53">
        <f>H13+L9</f>
        <v>24</v>
      </c>
      <c r="AL13" s="68">
        <f>I13+L10</f>
        <v>23</v>
      </c>
      <c r="AM13" s="53">
        <f>J13+L11</f>
        <v>24</v>
      </c>
      <c r="AN13" s="53">
        <f>K13+L12</f>
        <v>24</v>
      </c>
      <c r="AO13" s="53" t="s">
        <v>37</v>
      </c>
      <c r="AP13" s="53">
        <f>M13+L14</f>
        <v>24</v>
      </c>
      <c r="AQ13" s="61">
        <f>N13+L15</f>
        <v>24</v>
      </c>
    </row>
    <row r="14" spans="1:43" s="50" customFormat="1">
      <c r="A14" s="38">
        <v>11</v>
      </c>
      <c r="B14" s="39" t="s">
        <v>51</v>
      </c>
      <c r="C14" s="41">
        <v>9</v>
      </c>
      <c r="D14" s="41">
        <v>8</v>
      </c>
      <c r="E14" s="69">
        <v>11</v>
      </c>
      <c r="F14" s="41">
        <v>12</v>
      </c>
      <c r="G14" s="41">
        <v>10</v>
      </c>
      <c r="H14" s="41">
        <v>10</v>
      </c>
      <c r="I14" s="41">
        <v>11</v>
      </c>
      <c r="J14" s="41">
        <v>15</v>
      </c>
      <c r="K14" s="41">
        <v>11</v>
      </c>
      <c r="L14" s="41">
        <v>15</v>
      </c>
      <c r="M14" s="40" t="s">
        <v>37</v>
      </c>
      <c r="N14" s="41">
        <v>12</v>
      </c>
      <c r="O14" s="42">
        <f t="shared" si="1"/>
        <v>124</v>
      </c>
      <c r="P14" s="43">
        <f t="shared" si="3"/>
        <v>3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0.5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1</v>
      </c>
      <c r="AA14" s="54">
        <f>IF(K14="","",IF(K14&gt;$M12,1,IF(K14=$M12,0.5,0)))</f>
        <v>0</v>
      </c>
      <c r="AB14" s="54">
        <f>IF(L14="","",IF(L14&gt;$M13,1,IF(L14=$M13,0.5,0)))</f>
        <v>1</v>
      </c>
      <c r="AC14" s="54" t="s">
        <v>37</v>
      </c>
      <c r="AD14" s="59">
        <f>IF(N14="","",IF(N14&gt;$M15,1,IF(N14=$M15,0.5,0)))</f>
        <v>0.5</v>
      </c>
      <c r="AF14" s="60">
        <f>C14+M4</f>
        <v>24</v>
      </c>
      <c r="AG14" s="53">
        <f>D14+M5</f>
        <v>24</v>
      </c>
      <c r="AH14" s="68">
        <f>E14+M6</f>
        <v>23</v>
      </c>
      <c r="AI14" s="53">
        <f>F14+M7</f>
        <v>24</v>
      </c>
      <c r="AJ14" s="53">
        <f>G14+M8</f>
        <v>24</v>
      </c>
      <c r="AK14" s="53">
        <f>H14+M9</f>
        <v>24</v>
      </c>
      <c r="AL14" s="53">
        <f>I14+M10</f>
        <v>24</v>
      </c>
      <c r="AM14" s="53">
        <f>J14+M11</f>
        <v>24</v>
      </c>
      <c r="AN14" s="53">
        <f>K14+M12</f>
        <v>24</v>
      </c>
      <c r="AO14" s="53">
        <f>L14+M13</f>
        <v>24</v>
      </c>
      <c r="AP14" s="53" t="s">
        <v>37</v>
      </c>
      <c r="AQ14" s="61">
        <f>N14+M15</f>
        <v>24</v>
      </c>
    </row>
    <row r="15" spans="1:43" s="50" customFormat="1" ht="15.75" thickBot="1">
      <c r="A15" s="44">
        <v>12</v>
      </c>
      <c r="B15" s="45" t="s">
        <v>52</v>
      </c>
      <c r="C15" s="46">
        <v>8</v>
      </c>
      <c r="D15" s="46">
        <v>12</v>
      </c>
      <c r="E15" s="46">
        <v>8</v>
      </c>
      <c r="F15" s="46">
        <v>11</v>
      </c>
      <c r="G15" s="46">
        <v>11</v>
      </c>
      <c r="H15" s="46">
        <v>13</v>
      </c>
      <c r="I15" s="46">
        <v>13</v>
      </c>
      <c r="J15" s="46">
        <v>12</v>
      </c>
      <c r="K15" s="46">
        <v>10</v>
      </c>
      <c r="L15" s="46">
        <v>10</v>
      </c>
      <c r="M15" s="46">
        <v>12</v>
      </c>
      <c r="N15" s="47" t="s">
        <v>37</v>
      </c>
      <c r="O15" s="48">
        <f t="shared" si="1"/>
        <v>120</v>
      </c>
      <c r="P15" s="49">
        <f t="shared" si="3"/>
        <v>3.5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0.5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1</v>
      </c>
      <c r="Y15" s="62">
        <f>IF(I15="","",IF(I15&gt;$N10,1,IF(I15=$N10,0.5,0)))</f>
        <v>1</v>
      </c>
      <c r="Z15" s="62">
        <f>IF(J15="","",IF(J15&gt;$N11,1,IF(J15=$N11,0.5,0)))</f>
        <v>0.5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0.5</v>
      </c>
      <c r="AD15" s="63" t="s">
        <v>37</v>
      </c>
      <c r="AF15" s="64">
        <f>C15+N4</f>
        <v>24</v>
      </c>
      <c r="AG15" s="51">
        <f>D15+N5</f>
        <v>24</v>
      </c>
      <c r="AH15" s="51">
        <f>E15+N6</f>
        <v>24</v>
      </c>
      <c r="AI15" s="51">
        <f>F15+N7</f>
        <v>24</v>
      </c>
      <c r="AJ15" s="51">
        <f>G15+N8</f>
        <v>24</v>
      </c>
      <c r="AK15" s="51">
        <f>H15+N9</f>
        <v>24</v>
      </c>
      <c r="AL15" s="51">
        <f>I15+N10</f>
        <v>24</v>
      </c>
      <c r="AM15" s="51">
        <f>J15+N11</f>
        <v>24</v>
      </c>
      <c r="AN15" s="51">
        <f>K15+N12</f>
        <v>24</v>
      </c>
      <c r="AO15" s="51">
        <f>L15+N13</f>
        <v>24</v>
      </c>
      <c r="AP15" s="51">
        <f>M15+N14</f>
        <v>24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53</v>
      </c>
      <c r="C18" s="40" t="s">
        <v>37</v>
      </c>
      <c r="D18" s="41">
        <v>11</v>
      </c>
      <c r="E18" s="41">
        <v>11</v>
      </c>
      <c r="F18" s="41">
        <v>12</v>
      </c>
      <c r="G18" s="41">
        <v>12</v>
      </c>
      <c r="H18" s="41">
        <v>12</v>
      </c>
      <c r="I18" s="41">
        <v>10</v>
      </c>
      <c r="J18" s="41">
        <v>11</v>
      </c>
      <c r="K18" s="41">
        <v>11</v>
      </c>
      <c r="L18" s="41">
        <v>11</v>
      </c>
      <c r="M18" s="41">
        <v>11</v>
      </c>
      <c r="N18" s="41"/>
      <c r="O18" s="42">
        <f t="shared" ref="O18:O29" si="16">SUM(C18:N18)</f>
        <v>112</v>
      </c>
      <c r="P18" s="43">
        <f>SUM(S18:AD18)</f>
        <v>10</v>
      </c>
      <c r="Q18" s="43">
        <f t="shared" ref="Q18:Q29" si="17">COUNT(C18:N18)</f>
        <v>10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 t="str">
        <f>IF(N18="","",IF(N18&gt;$C29,1,IF(N18=$C29,0.5,0)))</f>
        <v/>
      </c>
      <c r="AF18" s="56" t="s">
        <v>37</v>
      </c>
      <c r="AG18" s="57">
        <f>D18+C19</f>
        <v>16</v>
      </c>
      <c r="AH18" s="57">
        <f>E18+C20</f>
        <v>16</v>
      </c>
      <c r="AI18" s="57">
        <f>F18+C21</f>
        <v>16</v>
      </c>
      <c r="AJ18" s="57">
        <f>G18+C22</f>
        <v>16</v>
      </c>
      <c r="AK18" s="57">
        <f>H18+C23</f>
        <v>16</v>
      </c>
      <c r="AL18" s="57">
        <f>I18+C24</f>
        <v>16</v>
      </c>
      <c r="AM18" s="57">
        <f>J18+C25</f>
        <v>16</v>
      </c>
      <c r="AN18" s="57">
        <f>K18+C26</f>
        <v>16</v>
      </c>
      <c r="AO18" s="57">
        <f>L18+C27</f>
        <v>16</v>
      </c>
      <c r="AP18" s="57">
        <f>M18+C28</f>
        <v>16</v>
      </c>
      <c r="AQ18" s="58">
        <f>N18+C29</f>
        <v>0</v>
      </c>
    </row>
    <row r="19" spans="1:43" s="50" customFormat="1">
      <c r="A19" s="38">
        <v>2</v>
      </c>
      <c r="B19" s="39" t="s">
        <v>54</v>
      </c>
      <c r="C19" s="41">
        <v>5</v>
      </c>
      <c r="D19" s="40" t="s">
        <v>37</v>
      </c>
      <c r="E19" s="41">
        <v>9</v>
      </c>
      <c r="F19" s="41">
        <v>7</v>
      </c>
      <c r="G19" s="41">
        <v>10</v>
      </c>
      <c r="H19" s="41">
        <v>12</v>
      </c>
      <c r="I19" s="41">
        <v>10</v>
      </c>
      <c r="J19" s="41">
        <v>11</v>
      </c>
      <c r="K19" s="41">
        <v>12</v>
      </c>
      <c r="L19" s="41">
        <v>12</v>
      </c>
      <c r="M19" s="41">
        <v>12</v>
      </c>
      <c r="N19" s="41"/>
      <c r="O19" s="42">
        <f t="shared" si="16"/>
        <v>100</v>
      </c>
      <c r="P19" s="43">
        <f t="shared" ref="P19:P29" si="18">SUM(S19:AD19)</f>
        <v>8</v>
      </c>
      <c r="Q19" s="43">
        <f t="shared" si="17"/>
        <v>10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0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 t="str">
        <f>IF(N19="","",IF(N19&gt;$D29,1,IF(N19=$D29,0.5,0)))</f>
        <v/>
      </c>
      <c r="AF19" s="60">
        <f>C19+D18</f>
        <v>16</v>
      </c>
      <c r="AG19" s="53" t="s">
        <v>37</v>
      </c>
      <c r="AH19" s="53">
        <f>E19+D20</f>
        <v>16</v>
      </c>
      <c r="AI19" s="53">
        <f>F19+D21</f>
        <v>16</v>
      </c>
      <c r="AJ19" s="53">
        <f>G19+D22</f>
        <v>16</v>
      </c>
      <c r="AK19" s="53">
        <f>H19+D23</f>
        <v>16</v>
      </c>
      <c r="AL19" s="53">
        <f>I19+D24</f>
        <v>16</v>
      </c>
      <c r="AM19" s="53">
        <f>J19+D25</f>
        <v>16</v>
      </c>
      <c r="AN19" s="53">
        <f>K19+D26</f>
        <v>16</v>
      </c>
      <c r="AO19" s="53">
        <f>L19+D27</f>
        <v>16</v>
      </c>
      <c r="AP19" s="53">
        <f>M19+D28</f>
        <v>16</v>
      </c>
      <c r="AQ19" s="61">
        <f>N19+D29</f>
        <v>0</v>
      </c>
    </row>
    <row r="20" spans="1:43" s="50" customFormat="1">
      <c r="A20" s="38">
        <v>3</v>
      </c>
      <c r="B20" s="39" t="s">
        <v>15</v>
      </c>
      <c r="C20" s="41">
        <v>5</v>
      </c>
      <c r="D20" s="41">
        <v>7</v>
      </c>
      <c r="E20" s="40" t="s">
        <v>37</v>
      </c>
      <c r="F20" s="41">
        <v>10</v>
      </c>
      <c r="G20" s="41">
        <v>12</v>
      </c>
      <c r="H20" s="41">
        <v>12</v>
      </c>
      <c r="I20" s="41">
        <v>11</v>
      </c>
      <c r="J20" s="41">
        <v>10</v>
      </c>
      <c r="K20" s="41">
        <v>10</v>
      </c>
      <c r="L20" s="41">
        <v>12</v>
      </c>
      <c r="M20" s="41">
        <v>8</v>
      </c>
      <c r="N20" s="41"/>
      <c r="O20" s="42">
        <f t="shared" si="16"/>
        <v>97</v>
      </c>
      <c r="P20" s="43">
        <f t="shared" si="18"/>
        <v>7.5</v>
      </c>
      <c r="Q20" s="43">
        <f t="shared" si="17"/>
        <v>10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1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0.5</v>
      </c>
      <c r="AD20" s="59" t="str">
        <f>IF(N20="","",IF(N20&gt;$E29,1,IF(N20=$E29,0.5,0)))</f>
        <v/>
      </c>
      <c r="AF20" s="60">
        <f>C20+E18</f>
        <v>16</v>
      </c>
      <c r="AG20" s="53">
        <f>D20+E19</f>
        <v>16</v>
      </c>
      <c r="AH20" s="53" t="s">
        <v>37</v>
      </c>
      <c r="AI20" s="53">
        <f>F20+E21</f>
        <v>16</v>
      </c>
      <c r="AJ20" s="53">
        <f>G20+E22</f>
        <v>16</v>
      </c>
      <c r="AK20" s="53">
        <f>H20+E23</f>
        <v>16</v>
      </c>
      <c r="AL20" s="53">
        <f>I20+E24</f>
        <v>16</v>
      </c>
      <c r="AM20" s="53">
        <f>J20+E25</f>
        <v>16</v>
      </c>
      <c r="AN20" s="53">
        <f>K20+E26</f>
        <v>16</v>
      </c>
      <c r="AO20" s="53">
        <f>L20+E27</f>
        <v>16</v>
      </c>
      <c r="AP20" s="53">
        <f>M20+E28</f>
        <v>16</v>
      </c>
      <c r="AQ20" s="61">
        <f>N20+E29</f>
        <v>0</v>
      </c>
    </row>
    <row r="21" spans="1:43" s="50" customFormat="1">
      <c r="A21" s="38">
        <v>4</v>
      </c>
      <c r="B21" s="39" t="s">
        <v>55</v>
      </c>
      <c r="C21" s="41">
        <v>4</v>
      </c>
      <c r="D21" s="41">
        <v>9</v>
      </c>
      <c r="E21" s="41">
        <v>6</v>
      </c>
      <c r="F21" s="40" t="s">
        <v>37</v>
      </c>
      <c r="G21" s="41">
        <v>11</v>
      </c>
      <c r="H21" s="41">
        <v>5</v>
      </c>
      <c r="I21" s="41">
        <v>6</v>
      </c>
      <c r="J21" s="41">
        <v>10</v>
      </c>
      <c r="K21" s="41">
        <v>8</v>
      </c>
      <c r="L21" s="41">
        <v>10</v>
      </c>
      <c r="M21" s="41">
        <v>7</v>
      </c>
      <c r="N21" s="41"/>
      <c r="O21" s="42">
        <f t="shared" si="16"/>
        <v>76</v>
      </c>
      <c r="P21" s="43">
        <f t="shared" si="18"/>
        <v>4.5</v>
      </c>
      <c r="Q21" s="43">
        <f t="shared" si="17"/>
        <v>10</v>
      </c>
      <c r="R21" s="52"/>
      <c r="S21" s="54">
        <f>IF(C21="","",IF(C21&gt;$F18,1,IF(C21=$F18,0.5,0)))</f>
        <v>0</v>
      </c>
      <c r="T21" s="54">
        <f>IF(D21="","",IF(D21&gt;$F19,1,IF(D21=$F19,0.5,0)))</f>
        <v>1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</v>
      </c>
      <c r="Y21" s="54">
        <f>IF(I21="","",IF(I21&gt;$F24,1,IF(I21=$F24,0.5,0)))</f>
        <v>0</v>
      </c>
      <c r="Z21" s="54">
        <f>IF(J21="","",IF(J21&gt;$F25,1,IF(J21=$F25,0.5,0)))</f>
        <v>1</v>
      </c>
      <c r="AA21" s="54">
        <f>IF(K21="","",IF(K21&gt;$F26,1,IF(K21=$F26,0.5,0)))</f>
        <v>0.5</v>
      </c>
      <c r="AB21" s="54">
        <f>IF(L21="","",IF(L21&gt;$F27,1,IF(L21=$F27,0.5,0)))</f>
        <v>1</v>
      </c>
      <c r="AC21" s="54">
        <f>IF(M21="","",IF(M21&gt;$F28,1,IF(M21=$F28,0.5,0)))</f>
        <v>0</v>
      </c>
      <c r="AD21" s="59" t="str">
        <f>IF(N21="","",IF(N21&gt;$F29,1,IF(N21=$F29,0.5,0)))</f>
        <v/>
      </c>
      <c r="AF21" s="60">
        <f>C21+F18</f>
        <v>16</v>
      </c>
      <c r="AG21" s="53">
        <f>D21+F19</f>
        <v>16</v>
      </c>
      <c r="AH21" s="53">
        <f>E21+F20</f>
        <v>16</v>
      </c>
      <c r="AI21" s="53" t="s">
        <v>37</v>
      </c>
      <c r="AJ21" s="68">
        <f>G21+F22</f>
        <v>15</v>
      </c>
      <c r="AK21" s="68">
        <f>H21+F23</f>
        <v>15</v>
      </c>
      <c r="AL21" s="68">
        <f>I21+F24</f>
        <v>15</v>
      </c>
      <c r="AM21" s="53">
        <f>J21+F25</f>
        <v>16</v>
      </c>
      <c r="AN21" s="53">
        <f>K21+F26</f>
        <v>16</v>
      </c>
      <c r="AO21" s="68">
        <f>L21+F27</f>
        <v>14</v>
      </c>
      <c r="AP21" s="53">
        <f>M21+F28</f>
        <v>16</v>
      </c>
      <c r="AQ21" s="61">
        <f>N21+F29</f>
        <v>0</v>
      </c>
    </row>
    <row r="22" spans="1:43" s="50" customFormat="1">
      <c r="A22" s="38">
        <v>5</v>
      </c>
      <c r="B22" s="39" t="s">
        <v>56</v>
      </c>
      <c r="C22" s="41">
        <v>4</v>
      </c>
      <c r="D22" s="41">
        <v>6</v>
      </c>
      <c r="E22" s="41">
        <v>4</v>
      </c>
      <c r="F22" s="41">
        <v>4</v>
      </c>
      <c r="G22" s="40" t="s">
        <v>37</v>
      </c>
      <c r="H22" s="41">
        <v>8</v>
      </c>
      <c r="I22" s="41">
        <v>10</v>
      </c>
      <c r="J22" s="41">
        <v>10</v>
      </c>
      <c r="K22" s="41">
        <v>9</v>
      </c>
      <c r="L22" s="41">
        <v>10</v>
      </c>
      <c r="M22" s="41">
        <v>10</v>
      </c>
      <c r="N22" s="41"/>
      <c r="O22" s="42">
        <f t="shared" si="16"/>
        <v>75</v>
      </c>
      <c r="P22" s="43">
        <f t="shared" si="18"/>
        <v>5.5</v>
      </c>
      <c r="Q22" s="43">
        <f t="shared" si="17"/>
        <v>10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1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 t="str">
        <f>IF(N22="","",IF(N22&gt;$G29,1,IF(N22=$G29,0.5,0)))</f>
        <v/>
      </c>
      <c r="AF22" s="60">
        <f>C22+G18</f>
        <v>16</v>
      </c>
      <c r="AG22" s="53">
        <f>D22+G19</f>
        <v>16</v>
      </c>
      <c r="AH22" s="53">
        <f>E22+G20</f>
        <v>16</v>
      </c>
      <c r="AI22" s="68">
        <f>F22+G21</f>
        <v>15</v>
      </c>
      <c r="AJ22" s="53" t="s">
        <v>37</v>
      </c>
      <c r="AK22" s="53">
        <f>H22+G23</f>
        <v>16</v>
      </c>
      <c r="AL22" s="68">
        <f>I22+G24</f>
        <v>14</v>
      </c>
      <c r="AM22" s="53">
        <f>J22+G25</f>
        <v>16</v>
      </c>
      <c r="AN22" s="53">
        <f>K22+G26</f>
        <v>16</v>
      </c>
      <c r="AO22" s="53">
        <f>L22+G27</f>
        <v>16</v>
      </c>
      <c r="AP22" s="53">
        <f>M22+G28</f>
        <v>16</v>
      </c>
      <c r="AQ22" s="61">
        <f>N22+G29</f>
        <v>0</v>
      </c>
    </row>
    <row r="23" spans="1:43" s="50" customFormat="1">
      <c r="A23" s="38">
        <v>6</v>
      </c>
      <c r="B23" s="39" t="s">
        <v>57</v>
      </c>
      <c r="C23" s="41">
        <v>4</v>
      </c>
      <c r="D23" s="41">
        <v>4</v>
      </c>
      <c r="E23" s="41">
        <v>4</v>
      </c>
      <c r="F23" s="41">
        <v>10</v>
      </c>
      <c r="G23" s="41">
        <v>8</v>
      </c>
      <c r="H23" s="40" t="s">
        <v>37</v>
      </c>
      <c r="I23" s="41">
        <v>9</v>
      </c>
      <c r="J23" s="41">
        <v>7</v>
      </c>
      <c r="K23" s="41">
        <v>11</v>
      </c>
      <c r="L23" s="41">
        <v>8</v>
      </c>
      <c r="M23" s="41">
        <v>9</v>
      </c>
      <c r="N23" s="41"/>
      <c r="O23" s="42">
        <f t="shared" si="16"/>
        <v>74</v>
      </c>
      <c r="P23" s="43">
        <f t="shared" si="18"/>
        <v>5</v>
      </c>
      <c r="Q23" s="43">
        <f t="shared" si="17"/>
        <v>10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1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0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 t="str">
        <f>IF(N23="","",IF(N23&gt;$H29,1,IF(N23=$H29,0.5,0)))</f>
        <v/>
      </c>
      <c r="AF23" s="60">
        <f>C23+H18</f>
        <v>16</v>
      </c>
      <c r="AG23" s="53">
        <f>D23+H19</f>
        <v>16</v>
      </c>
      <c r="AH23" s="53">
        <f>E23+H20</f>
        <v>16</v>
      </c>
      <c r="AI23" s="68">
        <f>F23+H21</f>
        <v>15</v>
      </c>
      <c r="AJ23" s="53">
        <f>G23+H22</f>
        <v>16</v>
      </c>
      <c r="AK23" s="53" t="s">
        <v>37</v>
      </c>
      <c r="AL23" s="68">
        <f>I23+H24</f>
        <v>15</v>
      </c>
      <c r="AM23" s="53">
        <f>J23+H25</f>
        <v>16</v>
      </c>
      <c r="AN23" s="53">
        <f>K23+H26</f>
        <v>16</v>
      </c>
      <c r="AO23" s="53">
        <f>L23+H27</f>
        <v>16</v>
      </c>
      <c r="AP23" s="53">
        <f>M23+H28</f>
        <v>16</v>
      </c>
      <c r="AQ23" s="61">
        <f>N23+H29</f>
        <v>0</v>
      </c>
    </row>
    <row r="24" spans="1:43" s="50" customFormat="1">
      <c r="A24" s="38">
        <v>7</v>
      </c>
      <c r="B24" s="39" t="s">
        <v>58</v>
      </c>
      <c r="C24" s="41">
        <v>6</v>
      </c>
      <c r="D24" s="41">
        <v>6</v>
      </c>
      <c r="E24" s="41">
        <v>5</v>
      </c>
      <c r="F24" s="41">
        <v>9</v>
      </c>
      <c r="G24" s="41">
        <v>4</v>
      </c>
      <c r="H24" s="41">
        <v>6</v>
      </c>
      <c r="I24" s="40" t="s">
        <v>37</v>
      </c>
      <c r="J24" s="41">
        <v>12</v>
      </c>
      <c r="K24" s="41">
        <v>7</v>
      </c>
      <c r="L24" s="41">
        <v>7</v>
      </c>
      <c r="M24" s="41">
        <v>12</v>
      </c>
      <c r="N24" s="41"/>
      <c r="O24" s="42">
        <f t="shared" si="16"/>
        <v>74</v>
      </c>
      <c r="P24" s="43">
        <f t="shared" si="18"/>
        <v>3</v>
      </c>
      <c r="Q24" s="43">
        <f t="shared" si="17"/>
        <v>10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1</v>
      </c>
      <c r="W24" s="54">
        <f>IF(G24="","",IF(G24&gt;$I22,1,IF(G24=$I22,0.5,0)))</f>
        <v>0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</v>
      </c>
      <c r="AB24" s="54">
        <f>IF(L24="","",IF(L24&gt;$I27,1,IF(L24=$I27,0.5,0)))</f>
        <v>0</v>
      </c>
      <c r="AC24" s="54">
        <f>IF(M24="","",IF(M24&gt;$I28,1,IF(M24=$I28,0.5,0)))</f>
        <v>1</v>
      </c>
      <c r="AD24" s="59" t="str">
        <f>IF(N24="","",IF(N24&gt;$I29,1,IF(N24=$I29,0.5,0)))</f>
        <v/>
      </c>
      <c r="AF24" s="60">
        <f>C24+I18</f>
        <v>16</v>
      </c>
      <c r="AG24" s="53">
        <f>D24+I19</f>
        <v>16</v>
      </c>
      <c r="AH24" s="53">
        <f>E24+I20</f>
        <v>16</v>
      </c>
      <c r="AI24" s="68">
        <f>F24+I21</f>
        <v>15</v>
      </c>
      <c r="AJ24" s="68">
        <f>G24+I22</f>
        <v>14</v>
      </c>
      <c r="AK24" s="68">
        <f>H24+I23</f>
        <v>15</v>
      </c>
      <c r="AL24" s="53" t="s">
        <v>37</v>
      </c>
      <c r="AM24" s="53">
        <f>J24+I25</f>
        <v>16</v>
      </c>
      <c r="AN24" s="53">
        <f>K24+I26</f>
        <v>16</v>
      </c>
      <c r="AO24" s="68">
        <f>L24+I27</f>
        <v>15</v>
      </c>
      <c r="AP24" s="68">
        <f>M24+I28</f>
        <v>14</v>
      </c>
      <c r="AQ24" s="61">
        <f>N24+I29</f>
        <v>0</v>
      </c>
    </row>
    <row r="25" spans="1:43" s="50" customFormat="1">
      <c r="A25" s="38">
        <v>8</v>
      </c>
      <c r="B25" s="39" t="s">
        <v>59</v>
      </c>
      <c r="C25" s="41">
        <v>5</v>
      </c>
      <c r="D25" s="41">
        <v>5</v>
      </c>
      <c r="E25" s="41">
        <v>6</v>
      </c>
      <c r="F25" s="41">
        <v>6</v>
      </c>
      <c r="G25" s="41">
        <v>6</v>
      </c>
      <c r="H25" s="41">
        <v>9</v>
      </c>
      <c r="I25" s="41">
        <v>4</v>
      </c>
      <c r="J25" s="40" t="s">
        <v>37</v>
      </c>
      <c r="K25" s="41">
        <v>10</v>
      </c>
      <c r="L25" s="41">
        <v>10</v>
      </c>
      <c r="M25" s="41">
        <v>8</v>
      </c>
      <c r="N25" s="41"/>
      <c r="O25" s="42">
        <f t="shared" si="16"/>
        <v>69</v>
      </c>
      <c r="P25" s="43">
        <f t="shared" si="18"/>
        <v>4</v>
      </c>
      <c r="Q25" s="43">
        <f t="shared" si="17"/>
        <v>10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1</v>
      </c>
      <c r="AC25" s="54">
        <f>IF(M25="","",IF(M25&gt;$J28,1,IF(M25=$J28,0.5,0)))</f>
        <v>1</v>
      </c>
      <c r="AD25" s="59" t="str">
        <f>IF(N25="","",IF(N25&gt;$J29,1,IF(N25=$J29,0.5,0)))</f>
        <v/>
      </c>
      <c r="AF25" s="60">
        <f>C25+J18</f>
        <v>16</v>
      </c>
      <c r="AG25" s="53">
        <f>D25+J19</f>
        <v>16</v>
      </c>
      <c r="AH25" s="53">
        <f>E25+J20</f>
        <v>16</v>
      </c>
      <c r="AI25" s="53">
        <f>F25+J21</f>
        <v>16</v>
      </c>
      <c r="AJ25" s="53">
        <f>G25+J22</f>
        <v>16</v>
      </c>
      <c r="AK25" s="53">
        <f>H25+J23</f>
        <v>16</v>
      </c>
      <c r="AL25" s="53">
        <f>I25+J24</f>
        <v>16</v>
      </c>
      <c r="AM25" s="53" t="s">
        <v>37</v>
      </c>
      <c r="AN25" s="53">
        <f>K25+J26</f>
        <v>16</v>
      </c>
      <c r="AO25" s="53">
        <f>L25+J27</f>
        <v>16</v>
      </c>
      <c r="AP25" s="68">
        <f>M25+J28</f>
        <v>15</v>
      </c>
      <c r="AQ25" s="61">
        <f>N25+J29</f>
        <v>0</v>
      </c>
    </row>
    <row r="26" spans="1:43" s="50" customFormat="1">
      <c r="A26" s="38">
        <v>9</v>
      </c>
      <c r="B26" s="39" t="s">
        <v>60</v>
      </c>
      <c r="C26" s="41">
        <v>5</v>
      </c>
      <c r="D26" s="41">
        <v>4</v>
      </c>
      <c r="E26" s="41">
        <v>6</v>
      </c>
      <c r="F26" s="41">
        <v>8</v>
      </c>
      <c r="G26" s="41">
        <v>7</v>
      </c>
      <c r="H26" s="41">
        <v>5</v>
      </c>
      <c r="I26" s="41">
        <v>9</v>
      </c>
      <c r="J26" s="41">
        <v>6</v>
      </c>
      <c r="K26" s="40" t="s">
        <v>37</v>
      </c>
      <c r="L26" s="41">
        <v>10</v>
      </c>
      <c r="M26" s="41">
        <v>8</v>
      </c>
      <c r="N26" s="41"/>
      <c r="O26" s="42">
        <f t="shared" si="16"/>
        <v>68</v>
      </c>
      <c r="P26" s="43">
        <f t="shared" si="18"/>
        <v>3</v>
      </c>
      <c r="Q26" s="43">
        <f t="shared" si="17"/>
        <v>10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0.5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1</v>
      </c>
      <c r="AC26" s="54">
        <f>IF(M26="","",IF(M26&gt;$K28,1,IF(M26=$K28,0.5,0)))</f>
        <v>0.5</v>
      </c>
      <c r="AD26" s="59" t="str">
        <f>IF(N26="","",IF(N26&gt;$K29,1,IF(N26=$K29,0.5,0)))</f>
        <v/>
      </c>
      <c r="AF26" s="60">
        <f>C26+K18</f>
        <v>16</v>
      </c>
      <c r="AG26" s="53">
        <f>D26+K19</f>
        <v>16</v>
      </c>
      <c r="AH26" s="53">
        <f>E26+K20</f>
        <v>16</v>
      </c>
      <c r="AI26" s="53">
        <f>F26+K21</f>
        <v>16</v>
      </c>
      <c r="AJ26" s="53">
        <f>G26+K22</f>
        <v>16</v>
      </c>
      <c r="AK26" s="53">
        <f>H26+K23</f>
        <v>16</v>
      </c>
      <c r="AL26" s="53">
        <f>I26+K24</f>
        <v>16</v>
      </c>
      <c r="AM26" s="53">
        <f>J26+K25</f>
        <v>16</v>
      </c>
      <c r="AN26" s="53" t="s">
        <v>37</v>
      </c>
      <c r="AO26" s="53">
        <f>L26+K27</f>
        <v>16</v>
      </c>
      <c r="AP26" s="53">
        <f>M26+K28</f>
        <v>16</v>
      </c>
      <c r="AQ26" s="61">
        <f>N26+K29</f>
        <v>0</v>
      </c>
    </row>
    <row r="27" spans="1:43" s="50" customFormat="1">
      <c r="A27" s="38">
        <v>10</v>
      </c>
      <c r="B27" s="39" t="s">
        <v>61</v>
      </c>
      <c r="C27" s="41">
        <v>5</v>
      </c>
      <c r="D27" s="41">
        <v>4</v>
      </c>
      <c r="E27" s="41">
        <v>4</v>
      </c>
      <c r="F27" s="41">
        <v>4</v>
      </c>
      <c r="G27" s="41">
        <v>6</v>
      </c>
      <c r="H27" s="41">
        <v>8</v>
      </c>
      <c r="I27" s="41">
        <v>8</v>
      </c>
      <c r="J27" s="41">
        <v>6</v>
      </c>
      <c r="K27" s="41">
        <v>6</v>
      </c>
      <c r="L27" s="40" t="s">
        <v>37</v>
      </c>
      <c r="M27" s="41">
        <v>10</v>
      </c>
      <c r="N27" s="41"/>
      <c r="O27" s="42">
        <f t="shared" si="16"/>
        <v>61</v>
      </c>
      <c r="P27" s="43">
        <f t="shared" si="18"/>
        <v>2.5</v>
      </c>
      <c r="Q27" s="43">
        <f t="shared" si="17"/>
        <v>10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0.5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>
        <f>IF(M27="","",IF(M27&gt;$L28,1,IF(M27=$L28,0.5,0)))</f>
        <v>1</v>
      </c>
      <c r="AD27" s="59" t="str">
        <f>IF(N27="","",IF(N27&gt;$L29,1,IF(N27=$L29,0.5,0)))</f>
        <v/>
      </c>
      <c r="AF27" s="60">
        <f>C27+L18</f>
        <v>16</v>
      </c>
      <c r="AG27" s="53">
        <f>D27+L19</f>
        <v>16</v>
      </c>
      <c r="AH27" s="53">
        <f>E27+L20</f>
        <v>16</v>
      </c>
      <c r="AI27" s="68">
        <f>F27+L21</f>
        <v>14</v>
      </c>
      <c r="AJ27" s="53">
        <f>G27+L22</f>
        <v>16</v>
      </c>
      <c r="AK27" s="53">
        <f>H27+L23</f>
        <v>16</v>
      </c>
      <c r="AL27" s="68">
        <f>I27+L24</f>
        <v>15</v>
      </c>
      <c r="AM27" s="53">
        <f>J27+L25</f>
        <v>16</v>
      </c>
      <c r="AN27" s="53">
        <f>K27+L26</f>
        <v>16</v>
      </c>
      <c r="AO27" s="53" t="s">
        <v>37</v>
      </c>
      <c r="AP27" s="68">
        <f>M27+L28</f>
        <v>13</v>
      </c>
      <c r="AQ27" s="61">
        <f>N27+L29</f>
        <v>0</v>
      </c>
    </row>
    <row r="28" spans="1:43" s="50" customFormat="1">
      <c r="A28" s="38">
        <v>11</v>
      </c>
      <c r="B28" s="39" t="s">
        <v>62</v>
      </c>
      <c r="C28" s="41">
        <v>5</v>
      </c>
      <c r="D28" s="41">
        <v>4</v>
      </c>
      <c r="E28" s="41">
        <v>8</v>
      </c>
      <c r="F28" s="41">
        <v>9</v>
      </c>
      <c r="G28" s="41">
        <v>6</v>
      </c>
      <c r="H28" s="41">
        <v>7</v>
      </c>
      <c r="I28" s="41">
        <v>2</v>
      </c>
      <c r="J28" s="41">
        <v>7</v>
      </c>
      <c r="K28" s="41">
        <v>8</v>
      </c>
      <c r="L28" s="41">
        <v>3</v>
      </c>
      <c r="M28" s="40" t="s">
        <v>37</v>
      </c>
      <c r="N28" s="41"/>
      <c r="O28" s="42">
        <f t="shared" si="16"/>
        <v>59</v>
      </c>
      <c r="P28" s="43">
        <f t="shared" si="18"/>
        <v>2</v>
      </c>
      <c r="Q28" s="43">
        <f t="shared" si="17"/>
        <v>10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0.5</v>
      </c>
      <c r="V28" s="54">
        <f>IF(F28="","",IF(F28&gt;$M21,1,IF(F28=$M21,0.5,0)))</f>
        <v>1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0.5</v>
      </c>
      <c r="AB28" s="54">
        <f>IF(L28="","",IF(L28&gt;$M27,1,IF(L28=$M27,0.5,0)))</f>
        <v>0</v>
      </c>
      <c r="AC28" s="54" t="s">
        <v>37</v>
      </c>
      <c r="AD28" s="59" t="str">
        <f>IF(N28="","",IF(N28&gt;$M29,1,IF(N28=$M29,0.5,0)))</f>
        <v/>
      </c>
      <c r="AF28" s="60">
        <f>C28+M18</f>
        <v>16</v>
      </c>
      <c r="AG28" s="53">
        <f>D28+M19</f>
        <v>16</v>
      </c>
      <c r="AH28" s="53">
        <f>E28+M20</f>
        <v>16</v>
      </c>
      <c r="AI28" s="53">
        <f>F28+M21</f>
        <v>16</v>
      </c>
      <c r="AJ28" s="53">
        <f>G28+M22</f>
        <v>16</v>
      </c>
      <c r="AK28" s="53">
        <f>H28+M23</f>
        <v>16</v>
      </c>
      <c r="AL28" s="68">
        <f>I28+M24</f>
        <v>14</v>
      </c>
      <c r="AM28" s="68">
        <f>J28+M25</f>
        <v>15</v>
      </c>
      <c r="AN28" s="53">
        <f>K28+M26</f>
        <v>16</v>
      </c>
      <c r="AO28" s="68">
        <f>L28+M27</f>
        <v>13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39362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211</v>
      </c>
      <c r="D3" s="1"/>
      <c r="E3" s="1"/>
      <c r="F3" s="1"/>
      <c r="G3" s="1"/>
      <c r="H3" s="2" t="s">
        <v>12</v>
      </c>
      <c r="I3" s="15" t="s">
        <v>63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8273</v>
      </c>
      <c r="C5" s="14" t="s">
        <v>81</v>
      </c>
      <c r="D5" s="18">
        <v>2075</v>
      </c>
      <c r="E5" s="10">
        <v>0</v>
      </c>
      <c r="F5" s="10" t="s">
        <v>10</v>
      </c>
      <c r="G5" s="10">
        <v>1</v>
      </c>
      <c r="H5" s="19">
        <v>14354</v>
      </c>
      <c r="I5" s="14" t="s">
        <v>64</v>
      </c>
      <c r="J5" s="18">
        <v>2307</v>
      </c>
    </row>
    <row r="6" spans="1:10">
      <c r="A6" s="5">
        <v>2</v>
      </c>
      <c r="B6" s="19">
        <v>25518</v>
      </c>
      <c r="C6" s="14" t="s">
        <v>82</v>
      </c>
      <c r="D6" s="18">
        <v>2058</v>
      </c>
      <c r="E6" s="10">
        <v>0</v>
      </c>
      <c r="F6" s="10" t="s">
        <v>10</v>
      </c>
      <c r="G6" s="10">
        <v>1</v>
      </c>
      <c r="H6" s="19">
        <v>20621</v>
      </c>
      <c r="I6" s="14" t="s">
        <v>65</v>
      </c>
      <c r="J6" s="18">
        <v>2266</v>
      </c>
    </row>
    <row r="7" spans="1:10">
      <c r="A7" s="5">
        <v>3</v>
      </c>
      <c r="B7" s="19">
        <v>34746</v>
      </c>
      <c r="C7" s="14" t="s">
        <v>83</v>
      </c>
      <c r="D7" s="18">
        <v>2066</v>
      </c>
      <c r="E7" s="10">
        <v>1</v>
      </c>
      <c r="F7" s="10" t="s">
        <v>10</v>
      </c>
      <c r="G7" s="10">
        <v>0</v>
      </c>
      <c r="H7" s="19">
        <v>27413</v>
      </c>
      <c r="I7" s="14" t="s">
        <v>66</v>
      </c>
      <c r="J7" s="18">
        <v>2076</v>
      </c>
    </row>
    <row r="8" spans="1:10">
      <c r="A8" s="5">
        <v>4</v>
      </c>
      <c r="B8" s="19">
        <v>10553</v>
      </c>
      <c r="C8" s="14" t="s">
        <v>84</v>
      </c>
      <c r="D8" s="18">
        <v>2019</v>
      </c>
      <c r="E8" s="10">
        <v>1</v>
      </c>
      <c r="F8" s="10" t="s">
        <v>10</v>
      </c>
      <c r="G8" s="10">
        <v>0</v>
      </c>
      <c r="H8" s="19">
        <v>43419</v>
      </c>
      <c r="I8" s="14" t="s">
        <v>67</v>
      </c>
      <c r="J8" s="18">
        <v>1882</v>
      </c>
    </row>
    <row r="9" spans="1:10">
      <c r="A9" s="5">
        <v>5</v>
      </c>
      <c r="B9" s="19">
        <v>49581</v>
      </c>
      <c r="C9" s="14" t="s">
        <v>85</v>
      </c>
      <c r="D9" s="18">
        <v>1930</v>
      </c>
      <c r="E9" s="10">
        <v>1</v>
      </c>
      <c r="F9" s="10" t="s">
        <v>10</v>
      </c>
      <c r="G9" s="10">
        <v>0</v>
      </c>
      <c r="H9" s="19">
        <v>353</v>
      </c>
      <c r="I9" s="14" t="s">
        <v>68</v>
      </c>
      <c r="J9" s="18">
        <v>1880</v>
      </c>
    </row>
    <row r="10" spans="1:10" ht="15.75" thickBot="1">
      <c r="A10" s="5">
        <v>6</v>
      </c>
      <c r="B10" s="19">
        <v>19216</v>
      </c>
      <c r="C10" s="14" t="s">
        <v>86</v>
      </c>
      <c r="D10" s="18">
        <v>1889</v>
      </c>
      <c r="E10" s="12">
        <v>0.5</v>
      </c>
      <c r="F10" s="10" t="s">
        <v>10</v>
      </c>
      <c r="G10" s="12">
        <v>0.5</v>
      </c>
      <c r="H10" s="19">
        <v>76333</v>
      </c>
      <c r="I10" s="14" t="s">
        <v>80</v>
      </c>
      <c r="J10" s="18">
        <v>1807</v>
      </c>
    </row>
    <row r="11" spans="1:10" ht="16.5" thickTop="1" thickBot="1">
      <c r="A11" s="6"/>
      <c r="B11" s="3"/>
      <c r="C11" s="16">
        <f>IFERROR(AVERAGE(D5:D10),"")</f>
        <v>2006.1666666666667</v>
      </c>
      <c r="D11" s="3"/>
      <c r="E11" s="13">
        <v>13</v>
      </c>
      <c r="F11" s="10" t="s">
        <v>10</v>
      </c>
      <c r="G11" s="13">
        <v>11</v>
      </c>
      <c r="H11" s="3"/>
      <c r="I11" s="16">
        <f>IFERROR(AVERAGE(J5:J10),"")</f>
        <v>2036.3333333333333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57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99554</v>
      </c>
      <c r="C15" s="14" t="s">
        <v>87</v>
      </c>
      <c r="D15" s="18">
        <v>1772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71</v>
      </c>
      <c r="J15" s="18">
        <v>1814</v>
      </c>
    </row>
    <row r="16" spans="1:10">
      <c r="A16" s="5">
        <v>2</v>
      </c>
      <c r="B16" s="19">
        <v>15709</v>
      </c>
      <c r="C16" s="14" t="s">
        <v>88</v>
      </c>
      <c r="D16" s="18">
        <v>1693</v>
      </c>
      <c r="E16" s="10">
        <v>0</v>
      </c>
      <c r="F16" s="10" t="s">
        <v>10</v>
      </c>
      <c r="G16" s="10">
        <v>1</v>
      </c>
      <c r="H16" s="19">
        <v>48097</v>
      </c>
      <c r="I16" s="14" t="s">
        <v>73</v>
      </c>
      <c r="J16" s="18">
        <v>1791</v>
      </c>
    </row>
    <row r="17" spans="1:10">
      <c r="A17" s="5">
        <v>3</v>
      </c>
      <c r="B17" s="19">
        <v>20931</v>
      </c>
      <c r="C17" s="14" t="s">
        <v>89</v>
      </c>
      <c r="D17" s="18">
        <v>1674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69</v>
      </c>
      <c r="J17" s="18">
        <v>1783</v>
      </c>
    </row>
    <row r="18" spans="1:10" ht="15.75" thickBot="1">
      <c r="A18" s="5">
        <v>4</v>
      </c>
      <c r="B18" s="19">
        <v>94285</v>
      </c>
      <c r="C18" s="14" t="s">
        <v>90</v>
      </c>
      <c r="D18" s="18">
        <v>1510</v>
      </c>
      <c r="E18" s="12">
        <v>0</v>
      </c>
      <c r="F18" s="10" t="s">
        <v>10</v>
      </c>
      <c r="G18" s="12">
        <v>1</v>
      </c>
      <c r="H18" s="19">
        <v>11226</v>
      </c>
      <c r="I18" s="14" t="s">
        <v>79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1662.25</v>
      </c>
      <c r="D19" s="3"/>
      <c r="E19" s="13">
        <v>4</v>
      </c>
      <c r="F19" s="10" t="s">
        <v>10</v>
      </c>
      <c r="G19" s="13">
        <v>12</v>
      </c>
      <c r="H19" s="3"/>
      <c r="I19" s="16">
        <f>IFERROR(AVERAGE(J15:J18),"")</f>
        <v>1796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" sqref="I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39376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63</v>
      </c>
      <c r="D3" s="1"/>
      <c r="E3" s="1"/>
      <c r="F3" s="1"/>
      <c r="G3" s="1"/>
      <c r="H3" s="2" t="s">
        <v>12</v>
      </c>
      <c r="I3" s="15" t="s">
        <v>212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2307</v>
      </c>
      <c r="E5" s="10">
        <v>1</v>
      </c>
      <c r="F5" s="10" t="s">
        <v>10</v>
      </c>
      <c r="G5" s="10">
        <v>0</v>
      </c>
      <c r="H5" s="19">
        <v>73741</v>
      </c>
      <c r="I5" s="14" t="s">
        <v>91</v>
      </c>
      <c r="J5" s="18">
        <v>2018</v>
      </c>
    </row>
    <row r="6" spans="1:10">
      <c r="A6" s="5">
        <v>2</v>
      </c>
      <c r="B6" s="19">
        <v>20621</v>
      </c>
      <c r="C6" s="14" t="s">
        <v>65</v>
      </c>
      <c r="D6" s="18">
        <v>2266</v>
      </c>
      <c r="E6" s="10">
        <v>1</v>
      </c>
      <c r="F6" s="10" t="s">
        <v>10</v>
      </c>
      <c r="G6" s="10">
        <v>0</v>
      </c>
      <c r="H6" s="19">
        <v>82635</v>
      </c>
      <c r="I6" s="14" t="s">
        <v>92</v>
      </c>
      <c r="J6" s="18">
        <v>1988</v>
      </c>
    </row>
    <row r="7" spans="1:10">
      <c r="A7" s="5">
        <v>3</v>
      </c>
      <c r="B7" s="19">
        <v>27413</v>
      </c>
      <c r="C7" s="14" t="s">
        <v>66</v>
      </c>
      <c r="D7" s="18">
        <v>2076</v>
      </c>
      <c r="E7" s="10">
        <v>0</v>
      </c>
      <c r="F7" s="10" t="s">
        <v>10</v>
      </c>
      <c r="G7" s="10">
        <v>1</v>
      </c>
      <c r="H7" s="19">
        <v>79901</v>
      </c>
      <c r="I7" s="14" t="s">
        <v>93</v>
      </c>
      <c r="J7" s="18">
        <v>1946</v>
      </c>
    </row>
    <row r="8" spans="1:10">
      <c r="A8" s="5">
        <v>4</v>
      </c>
      <c r="B8" s="19">
        <v>76333</v>
      </c>
      <c r="C8" s="14" t="s">
        <v>80</v>
      </c>
      <c r="D8" s="18">
        <v>1807</v>
      </c>
      <c r="E8" s="10">
        <v>1</v>
      </c>
      <c r="F8" s="10" t="s">
        <v>10</v>
      </c>
      <c r="G8" s="10">
        <v>0</v>
      </c>
      <c r="H8" s="19">
        <v>59048</v>
      </c>
      <c r="I8" s="14" t="s">
        <v>94</v>
      </c>
      <c r="J8" s="18">
        <v>1939</v>
      </c>
    </row>
    <row r="9" spans="1:10">
      <c r="A9" s="5">
        <v>5</v>
      </c>
      <c r="B9" s="19">
        <v>26816</v>
      </c>
      <c r="C9" s="14" t="s">
        <v>69</v>
      </c>
      <c r="D9" s="18">
        <v>1783</v>
      </c>
      <c r="E9" s="10">
        <v>1</v>
      </c>
      <c r="F9" s="10" t="s">
        <v>10</v>
      </c>
      <c r="G9" s="10">
        <v>0</v>
      </c>
      <c r="H9" s="19">
        <v>91201</v>
      </c>
      <c r="I9" s="14" t="s">
        <v>95</v>
      </c>
      <c r="J9" s="18">
        <v>1859</v>
      </c>
    </row>
    <row r="10" spans="1:10" ht="15.75" thickBot="1">
      <c r="A10" s="5">
        <v>6</v>
      </c>
      <c r="B10" s="19">
        <v>76317</v>
      </c>
      <c r="C10" s="14" t="s">
        <v>74</v>
      </c>
      <c r="D10" s="18">
        <v>1749</v>
      </c>
      <c r="E10" s="12">
        <v>0</v>
      </c>
      <c r="F10" s="10" t="s">
        <v>10</v>
      </c>
      <c r="G10" s="12">
        <v>1</v>
      </c>
      <c r="H10" s="19">
        <v>66249</v>
      </c>
      <c r="I10" s="14" t="s">
        <v>96</v>
      </c>
      <c r="J10" s="18">
        <v>1643</v>
      </c>
    </row>
    <row r="11" spans="1:10" ht="16.5" thickTop="1" thickBot="1">
      <c r="A11" s="6"/>
      <c r="B11" s="3"/>
      <c r="C11" s="16">
        <f>IFERROR(AVERAGE(D5:D10),"")</f>
        <v>1998</v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1898.8333333333333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97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1814</v>
      </c>
      <c r="E15" s="10">
        <v>0</v>
      </c>
      <c r="F15" s="10" t="s">
        <v>10</v>
      </c>
      <c r="G15" s="10">
        <v>1</v>
      </c>
      <c r="H15" s="19">
        <v>57533</v>
      </c>
      <c r="I15" s="14" t="s">
        <v>101</v>
      </c>
      <c r="J15" s="18">
        <v>1585</v>
      </c>
    </row>
    <row r="16" spans="1:10">
      <c r="A16" s="5">
        <v>2</v>
      </c>
      <c r="B16" s="19">
        <v>655</v>
      </c>
      <c r="C16" s="14" t="s">
        <v>72</v>
      </c>
      <c r="D16" s="18">
        <v>1808</v>
      </c>
      <c r="E16" s="10">
        <v>1</v>
      </c>
      <c r="F16" s="10" t="s">
        <v>10</v>
      </c>
      <c r="G16" s="10">
        <v>0</v>
      </c>
      <c r="H16" s="19">
        <v>6050</v>
      </c>
      <c r="I16" s="14" t="s">
        <v>98</v>
      </c>
      <c r="J16" s="18">
        <v>1424</v>
      </c>
    </row>
    <row r="17" spans="1:10">
      <c r="A17" s="5">
        <v>3</v>
      </c>
      <c r="B17" s="19">
        <v>31348</v>
      </c>
      <c r="C17" s="14" t="s">
        <v>165</v>
      </c>
      <c r="D17" s="18">
        <v>1724</v>
      </c>
      <c r="E17" s="10">
        <v>1</v>
      </c>
      <c r="F17" s="10" t="s">
        <v>10</v>
      </c>
      <c r="G17" s="10">
        <v>0</v>
      </c>
      <c r="H17" s="19">
        <v>31968</v>
      </c>
      <c r="I17" s="14" t="s">
        <v>99</v>
      </c>
      <c r="J17" s="18">
        <v>1399</v>
      </c>
    </row>
    <row r="18" spans="1:10" ht="15.75" thickBot="1">
      <c r="A18" s="5">
        <v>4</v>
      </c>
      <c r="B18" s="19">
        <v>54658</v>
      </c>
      <c r="C18" s="14" t="s">
        <v>166</v>
      </c>
      <c r="D18" s="18">
        <v>1637</v>
      </c>
      <c r="E18" s="12">
        <v>1</v>
      </c>
      <c r="F18" s="10" t="s">
        <v>10</v>
      </c>
      <c r="G18" s="12">
        <v>0</v>
      </c>
      <c r="H18" s="19">
        <v>8389</v>
      </c>
      <c r="I18" s="14" t="s">
        <v>100</v>
      </c>
      <c r="J18" s="18">
        <v>1346</v>
      </c>
    </row>
    <row r="19" spans="1:10" ht="16.5" thickTop="1" thickBot="1">
      <c r="A19" s="6"/>
      <c r="B19" s="3"/>
      <c r="C19" s="16">
        <f>IFERROR(AVERAGE(D15:D18),"")</f>
        <v>1745.75</v>
      </c>
      <c r="D19" s="3"/>
      <c r="E19" s="13">
        <v>10</v>
      </c>
      <c r="F19" s="10" t="s">
        <v>10</v>
      </c>
      <c r="G19" s="13">
        <v>6</v>
      </c>
      <c r="H19" s="3"/>
      <c r="I19" s="16">
        <f>IFERROR(AVERAGE(J15:J18),"")</f>
        <v>1438.5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39390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102</v>
      </c>
      <c r="D3" s="1"/>
      <c r="E3" s="1"/>
      <c r="F3" s="1"/>
      <c r="G3" s="1"/>
      <c r="H3" s="2" t="s">
        <v>12</v>
      </c>
      <c r="I3" s="15" t="s">
        <v>63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87921</v>
      </c>
      <c r="C5" s="14" t="s">
        <v>103</v>
      </c>
      <c r="D5" s="18">
        <v>2186</v>
      </c>
      <c r="E5" s="10">
        <v>0.5</v>
      </c>
      <c r="F5" s="10" t="s">
        <v>10</v>
      </c>
      <c r="G5" s="10">
        <v>0.5</v>
      </c>
      <c r="H5" s="19">
        <v>14354</v>
      </c>
      <c r="I5" s="14" t="s">
        <v>64</v>
      </c>
      <c r="J5" s="18">
        <v>2307</v>
      </c>
    </row>
    <row r="6" spans="1:10">
      <c r="A6" s="5">
        <v>2</v>
      </c>
      <c r="B6" s="19">
        <v>95052</v>
      </c>
      <c r="C6" s="14" t="s">
        <v>104</v>
      </c>
      <c r="D6" s="18">
        <v>2105</v>
      </c>
      <c r="E6" s="10">
        <v>1</v>
      </c>
      <c r="F6" s="10" t="s">
        <v>10</v>
      </c>
      <c r="G6" s="10">
        <v>0</v>
      </c>
      <c r="H6" s="19">
        <v>20621</v>
      </c>
      <c r="I6" s="14" t="s">
        <v>65</v>
      </c>
      <c r="J6" s="18">
        <v>2266</v>
      </c>
    </row>
    <row r="7" spans="1:10">
      <c r="A7" s="5">
        <v>3</v>
      </c>
      <c r="B7" s="19">
        <v>60503</v>
      </c>
      <c r="C7" s="14" t="s">
        <v>105</v>
      </c>
      <c r="D7" s="18">
        <v>2098</v>
      </c>
      <c r="E7" s="10">
        <v>0</v>
      </c>
      <c r="F7" s="10" t="s">
        <v>10</v>
      </c>
      <c r="G7" s="10">
        <v>1</v>
      </c>
      <c r="H7" s="19">
        <v>27413</v>
      </c>
      <c r="I7" s="14" t="s">
        <v>66</v>
      </c>
      <c r="J7" s="18">
        <v>2076</v>
      </c>
    </row>
    <row r="8" spans="1:10">
      <c r="A8" s="5">
        <v>4</v>
      </c>
      <c r="B8" s="19">
        <v>72508</v>
      </c>
      <c r="C8" s="14" t="s">
        <v>106</v>
      </c>
      <c r="D8" s="18">
        <v>2043</v>
      </c>
      <c r="E8" s="10">
        <v>0.5</v>
      </c>
      <c r="F8" s="10" t="s">
        <v>10</v>
      </c>
      <c r="G8" s="10">
        <v>0.5</v>
      </c>
      <c r="H8" s="19">
        <v>353</v>
      </c>
      <c r="I8" s="14" t="s">
        <v>68</v>
      </c>
      <c r="J8" s="18">
        <v>1880</v>
      </c>
    </row>
    <row r="9" spans="1:10">
      <c r="A9" s="5">
        <v>5</v>
      </c>
      <c r="B9" s="19">
        <v>93599</v>
      </c>
      <c r="C9" s="14" t="s">
        <v>107</v>
      </c>
      <c r="D9" s="18">
        <v>1988</v>
      </c>
      <c r="E9" s="10">
        <v>0</v>
      </c>
      <c r="F9" s="10" t="s">
        <v>10</v>
      </c>
      <c r="G9" s="10">
        <v>1</v>
      </c>
      <c r="H9" s="19">
        <v>76333</v>
      </c>
      <c r="I9" s="14" t="s">
        <v>80</v>
      </c>
      <c r="J9" s="18">
        <v>1807</v>
      </c>
    </row>
    <row r="10" spans="1:10" ht="15.75" thickBot="1">
      <c r="A10" s="5">
        <v>6</v>
      </c>
      <c r="B10" s="19">
        <v>80918</v>
      </c>
      <c r="C10" s="14" t="s">
        <v>108</v>
      </c>
      <c r="D10" s="18">
        <v>1809</v>
      </c>
      <c r="E10" s="12">
        <v>1</v>
      </c>
      <c r="F10" s="10" t="s">
        <v>10</v>
      </c>
      <c r="G10" s="12">
        <v>0</v>
      </c>
      <c r="H10" s="19">
        <v>26816</v>
      </c>
      <c r="I10" s="14" t="s">
        <v>69</v>
      </c>
      <c r="J10" s="18">
        <v>1783</v>
      </c>
    </row>
    <row r="11" spans="1:10" ht="16.5" thickTop="1" thickBot="1">
      <c r="A11" s="6"/>
      <c r="B11" s="3"/>
      <c r="C11" s="16">
        <f>IFERROR(AVERAGE(D5:D10),"")</f>
        <v>2038.1666666666667</v>
      </c>
      <c r="D11" s="3"/>
      <c r="E11" s="13">
        <v>12</v>
      </c>
      <c r="F11" s="10" t="s">
        <v>10</v>
      </c>
      <c r="G11" s="13">
        <v>12</v>
      </c>
      <c r="H11" s="3"/>
      <c r="I11" s="16">
        <f>IFERROR(AVERAGE(J5:J10),"")</f>
        <v>2019.8333333333333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167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66877</v>
      </c>
      <c r="C15" s="14" t="s">
        <v>168</v>
      </c>
      <c r="D15" s="18">
        <v>1406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71</v>
      </c>
      <c r="J15" s="18">
        <v>1814</v>
      </c>
    </row>
    <row r="16" spans="1:10">
      <c r="A16" s="5">
        <v>2</v>
      </c>
      <c r="B16" s="19">
        <v>76163</v>
      </c>
      <c r="C16" s="14" t="s">
        <v>169</v>
      </c>
      <c r="D16" s="18">
        <v>1323</v>
      </c>
      <c r="E16" s="10">
        <v>0</v>
      </c>
      <c r="F16" s="10" t="s">
        <v>10</v>
      </c>
      <c r="G16" s="10">
        <v>1</v>
      </c>
      <c r="H16" s="19">
        <v>48097</v>
      </c>
      <c r="I16" s="14" t="s">
        <v>73</v>
      </c>
      <c r="J16" s="18">
        <v>1791</v>
      </c>
    </row>
    <row r="17" spans="1:10">
      <c r="A17" s="5">
        <v>3</v>
      </c>
      <c r="B17" s="19">
        <v>77712</v>
      </c>
      <c r="C17" s="14" t="s">
        <v>170</v>
      </c>
      <c r="D17" s="18">
        <v>1313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74</v>
      </c>
      <c r="J17" s="18">
        <v>1749</v>
      </c>
    </row>
    <row r="18" spans="1:10" ht="15.75" thickBot="1">
      <c r="A18" s="5">
        <v>4</v>
      </c>
      <c r="B18" s="19">
        <v>65404</v>
      </c>
      <c r="C18" s="14" t="s">
        <v>171</v>
      </c>
      <c r="D18" s="18">
        <v>1150</v>
      </c>
      <c r="E18" s="12">
        <v>0</v>
      </c>
      <c r="F18" s="10" t="s">
        <v>10</v>
      </c>
      <c r="G18" s="12">
        <v>1</v>
      </c>
      <c r="H18" s="19">
        <v>11226</v>
      </c>
      <c r="I18" s="14" t="s">
        <v>79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1298</v>
      </c>
      <c r="D19" s="3"/>
      <c r="E19" s="13">
        <v>0</v>
      </c>
      <c r="F19" s="10" t="s">
        <v>10</v>
      </c>
      <c r="G19" s="13">
        <v>12</v>
      </c>
      <c r="H19" s="3"/>
      <c r="I19" s="16">
        <f>IFERROR(AVERAGE(J15:J18),"")</f>
        <v>1784.6666666666667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21" sqref="E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10.710937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39404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63</v>
      </c>
      <c r="D3" s="1"/>
      <c r="E3" s="1"/>
      <c r="F3" s="1"/>
      <c r="G3" s="1"/>
      <c r="H3" s="2" t="s">
        <v>12</v>
      </c>
      <c r="I3" s="15" t="s">
        <v>109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2307</v>
      </c>
      <c r="E5" s="10">
        <v>1</v>
      </c>
      <c r="F5" s="10" t="s">
        <v>10</v>
      </c>
      <c r="G5" s="10">
        <v>0</v>
      </c>
      <c r="H5" s="19">
        <v>97721</v>
      </c>
      <c r="I5" s="14" t="s">
        <v>110</v>
      </c>
      <c r="J5" s="18">
        <v>2215</v>
      </c>
    </row>
    <row r="6" spans="1:10">
      <c r="A6" s="5">
        <v>2</v>
      </c>
      <c r="B6" s="19">
        <v>20621</v>
      </c>
      <c r="C6" s="14" t="s">
        <v>65</v>
      </c>
      <c r="D6" s="18">
        <v>2266</v>
      </c>
      <c r="E6" s="10">
        <v>0.5</v>
      </c>
      <c r="F6" s="10" t="s">
        <v>10</v>
      </c>
      <c r="G6" s="10">
        <v>0.5</v>
      </c>
      <c r="H6" s="19">
        <v>74365</v>
      </c>
      <c r="I6" s="14" t="s">
        <v>111</v>
      </c>
      <c r="J6" s="18">
        <v>2203</v>
      </c>
    </row>
    <row r="7" spans="1:10">
      <c r="A7" s="5">
        <v>3</v>
      </c>
      <c r="B7" s="19">
        <v>27413</v>
      </c>
      <c r="C7" s="14" t="s">
        <v>66</v>
      </c>
      <c r="D7" s="18">
        <v>2076</v>
      </c>
      <c r="E7" s="10">
        <v>0.5</v>
      </c>
      <c r="F7" s="10" t="s">
        <v>10</v>
      </c>
      <c r="G7" s="10">
        <v>0.5</v>
      </c>
      <c r="H7" s="19">
        <v>60861</v>
      </c>
      <c r="I7" s="14" t="s">
        <v>112</v>
      </c>
      <c r="J7" s="18">
        <v>2200</v>
      </c>
    </row>
    <row r="8" spans="1:10">
      <c r="A8" s="5">
        <v>4</v>
      </c>
      <c r="B8" s="19">
        <v>353</v>
      </c>
      <c r="C8" s="14" t="s">
        <v>68</v>
      </c>
      <c r="D8" s="18">
        <v>1880</v>
      </c>
      <c r="E8" s="10">
        <v>0</v>
      </c>
      <c r="F8" s="10" t="s">
        <v>10</v>
      </c>
      <c r="G8" s="10">
        <v>1</v>
      </c>
      <c r="H8" s="19">
        <v>87548</v>
      </c>
      <c r="I8" s="14" t="s">
        <v>113</v>
      </c>
      <c r="J8" s="18">
        <v>2198</v>
      </c>
    </row>
    <row r="9" spans="1:10">
      <c r="A9" s="5">
        <v>5</v>
      </c>
      <c r="B9" s="19">
        <v>76333</v>
      </c>
      <c r="C9" s="14" t="s">
        <v>80</v>
      </c>
      <c r="D9" s="18">
        <v>1807</v>
      </c>
      <c r="E9" s="10">
        <v>0</v>
      </c>
      <c r="F9" s="10" t="s">
        <v>10</v>
      </c>
      <c r="G9" s="10">
        <v>1</v>
      </c>
      <c r="H9" s="19">
        <v>85197</v>
      </c>
      <c r="I9" s="14" t="s">
        <v>114</v>
      </c>
      <c r="J9" s="18">
        <v>2145</v>
      </c>
    </row>
    <row r="10" spans="1:10" ht="15.75" thickBot="1">
      <c r="A10" s="5">
        <v>6</v>
      </c>
      <c r="B10" s="19">
        <v>76317</v>
      </c>
      <c r="C10" s="14" t="s">
        <v>74</v>
      </c>
      <c r="D10" s="18">
        <v>1749</v>
      </c>
      <c r="E10" s="12">
        <v>0</v>
      </c>
      <c r="F10" s="10" t="s">
        <v>10</v>
      </c>
      <c r="G10" s="12">
        <v>1</v>
      </c>
      <c r="H10" s="19">
        <v>91847</v>
      </c>
      <c r="I10" s="14" t="s">
        <v>115</v>
      </c>
      <c r="J10" s="18">
        <v>2115</v>
      </c>
    </row>
    <row r="11" spans="1:10" ht="16.5" thickTop="1" thickBot="1">
      <c r="A11" s="6"/>
      <c r="B11" s="3"/>
      <c r="C11" s="16">
        <f>IFERROR(AVERAGE(D5:D10),"")</f>
        <v>2014.1666666666667</v>
      </c>
      <c r="D11" s="3"/>
      <c r="E11" s="13">
        <v>10</v>
      </c>
      <c r="F11" s="10" t="s">
        <v>10</v>
      </c>
      <c r="G11" s="13">
        <v>14</v>
      </c>
      <c r="H11" s="3"/>
      <c r="I11" s="16">
        <f>IFERROR(AVERAGE(J5:J10),"")</f>
        <v>2179.3333333333335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172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1814</v>
      </c>
      <c r="E15" s="10">
        <v>1</v>
      </c>
      <c r="F15" s="10" t="s">
        <v>10</v>
      </c>
      <c r="G15" s="10">
        <v>0</v>
      </c>
      <c r="H15" s="19">
        <v>79855</v>
      </c>
      <c r="I15" s="14" t="s">
        <v>173</v>
      </c>
      <c r="J15" s="18">
        <v>1594</v>
      </c>
    </row>
    <row r="16" spans="1:10">
      <c r="A16" s="5">
        <v>2</v>
      </c>
      <c r="B16" s="19">
        <v>48097</v>
      </c>
      <c r="C16" s="14" t="s">
        <v>73</v>
      </c>
      <c r="D16" s="18">
        <v>1791</v>
      </c>
      <c r="E16" s="10">
        <v>1</v>
      </c>
      <c r="F16" s="10" t="s">
        <v>10</v>
      </c>
      <c r="G16" s="10">
        <v>0</v>
      </c>
      <c r="H16" s="19">
        <v>68764</v>
      </c>
      <c r="I16" s="14" t="s">
        <v>174</v>
      </c>
      <c r="J16" s="18">
        <v>1550</v>
      </c>
    </row>
    <row r="17" spans="1:10">
      <c r="A17" s="5">
        <v>3</v>
      </c>
      <c r="B17" s="19">
        <v>26816</v>
      </c>
      <c r="C17" s="14" t="s">
        <v>69</v>
      </c>
      <c r="D17" s="18">
        <v>1783</v>
      </c>
      <c r="E17" s="10">
        <v>1</v>
      </c>
      <c r="F17" s="10" t="s">
        <v>10</v>
      </c>
      <c r="G17" s="10">
        <v>0</v>
      </c>
      <c r="H17" s="19">
        <v>78905</v>
      </c>
      <c r="I17" s="14" t="s">
        <v>175</v>
      </c>
      <c r="J17" s="18">
        <v>1261</v>
      </c>
    </row>
    <row r="18" spans="1:10" ht="15.75" thickBot="1">
      <c r="A18" s="5">
        <v>4</v>
      </c>
      <c r="B18" s="19">
        <v>11226</v>
      </c>
      <c r="C18" s="14" t="s">
        <v>79</v>
      </c>
      <c r="D18" s="18" t="s">
        <v>78</v>
      </c>
      <c r="E18" s="12">
        <v>0.5</v>
      </c>
      <c r="F18" s="10" t="s">
        <v>10</v>
      </c>
      <c r="G18" s="12">
        <v>0.5</v>
      </c>
      <c r="H18" s="19">
        <v>60619</v>
      </c>
      <c r="I18" s="14" t="s">
        <v>176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1796</v>
      </c>
      <c r="D19" s="3"/>
      <c r="E19" s="13">
        <v>11</v>
      </c>
      <c r="F19" s="10" t="s">
        <v>10</v>
      </c>
      <c r="G19" s="13">
        <v>5</v>
      </c>
      <c r="H19" s="3"/>
      <c r="I19" s="16">
        <f>IFERROR(AVERAGE(J15:J18),"")</f>
        <v>1468.3333333333333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7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39418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116</v>
      </c>
      <c r="D3" s="1"/>
      <c r="E3" s="1"/>
      <c r="F3" s="1"/>
      <c r="G3" s="1"/>
      <c r="H3" s="2" t="s">
        <v>12</v>
      </c>
      <c r="I3" s="15" t="s">
        <v>63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30732</v>
      </c>
      <c r="C5" s="14" t="s">
        <v>117</v>
      </c>
      <c r="D5" s="18">
        <v>2046</v>
      </c>
      <c r="E5" s="10">
        <v>0</v>
      </c>
      <c r="F5" s="10" t="s">
        <v>10</v>
      </c>
      <c r="G5" s="10">
        <v>1</v>
      </c>
      <c r="H5" s="19">
        <v>14354</v>
      </c>
      <c r="I5" s="14" t="s">
        <v>64</v>
      </c>
      <c r="J5" s="18">
        <v>2307</v>
      </c>
    </row>
    <row r="6" spans="1:10">
      <c r="A6" s="5">
        <v>2</v>
      </c>
      <c r="B6" s="19">
        <v>90751</v>
      </c>
      <c r="C6" s="14" t="s">
        <v>118</v>
      </c>
      <c r="D6" s="18">
        <v>2019</v>
      </c>
      <c r="E6" s="10">
        <v>0.5</v>
      </c>
      <c r="F6" s="10" t="s">
        <v>10</v>
      </c>
      <c r="G6" s="10">
        <v>0.5</v>
      </c>
      <c r="H6" s="19">
        <v>20621</v>
      </c>
      <c r="I6" s="14" t="s">
        <v>65</v>
      </c>
      <c r="J6" s="18">
        <v>2266</v>
      </c>
    </row>
    <row r="7" spans="1:10">
      <c r="A7" s="5">
        <v>3</v>
      </c>
      <c r="B7" s="19">
        <v>19178</v>
      </c>
      <c r="C7" s="14" t="s">
        <v>119</v>
      </c>
      <c r="D7" s="18">
        <v>1957</v>
      </c>
      <c r="E7" s="10">
        <v>1</v>
      </c>
      <c r="F7" s="10" t="s">
        <v>10</v>
      </c>
      <c r="G7" s="10">
        <v>0</v>
      </c>
      <c r="H7" s="19">
        <v>353</v>
      </c>
      <c r="I7" s="14" t="s">
        <v>68</v>
      </c>
      <c r="J7" s="18">
        <v>1880</v>
      </c>
    </row>
    <row r="8" spans="1:10">
      <c r="A8" s="5">
        <v>4</v>
      </c>
      <c r="B8" s="19">
        <v>46345</v>
      </c>
      <c r="C8" s="14" t="s">
        <v>120</v>
      </c>
      <c r="D8" s="18">
        <v>1911</v>
      </c>
      <c r="E8" s="10">
        <v>0.5</v>
      </c>
      <c r="F8" s="10" t="s">
        <v>10</v>
      </c>
      <c r="G8" s="10">
        <v>0.5</v>
      </c>
      <c r="H8" s="19">
        <v>76333</v>
      </c>
      <c r="I8" s="14" t="s">
        <v>80</v>
      </c>
      <c r="J8" s="18">
        <v>1807</v>
      </c>
    </row>
    <row r="9" spans="1:10">
      <c r="A9" s="5">
        <v>5</v>
      </c>
      <c r="B9" s="19">
        <v>19208</v>
      </c>
      <c r="C9" s="14" t="s">
        <v>121</v>
      </c>
      <c r="D9" s="18">
        <v>1787</v>
      </c>
      <c r="E9" s="10">
        <v>0.5</v>
      </c>
      <c r="F9" s="10" t="s">
        <v>10</v>
      </c>
      <c r="G9" s="10">
        <v>0.5</v>
      </c>
      <c r="H9" s="19">
        <v>26816</v>
      </c>
      <c r="I9" s="14" t="s">
        <v>69</v>
      </c>
      <c r="J9" s="18">
        <v>1783</v>
      </c>
    </row>
    <row r="10" spans="1:10" ht="15.75" thickBot="1">
      <c r="A10" s="5">
        <v>6</v>
      </c>
      <c r="B10" s="19">
        <v>19135</v>
      </c>
      <c r="C10" s="14" t="s">
        <v>122</v>
      </c>
      <c r="D10" s="18">
        <v>1769</v>
      </c>
      <c r="E10" s="12">
        <v>0.5</v>
      </c>
      <c r="F10" s="10" t="s">
        <v>10</v>
      </c>
      <c r="G10" s="12">
        <v>0.5</v>
      </c>
      <c r="H10" s="19">
        <v>76317</v>
      </c>
      <c r="I10" s="14" t="s">
        <v>74</v>
      </c>
      <c r="J10" s="18">
        <v>1749</v>
      </c>
    </row>
    <row r="11" spans="1:10" ht="16.5" thickTop="1" thickBot="1">
      <c r="A11" s="6"/>
      <c r="B11" s="3"/>
      <c r="C11" s="16">
        <f>IFERROR(AVERAGE(D5:D10),"")</f>
        <v>1914.8333333333333</v>
      </c>
      <c r="D11" s="3"/>
      <c r="E11" s="13">
        <v>12</v>
      </c>
      <c r="F11" s="10" t="s">
        <v>10</v>
      </c>
      <c r="G11" s="13">
        <v>12</v>
      </c>
      <c r="H11" s="3"/>
      <c r="I11" s="16">
        <f>IFERROR(AVERAGE(J5:J10),"")</f>
        <v>1965.3333333333333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70</v>
      </c>
      <c r="D13" s="1"/>
      <c r="E13" s="1"/>
      <c r="F13" s="1"/>
      <c r="G13" s="1"/>
      <c r="H13" s="2"/>
      <c r="I13" s="15" t="s">
        <v>177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/>
      <c r="I14" s="8"/>
      <c r="J14" s="9"/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39453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63</v>
      </c>
      <c r="D3" s="1"/>
      <c r="E3" s="1"/>
      <c r="F3" s="1"/>
      <c r="G3" s="1"/>
      <c r="H3" s="2" t="s">
        <v>12</v>
      </c>
      <c r="I3" s="15" t="s">
        <v>123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2307</v>
      </c>
      <c r="E5" s="10">
        <v>0.5</v>
      </c>
      <c r="F5" s="10" t="s">
        <v>10</v>
      </c>
      <c r="G5" s="10">
        <v>0.5</v>
      </c>
      <c r="H5" s="19">
        <v>79197</v>
      </c>
      <c r="I5" s="14" t="s">
        <v>124</v>
      </c>
      <c r="J5" s="18">
        <v>2188</v>
      </c>
    </row>
    <row r="6" spans="1:10">
      <c r="A6" s="5">
        <v>2</v>
      </c>
      <c r="B6" s="19">
        <v>20621</v>
      </c>
      <c r="C6" s="14" t="s">
        <v>65</v>
      </c>
      <c r="D6" s="18">
        <v>2266</v>
      </c>
      <c r="E6" s="10">
        <v>0.5</v>
      </c>
      <c r="F6" s="10" t="s">
        <v>10</v>
      </c>
      <c r="G6" s="10">
        <v>0.5</v>
      </c>
      <c r="H6" s="19">
        <v>5690</v>
      </c>
      <c r="I6" s="14" t="s">
        <v>125</v>
      </c>
      <c r="J6" s="18">
        <v>2127</v>
      </c>
    </row>
    <row r="7" spans="1:10">
      <c r="A7" s="5">
        <v>3</v>
      </c>
      <c r="B7" s="19">
        <v>27413</v>
      </c>
      <c r="C7" s="14" t="s">
        <v>66</v>
      </c>
      <c r="D7" s="18">
        <v>2076</v>
      </c>
      <c r="E7" s="10">
        <v>0</v>
      </c>
      <c r="F7" s="10" t="s">
        <v>10</v>
      </c>
      <c r="G7" s="10">
        <v>1</v>
      </c>
      <c r="H7" s="19">
        <v>57312</v>
      </c>
      <c r="I7" s="14" t="s">
        <v>126</v>
      </c>
      <c r="J7" s="18">
        <v>2002</v>
      </c>
    </row>
    <row r="8" spans="1:10">
      <c r="A8" s="5">
        <v>4</v>
      </c>
      <c r="B8" s="19">
        <v>43419</v>
      </c>
      <c r="C8" s="14" t="s">
        <v>67</v>
      </c>
      <c r="D8" s="18">
        <v>1882</v>
      </c>
      <c r="E8" s="10">
        <v>0</v>
      </c>
      <c r="F8" s="10" t="s">
        <v>10</v>
      </c>
      <c r="G8" s="10">
        <v>1</v>
      </c>
      <c r="H8" s="19">
        <v>66575</v>
      </c>
      <c r="I8" s="14" t="s">
        <v>127</v>
      </c>
      <c r="J8" s="18">
        <v>1955</v>
      </c>
    </row>
    <row r="9" spans="1:10">
      <c r="A9" s="5">
        <v>5</v>
      </c>
      <c r="B9" s="19">
        <v>76333</v>
      </c>
      <c r="C9" s="14" t="s">
        <v>80</v>
      </c>
      <c r="D9" s="18">
        <v>1807</v>
      </c>
      <c r="E9" s="10">
        <v>0</v>
      </c>
      <c r="F9" s="10" t="s">
        <v>10</v>
      </c>
      <c r="G9" s="10">
        <v>1</v>
      </c>
      <c r="H9" s="19">
        <v>42307</v>
      </c>
      <c r="I9" s="14" t="s">
        <v>128</v>
      </c>
      <c r="J9" s="18">
        <v>1884</v>
      </c>
    </row>
    <row r="10" spans="1:10" ht="15.75" thickBot="1">
      <c r="A10" s="5">
        <v>6</v>
      </c>
      <c r="B10" s="19">
        <v>76317</v>
      </c>
      <c r="C10" s="14" t="s">
        <v>74</v>
      </c>
      <c r="D10" s="18">
        <v>1749</v>
      </c>
      <c r="E10" s="12">
        <v>0.5</v>
      </c>
      <c r="F10" s="10" t="s">
        <v>10</v>
      </c>
      <c r="G10" s="12">
        <v>0.5</v>
      </c>
      <c r="H10" s="19">
        <v>74888</v>
      </c>
      <c r="I10" s="14" t="s">
        <v>129</v>
      </c>
      <c r="J10" s="18">
        <v>1859</v>
      </c>
    </row>
    <row r="11" spans="1:10" ht="16.5" thickTop="1" thickBot="1">
      <c r="A11" s="6"/>
      <c r="B11" s="3"/>
      <c r="C11" s="16">
        <f>IFERROR(AVERAGE(D5:D10),"")</f>
        <v>2014.5</v>
      </c>
      <c r="D11" s="3"/>
      <c r="E11" s="13">
        <v>9</v>
      </c>
      <c r="F11" s="10" t="s">
        <v>10</v>
      </c>
      <c r="G11" s="13">
        <v>15</v>
      </c>
      <c r="H11" s="3"/>
      <c r="I11" s="16">
        <f>IFERROR(AVERAGE(J5:J10),"")</f>
        <v>2002.5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178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1814</v>
      </c>
      <c r="E15" s="10">
        <v>1</v>
      </c>
      <c r="F15" s="10" t="s">
        <v>10</v>
      </c>
      <c r="G15" s="10">
        <v>0</v>
      </c>
      <c r="H15" s="19">
        <v>60622</v>
      </c>
      <c r="I15" s="14" t="s">
        <v>179</v>
      </c>
      <c r="J15" s="18">
        <v>1529</v>
      </c>
    </row>
    <row r="16" spans="1:10">
      <c r="A16" s="5">
        <v>2</v>
      </c>
      <c r="B16" s="19">
        <v>353</v>
      </c>
      <c r="C16" s="14" t="s">
        <v>68</v>
      </c>
      <c r="D16" s="18">
        <v>1880</v>
      </c>
      <c r="E16" s="10">
        <v>1</v>
      </c>
      <c r="F16" s="10" t="s">
        <v>10</v>
      </c>
      <c r="G16" s="10">
        <v>0</v>
      </c>
      <c r="H16" s="19">
        <v>64319</v>
      </c>
      <c r="I16" s="14" t="s">
        <v>180</v>
      </c>
      <c r="J16" s="18">
        <v>1197</v>
      </c>
    </row>
    <row r="17" spans="1:10">
      <c r="A17" s="5">
        <v>3</v>
      </c>
      <c r="B17" s="19">
        <v>26816</v>
      </c>
      <c r="C17" s="14" t="s">
        <v>69</v>
      </c>
      <c r="D17" s="18">
        <v>1783</v>
      </c>
      <c r="E17" s="10">
        <v>1</v>
      </c>
      <c r="F17" s="10" t="s">
        <v>10</v>
      </c>
      <c r="G17" s="10">
        <v>0</v>
      </c>
      <c r="H17" s="19">
        <v>60035</v>
      </c>
      <c r="I17" s="14" t="s">
        <v>181</v>
      </c>
      <c r="J17" s="18">
        <v>1150</v>
      </c>
    </row>
    <row r="18" spans="1:10" ht="15.75" thickBot="1">
      <c r="A18" s="5">
        <v>4</v>
      </c>
      <c r="B18" s="19">
        <v>11226</v>
      </c>
      <c r="C18" s="14" t="s">
        <v>79</v>
      </c>
      <c r="D18" s="18" t="s">
        <v>78</v>
      </c>
      <c r="E18" s="12">
        <v>1</v>
      </c>
      <c r="F18" s="10" t="s">
        <v>10</v>
      </c>
      <c r="G18" s="12">
        <v>0</v>
      </c>
      <c r="H18" s="19">
        <v>60394</v>
      </c>
      <c r="I18" s="14" t="s">
        <v>182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1825.6666666666667</v>
      </c>
      <c r="D19" s="3"/>
      <c r="E19" s="13">
        <v>12</v>
      </c>
      <c r="F19" s="10" t="s">
        <v>10</v>
      </c>
      <c r="G19" s="13">
        <v>4</v>
      </c>
      <c r="H19" s="3"/>
      <c r="I19" s="16">
        <f>IFERROR(AVERAGE(J15:J18),"")</f>
        <v>1292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39467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130</v>
      </c>
      <c r="D3" s="1"/>
      <c r="E3" s="1"/>
      <c r="F3" s="1"/>
      <c r="G3" s="1"/>
      <c r="H3" s="2" t="s">
        <v>12</v>
      </c>
      <c r="I3" s="15" t="s">
        <v>63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77062</v>
      </c>
      <c r="C5" s="14" t="s">
        <v>131</v>
      </c>
      <c r="D5" s="18">
        <v>2141</v>
      </c>
      <c r="E5" s="10">
        <v>1</v>
      </c>
      <c r="F5" s="10" t="s">
        <v>10</v>
      </c>
      <c r="G5" s="10">
        <v>0</v>
      </c>
      <c r="H5" s="19">
        <v>14354</v>
      </c>
      <c r="I5" s="14" t="s">
        <v>64</v>
      </c>
      <c r="J5" s="18">
        <v>2307</v>
      </c>
    </row>
    <row r="6" spans="1:10">
      <c r="A6" s="5">
        <v>2</v>
      </c>
      <c r="B6" s="19">
        <v>25186</v>
      </c>
      <c r="C6" s="14" t="s">
        <v>132</v>
      </c>
      <c r="D6" s="18">
        <v>2121</v>
      </c>
      <c r="E6" s="10">
        <v>0.5</v>
      </c>
      <c r="F6" s="10" t="s">
        <v>10</v>
      </c>
      <c r="G6" s="10">
        <v>0.5</v>
      </c>
      <c r="H6" s="19">
        <v>20621</v>
      </c>
      <c r="I6" s="14" t="s">
        <v>65</v>
      </c>
      <c r="J6" s="18">
        <v>2266</v>
      </c>
    </row>
    <row r="7" spans="1:10">
      <c r="A7" s="5">
        <v>3</v>
      </c>
      <c r="B7" s="19">
        <v>50571</v>
      </c>
      <c r="C7" s="14" t="s">
        <v>133</v>
      </c>
      <c r="D7" s="18">
        <v>2041</v>
      </c>
      <c r="E7" s="10">
        <v>1</v>
      </c>
      <c r="F7" s="10" t="s">
        <v>10</v>
      </c>
      <c r="G7" s="10">
        <v>0</v>
      </c>
      <c r="H7" s="19">
        <v>27413</v>
      </c>
      <c r="I7" s="14" t="s">
        <v>66</v>
      </c>
      <c r="J7" s="18">
        <v>2076</v>
      </c>
    </row>
    <row r="8" spans="1:10">
      <c r="A8" s="5">
        <v>4</v>
      </c>
      <c r="B8" s="19">
        <v>88676</v>
      </c>
      <c r="C8" s="14" t="s">
        <v>134</v>
      </c>
      <c r="D8" s="18">
        <v>1705</v>
      </c>
      <c r="E8" s="10">
        <v>0</v>
      </c>
      <c r="F8" s="10" t="s">
        <v>10</v>
      </c>
      <c r="G8" s="10">
        <v>1</v>
      </c>
      <c r="H8" s="19">
        <v>353</v>
      </c>
      <c r="I8" s="14" t="s">
        <v>68</v>
      </c>
      <c r="J8" s="18">
        <v>1880</v>
      </c>
    </row>
    <row r="9" spans="1:10">
      <c r="A9" s="5">
        <v>5</v>
      </c>
      <c r="B9" s="19">
        <v>72087</v>
      </c>
      <c r="C9" s="14" t="s">
        <v>135</v>
      </c>
      <c r="D9" s="18">
        <v>1446</v>
      </c>
      <c r="E9" s="10">
        <v>0</v>
      </c>
      <c r="F9" s="10" t="s">
        <v>10</v>
      </c>
      <c r="G9" s="10">
        <v>1</v>
      </c>
      <c r="H9" s="19">
        <v>76333</v>
      </c>
      <c r="I9" s="14" t="s">
        <v>80</v>
      </c>
      <c r="J9" s="18">
        <v>1807</v>
      </c>
    </row>
    <row r="10" spans="1:10" ht="15.75" thickBot="1">
      <c r="A10" s="5">
        <v>6</v>
      </c>
      <c r="B10" s="19">
        <v>69990</v>
      </c>
      <c r="C10" s="14" t="s">
        <v>136</v>
      </c>
      <c r="D10" s="18">
        <v>1373</v>
      </c>
      <c r="E10" s="12">
        <v>0</v>
      </c>
      <c r="F10" s="10" t="s">
        <v>10</v>
      </c>
      <c r="G10" s="12">
        <v>1</v>
      </c>
      <c r="H10" s="19">
        <v>26816</v>
      </c>
      <c r="I10" s="14" t="s">
        <v>69</v>
      </c>
      <c r="J10" s="18">
        <v>1783</v>
      </c>
    </row>
    <row r="11" spans="1:10" ht="16.5" thickTop="1" thickBot="1">
      <c r="A11" s="6"/>
      <c r="B11" s="3"/>
      <c r="C11" s="16">
        <f>IFERROR(AVERAGE(D5:D10),"")</f>
        <v>1804.5</v>
      </c>
      <c r="D11" s="3"/>
      <c r="E11" s="13">
        <v>11</v>
      </c>
      <c r="F11" s="10" t="s">
        <v>10</v>
      </c>
      <c r="G11" s="13">
        <v>13</v>
      </c>
      <c r="H11" s="3"/>
      <c r="I11" s="16">
        <f>IFERROR(AVERAGE(J5:J10),"")</f>
        <v>2019.8333333333333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183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8958</v>
      </c>
      <c r="C15" s="14" t="s">
        <v>184</v>
      </c>
      <c r="D15" s="18">
        <v>1847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71</v>
      </c>
      <c r="J15" s="18">
        <v>1814</v>
      </c>
    </row>
    <row r="16" spans="1:10">
      <c r="A16" s="5">
        <v>2</v>
      </c>
      <c r="B16" s="19">
        <v>67521</v>
      </c>
      <c r="C16" s="14" t="s">
        <v>185</v>
      </c>
      <c r="D16" s="18">
        <v>1692</v>
      </c>
      <c r="E16" s="10">
        <v>0.5</v>
      </c>
      <c r="F16" s="10" t="s">
        <v>10</v>
      </c>
      <c r="G16" s="10">
        <v>0.5</v>
      </c>
      <c r="H16" s="19">
        <v>48097</v>
      </c>
      <c r="I16" s="14" t="s">
        <v>73</v>
      </c>
      <c r="J16" s="18">
        <v>1791</v>
      </c>
    </row>
    <row r="17" spans="1:10">
      <c r="A17" s="5">
        <v>3</v>
      </c>
      <c r="B17" s="19">
        <v>69132</v>
      </c>
      <c r="C17" s="14" t="s">
        <v>186</v>
      </c>
      <c r="D17" s="18">
        <v>1191</v>
      </c>
      <c r="E17" s="10">
        <v>0.5</v>
      </c>
      <c r="F17" s="10" t="s">
        <v>10</v>
      </c>
      <c r="G17" s="10">
        <v>0.5</v>
      </c>
      <c r="H17" s="19">
        <v>76317</v>
      </c>
      <c r="I17" s="14" t="s">
        <v>74</v>
      </c>
      <c r="J17" s="18">
        <v>1749</v>
      </c>
    </row>
    <row r="18" spans="1:10" ht="15.75" thickBot="1">
      <c r="A18" s="5">
        <v>4</v>
      </c>
      <c r="B18" s="19">
        <v>60227</v>
      </c>
      <c r="C18" s="14" t="s">
        <v>187</v>
      </c>
      <c r="D18" s="18" t="s">
        <v>78</v>
      </c>
      <c r="E18" s="12">
        <v>0</v>
      </c>
      <c r="F18" s="10" t="s">
        <v>10</v>
      </c>
      <c r="G18" s="12">
        <v>1</v>
      </c>
      <c r="H18" s="19">
        <v>11226</v>
      </c>
      <c r="I18" s="14" t="s">
        <v>79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1576.6666666666667</v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1784.6666666666667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39488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137</v>
      </c>
      <c r="D3" s="1"/>
      <c r="E3" s="1"/>
      <c r="F3" s="1"/>
      <c r="G3" s="1"/>
      <c r="H3" s="2" t="s">
        <v>12</v>
      </c>
      <c r="I3" s="15" t="s">
        <v>63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50229</v>
      </c>
      <c r="C5" s="14" t="s">
        <v>138</v>
      </c>
      <c r="D5" s="18">
        <v>2132</v>
      </c>
      <c r="E5" s="10">
        <v>1</v>
      </c>
      <c r="F5" s="10" t="s">
        <v>10</v>
      </c>
      <c r="G5" s="10">
        <v>0</v>
      </c>
      <c r="H5" s="19">
        <v>14354</v>
      </c>
      <c r="I5" s="14" t="s">
        <v>64</v>
      </c>
      <c r="J5" s="18">
        <v>2307</v>
      </c>
    </row>
    <row r="6" spans="1:10">
      <c r="A6" s="5">
        <v>2</v>
      </c>
      <c r="B6" s="19">
        <v>14869</v>
      </c>
      <c r="C6" s="14" t="s">
        <v>139</v>
      </c>
      <c r="D6" s="18">
        <v>2022</v>
      </c>
      <c r="E6" s="10">
        <v>0.5</v>
      </c>
      <c r="F6" s="10" t="s">
        <v>10</v>
      </c>
      <c r="G6" s="10">
        <v>0.5</v>
      </c>
      <c r="H6" s="19">
        <v>20621</v>
      </c>
      <c r="I6" s="14" t="s">
        <v>65</v>
      </c>
      <c r="J6" s="18">
        <v>2266</v>
      </c>
    </row>
    <row r="7" spans="1:10">
      <c r="A7" s="5">
        <v>3</v>
      </c>
      <c r="B7" s="19">
        <v>22659</v>
      </c>
      <c r="C7" s="14" t="s">
        <v>140</v>
      </c>
      <c r="D7" s="18">
        <v>1944</v>
      </c>
      <c r="E7" s="10">
        <v>0</v>
      </c>
      <c r="F7" s="10" t="s">
        <v>10</v>
      </c>
      <c r="G7" s="10">
        <v>1</v>
      </c>
      <c r="H7" s="19">
        <v>27413</v>
      </c>
      <c r="I7" s="14" t="s">
        <v>66</v>
      </c>
      <c r="J7" s="18">
        <v>2076</v>
      </c>
    </row>
    <row r="8" spans="1:10">
      <c r="A8" s="5">
        <v>4</v>
      </c>
      <c r="B8" s="19">
        <v>45080</v>
      </c>
      <c r="C8" s="14" t="s">
        <v>141</v>
      </c>
      <c r="D8" s="18">
        <v>1802</v>
      </c>
      <c r="E8" s="10">
        <v>1</v>
      </c>
      <c r="F8" s="10" t="s">
        <v>10</v>
      </c>
      <c r="G8" s="10">
        <v>0</v>
      </c>
      <c r="H8" s="19">
        <v>353</v>
      </c>
      <c r="I8" s="14" t="s">
        <v>68</v>
      </c>
      <c r="J8" s="18">
        <v>1880</v>
      </c>
    </row>
    <row r="9" spans="1:10">
      <c r="A9" s="5">
        <v>5</v>
      </c>
      <c r="B9" s="19">
        <v>29467</v>
      </c>
      <c r="C9" s="14" t="s">
        <v>142</v>
      </c>
      <c r="D9" s="18">
        <v>1793</v>
      </c>
      <c r="E9" s="10">
        <v>1</v>
      </c>
      <c r="F9" s="10" t="s">
        <v>10</v>
      </c>
      <c r="G9" s="10">
        <v>0</v>
      </c>
      <c r="H9" s="19">
        <v>76333</v>
      </c>
      <c r="I9" s="14" t="s">
        <v>80</v>
      </c>
      <c r="J9" s="18">
        <v>1807</v>
      </c>
    </row>
    <row r="10" spans="1:10" ht="15.75" thickBot="1">
      <c r="A10" s="5">
        <v>6</v>
      </c>
      <c r="B10" s="19">
        <v>11438</v>
      </c>
      <c r="C10" s="14" t="s">
        <v>143</v>
      </c>
      <c r="D10" s="18">
        <v>2124</v>
      </c>
      <c r="E10" s="12">
        <v>0.5</v>
      </c>
      <c r="F10" s="10" t="s">
        <v>10</v>
      </c>
      <c r="G10" s="12">
        <v>0.5</v>
      </c>
      <c r="H10" s="19">
        <v>76317</v>
      </c>
      <c r="I10" s="14" t="s">
        <v>74</v>
      </c>
      <c r="J10" s="18">
        <v>1749</v>
      </c>
    </row>
    <row r="11" spans="1:10" ht="16.5" thickTop="1" thickBot="1">
      <c r="A11" s="6"/>
      <c r="B11" s="3"/>
      <c r="C11" s="16">
        <f>IFERROR(AVERAGE(D5:D10),"")</f>
        <v>1969.5</v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2014.1666666666667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188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33910</v>
      </c>
      <c r="C15" s="14" t="s">
        <v>189</v>
      </c>
      <c r="D15" s="18">
        <v>1563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71</v>
      </c>
      <c r="J15" s="18">
        <v>1814</v>
      </c>
    </row>
    <row r="16" spans="1:10">
      <c r="A16" s="5">
        <v>2</v>
      </c>
      <c r="B16" s="19">
        <v>31682</v>
      </c>
      <c r="C16" s="14" t="s">
        <v>190</v>
      </c>
      <c r="D16" s="18">
        <v>1379</v>
      </c>
      <c r="E16" s="10">
        <v>1</v>
      </c>
      <c r="F16" s="10" t="s">
        <v>10</v>
      </c>
      <c r="G16" s="10">
        <v>0</v>
      </c>
      <c r="H16" s="19">
        <v>655</v>
      </c>
      <c r="I16" s="14" t="s">
        <v>72</v>
      </c>
      <c r="J16" s="18">
        <v>1808</v>
      </c>
    </row>
    <row r="17" spans="1:10">
      <c r="A17" s="5">
        <v>3</v>
      </c>
      <c r="B17" s="19">
        <v>46302</v>
      </c>
      <c r="C17" s="14" t="s">
        <v>191</v>
      </c>
      <c r="D17" s="18">
        <v>1452</v>
      </c>
      <c r="E17" s="10">
        <v>0</v>
      </c>
      <c r="F17" s="10" t="s">
        <v>10</v>
      </c>
      <c r="G17" s="10">
        <v>1</v>
      </c>
      <c r="H17" s="19">
        <v>48097</v>
      </c>
      <c r="I17" s="14" t="s">
        <v>73</v>
      </c>
      <c r="J17" s="18">
        <v>1791</v>
      </c>
    </row>
    <row r="18" spans="1:10" ht="15.75" thickBot="1">
      <c r="A18" s="5">
        <v>4</v>
      </c>
      <c r="B18" s="19">
        <v>11241</v>
      </c>
      <c r="C18" s="14" t="s">
        <v>192</v>
      </c>
      <c r="D18" s="18" t="s">
        <v>78</v>
      </c>
      <c r="E18" s="12">
        <v>0</v>
      </c>
      <c r="F18" s="10" t="s">
        <v>10</v>
      </c>
      <c r="G18" s="12">
        <v>1</v>
      </c>
      <c r="H18" s="19">
        <v>11226</v>
      </c>
      <c r="I18" s="14" t="s">
        <v>79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1464.6666666666667</v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1804.3333333333333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Eddy Pletinckx</cp:lastModifiedBy>
  <dcterms:created xsi:type="dcterms:W3CDTF">2016-12-25T22:17:42Z</dcterms:created>
  <dcterms:modified xsi:type="dcterms:W3CDTF">2017-06-13T19:53:09Z</dcterms:modified>
</cp:coreProperties>
</file>