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340" yWindow="-15" windowWidth="14385" windowHeight="1287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6" r:id="rId13"/>
  </sheets>
  <calcPr calcId="125725"/>
</workbook>
</file>

<file path=xl/calcChain.xml><?xml version="1.0" encoding="utf-8"?>
<calcChain xmlns="http://schemas.openxmlformats.org/spreadsheetml/2006/main">
  <c r="P57" i="16"/>
  <c r="P56"/>
  <c r="P55"/>
  <c r="P54"/>
  <c r="P43"/>
  <c r="P42"/>
  <c r="P41"/>
  <c r="P40"/>
  <c r="P29"/>
  <c r="P28"/>
  <c r="P15"/>
  <c r="P14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AY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AU53" s="1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AZ51" s="1"/>
  <c r="Y51"/>
  <c r="AY51" s="1"/>
  <c r="W51"/>
  <c r="AW51" s="1"/>
  <c r="V51"/>
  <c r="AV51" s="1"/>
  <c r="U51"/>
  <c r="AU51" s="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AZ49" s="1"/>
  <c r="Y49"/>
  <c r="AY49" s="1"/>
  <c r="X49"/>
  <c r="AX49" s="1"/>
  <c r="W49"/>
  <c r="AW49" s="1"/>
  <c r="U49"/>
  <c r="AU49" s="1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AZ47" s="1"/>
  <c r="Y47"/>
  <c r="AY47" s="1"/>
  <c r="X47"/>
  <c r="AX47" s="1"/>
  <c r="W47"/>
  <c r="AW47" s="1"/>
  <c r="V47"/>
  <c r="AV47" s="1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AY39" s="1"/>
  <c r="X39"/>
  <c r="AX39" s="1"/>
  <c r="W39"/>
  <c r="AW39" s="1"/>
  <c r="V39"/>
  <c r="AV39" s="1"/>
  <c r="U39"/>
  <c r="AU39" s="1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AZ37" s="1"/>
  <c r="Y37"/>
  <c r="AY37" s="1"/>
  <c r="W37"/>
  <c r="AW37" s="1"/>
  <c r="V37"/>
  <c r="AV37" s="1"/>
  <c r="U37"/>
  <c r="AU37" s="1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AZ35" s="1"/>
  <c r="Y35"/>
  <c r="AY35" s="1"/>
  <c r="X35"/>
  <c r="AX35" s="1"/>
  <c r="W35"/>
  <c r="AW35" s="1"/>
  <c r="U35"/>
  <c r="AU35" s="1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AZ33" s="1"/>
  <c r="Y33"/>
  <c r="AY33" s="1"/>
  <c r="X33"/>
  <c r="AX33" s="1"/>
  <c r="W33"/>
  <c r="AW33" s="1"/>
  <c r="V33"/>
  <c r="AV33" s="1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BC29"/>
  <c r="AY29"/>
  <c r="AU29"/>
  <c r="AP29"/>
  <c r="AO29"/>
  <c r="AN29"/>
  <c r="AM29"/>
  <c r="AL29"/>
  <c r="AK29"/>
  <c r="AJ29"/>
  <c r="AI29"/>
  <c r="AH29"/>
  <c r="AG29"/>
  <c r="AF29"/>
  <c r="AC29"/>
  <c r="AB29"/>
  <c r="BB29" s="1"/>
  <c r="AA29"/>
  <c r="BA29" s="1"/>
  <c r="Z29"/>
  <c r="AZ29" s="1"/>
  <c r="Y29"/>
  <c r="X29"/>
  <c r="AX29" s="1"/>
  <c r="W29"/>
  <c r="AW29" s="1"/>
  <c r="V29"/>
  <c r="AV29" s="1"/>
  <c r="U29"/>
  <c r="T29"/>
  <c r="AT29" s="1"/>
  <c r="S29"/>
  <c r="AS29" s="1"/>
  <c r="Q29"/>
  <c r="O29"/>
  <c r="AQ28"/>
  <c r="AO28"/>
  <c r="AN28"/>
  <c r="AM28"/>
  <c r="AL28"/>
  <c r="AK28"/>
  <c r="AJ28"/>
  <c r="AI28"/>
  <c r="AH28"/>
  <c r="AG28"/>
  <c r="AF28"/>
  <c r="AD28"/>
  <c r="BD28" s="1"/>
  <c r="AB28"/>
  <c r="BB28" s="1"/>
  <c r="AA28"/>
  <c r="BA28" s="1"/>
  <c r="Z28"/>
  <c r="AZ28" s="1"/>
  <c r="Y28"/>
  <c r="AY28" s="1"/>
  <c r="X28"/>
  <c r="AX28" s="1"/>
  <c r="W28"/>
  <c r="AW28" s="1"/>
  <c r="V28"/>
  <c r="AV28" s="1"/>
  <c r="U28"/>
  <c r="AU28" s="1"/>
  <c r="T28"/>
  <c r="AT28" s="1"/>
  <c r="S28"/>
  <c r="AS28" s="1"/>
  <c r="Q28"/>
  <c r="O28"/>
  <c r="BD27"/>
  <c r="AQ27"/>
  <c r="AP27"/>
  <c r="AN27"/>
  <c r="AM27"/>
  <c r="AL27"/>
  <c r="AK27"/>
  <c r="AJ27"/>
  <c r="AI27"/>
  <c r="AH27"/>
  <c r="AG27"/>
  <c r="AF27"/>
  <c r="AD27"/>
  <c r="AC27"/>
  <c r="BC27" s="1"/>
  <c r="AA27"/>
  <c r="BA27" s="1"/>
  <c r="Z27"/>
  <c r="AZ27" s="1"/>
  <c r="Y27"/>
  <c r="AY27" s="1"/>
  <c r="X27"/>
  <c r="AX27" s="1"/>
  <c r="W27"/>
  <c r="AW27" s="1"/>
  <c r="V27"/>
  <c r="AV27" s="1"/>
  <c r="U27"/>
  <c r="AU27" s="1"/>
  <c r="T27"/>
  <c r="AT27" s="1"/>
  <c r="S27"/>
  <c r="AS27" s="1"/>
  <c r="Q27"/>
  <c r="AQ26"/>
  <c r="AP26"/>
  <c r="AO26"/>
  <c r="AM26"/>
  <c r="AL26"/>
  <c r="AK26"/>
  <c r="AJ26"/>
  <c r="AI26"/>
  <c r="AH26"/>
  <c r="AG26"/>
  <c r="AF26"/>
  <c r="AD26"/>
  <c r="BD26" s="1"/>
  <c r="AC26"/>
  <c r="BC26" s="1"/>
  <c r="AB26"/>
  <c r="BB26" s="1"/>
  <c r="Z26"/>
  <c r="AZ26" s="1"/>
  <c r="Y26"/>
  <c r="AY26" s="1"/>
  <c r="X26"/>
  <c r="AX26" s="1"/>
  <c r="W26"/>
  <c r="AW26" s="1"/>
  <c r="V26"/>
  <c r="AV26" s="1"/>
  <c r="U26"/>
  <c r="AU26" s="1"/>
  <c r="T26"/>
  <c r="AT26" s="1"/>
  <c r="S26"/>
  <c r="AS26" s="1"/>
  <c r="Q26"/>
  <c r="O26"/>
  <c r="BD25"/>
  <c r="AY25"/>
  <c r="AQ25"/>
  <c r="AP25"/>
  <c r="AO25"/>
  <c r="AN25"/>
  <c r="AL25"/>
  <c r="AK25"/>
  <c r="AJ25"/>
  <c r="AI25"/>
  <c r="AH25"/>
  <c r="AG25"/>
  <c r="AF25"/>
  <c r="AD25"/>
  <c r="AC25"/>
  <c r="BC25" s="1"/>
  <c r="AB25"/>
  <c r="BB25" s="1"/>
  <c r="AA25"/>
  <c r="BA25" s="1"/>
  <c r="Y25"/>
  <c r="X25"/>
  <c r="AX25" s="1"/>
  <c r="W25"/>
  <c r="AW25" s="1"/>
  <c r="V25"/>
  <c r="AV25" s="1"/>
  <c r="U25"/>
  <c r="AU25" s="1"/>
  <c r="T25"/>
  <c r="AT25" s="1"/>
  <c r="S25"/>
  <c r="AS25" s="1"/>
  <c r="Q25"/>
  <c r="O25"/>
  <c r="AQ24"/>
  <c r="AP24"/>
  <c r="AO24"/>
  <c r="AN24"/>
  <c r="AM24"/>
  <c r="AK24"/>
  <c r="AJ24"/>
  <c r="AI24"/>
  <c r="AH24"/>
  <c r="AG24"/>
  <c r="AF24"/>
  <c r="AD24"/>
  <c r="BD24" s="1"/>
  <c r="AC24"/>
  <c r="BC24" s="1"/>
  <c r="AB24"/>
  <c r="BB24" s="1"/>
  <c r="AA24"/>
  <c r="BA24" s="1"/>
  <c r="Z24"/>
  <c r="AZ24" s="1"/>
  <c r="X24"/>
  <c r="AX24" s="1"/>
  <c r="W24"/>
  <c r="AW24" s="1"/>
  <c r="V24"/>
  <c r="AV24" s="1"/>
  <c r="U24"/>
  <c r="AU24" s="1"/>
  <c r="T24"/>
  <c r="AT24" s="1"/>
  <c r="S24"/>
  <c r="AS24" s="1"/>
  <c r="Q24"/>
  <c r="O24"/>
  <c r="BD23"/>
  <c r="AQ23"/>
  <c r="AP23"/>
  <c r="AO23"/>
  <c r="AN23"/>
  <c r="AM23"/>
  <c r="AL23"/>
  <c r="AJ23"/>
  <c r="AI23"/>
  <c r="AH23"/>
  <c r="AG23"/>
  <c r="AF23"/>
  <c r="AD23"/>
  <c r="AC23"/>
  <c r="BC23" s="1"/>
  <c r="AB23"/>
  <c r="BB23" s="1"/>
  <c r="AA23"/>
  <c r="BA23" s="1"/>
  <c r="Z23"/>
  <c r="AZ23" s="1"/>
  <c r="Y23"/>
  <c r="AY23" s="1"/>
  <c r="W23"/>
  <c r="AW23" s="1"/>
  <c r="V23"/>
  <c r="AV23" s="1"/>
  <c r="U23"/>
  <c r="AU23" s="1"/>
  <c r="T23"/>
  <c r="AT23" s="1"/>
  <c r="S23"/>
  <c r="AS23" s="1"/>
  <c r="Q23"/>
  <c r="O23"/>
  <c r="AQ22"/>
  <c r="AP22"/>
  <c r="AO22"/>
  <c r="AN22"/>
  <c r="AM22"/>
  <c r="AL22"/>
  <c r="AK22"/>
  <c r="AI22"/>
  <c r="AH22"/>
  <c r="AG22"/>
  <c r="AF22"/>
  <c r="AD22"/>
  <c r="BD22" s="1"/>
  <c r="AC22"/>
  <c r="BC22" s="1"/>
  <c r="AB22"/>
  <c r="BB22" s="1"/>
  <c r="AA22"/>
  <c r="BA22" s="1"/>
  <c r="Z22"/>
  <c r="AZ22" s="1"/>
  <c r="Y22"/>
  <c r="AY22" s="1"/>
  <c r="X22"/>
  <c r="AX22" s="1"/>
  <c r="V22"/>
  <c r="AV22" s="1"/>
  <c r="U22"/>
  <c r="AU22" s="1"/>
  <c r="T22"/>
  <c r="AT22" s="1"/>
  <c r="S22"/>
  <c r="AS22" s="1"/>
  <c r="Q22"/>
  <c r="O22"/>
  <c r="BD21"/>
  <c r="AZ21"/>
  <c r="AQ21"/>
  <c r="AP21"/>
  <c r="AO21"/>
  <c r="AN21"/>
  <c r="AM21"/>
  <c r="AL21"/>
  <c r="AK21"/>
  <c r="AJ21"/>
  <c r="AH21"/>
  <c r="AG21"/>
  <c r="AF21"/>
  <c r="AD21"/>
  <c r="AC21"/>
  <c r="BC21" s="1"/>
  <c r="AB21"/>
  <c r="BB21" s="1"/>
  <c r="AA21"/>
  <c r="BA21" s="1"/>
  <c r="Z21"/>
  <c r="Y21"/>
  <c r="AY21" s="1"/>
  <c r="X21"/>
  <c r="AX21" s="1"/>
  <c r="W21"/>
  <c r="AW21" s="1"/>
  <c r="U21"/>
  <c r="AU21" s="1"/>
  <c r="T21"/>
  <c r="AT21" s="1"/>
  <c r="S21"/>
  <c r="AS21" s="1"/>
  <c r="Q21"/>
  <c r="O21"/>
  <c r="AQ20"/>
  <c r="AP20"/>
  <c r="AO20"/>
  <c r="AN20"/>
  <c r="AM20"/>
  <c r="AL20"/>
  <c r="AK20"/>
  <c r="AJ20"/>
  <c r="AI20"/>
  <c r="AG20"/>
  <c r="AF20"/>
  <c r="AD20"/>
  <c r="BD20" s="1"/>
  <c r="AC20"/>
  <c r="BC20" s="1"/>
  <c r="AB20"/>
  <c r="BB20" s="1"/>
  <c r="AA20"/>
  <c r="BA20" s="1"/>
  <c r="Z20"/>
  <c r="AZ20" s="1"/>
  <c r="Y20"/>
  <c r="AY20" s="1"/>
  <c r="X20"/>
  <c r="AX20" s="1"/>
  <c r="W20"/>
  <c r="AW20" s="1"/>
  <c r="V20"/>
  <c r="AV20" s="1"/>
  <c r="T20"/>
  <c r="AT20" s="1"/>
  <c r="S20"/>
  <c r="AS20" s="1"/>
  <c r="Q20"/>
  <c r="O20"/>
  <c r="BD19"/>
  <c r="AQ19"/>
  <c r="AP19"/>
  <c r="AO19"/>
  <c r="AN19"/>
  <c r="AM19"/>
  <c r="AL19"/>
  <c r="AK19"/>
  <c r="AJ19"/>
  <c r="AI19"/>
  <c r="AH19"/>
  <c r="AF19"/>
  <c r="AD19"/>
  <c r="AC19"/>
  <c r="BC19" s="1"/>
  <c r="AB19"/>
  <c r="BB19" s="1"/>
  <c r="AA19"/>
  <c r="BA19" s="1"/>
  <c r="Z19"/>
  <c r="AZ19" s="1"/>
  <c r="Y19"/>
  <c r="AY19" s="1"/>
  <c r="X19"/>
  <c r="AX19" s="1"/>
  <c r="W19"/>
  <c r="AW19" s="1"/>
  <c r="V19"/>
  <c r="AV19" s="1"/>
  <c r="U19"/>
  <c r="AU19" s="1"/>
  <c r="S19"/>
  <c r="AS19" s="1"/>
  <c r="Q19"/>
  <c r="O19"/>
  <c r="AQ18"/>
  <c r="AP18"/>
  <c r="AO18"/>
  <c r="AN18"/>
  <c r="AM18"/>
  <c r="AL18"/>
  <c r="AK18"/>
  <c r="AJ18"/>
  <c r="AI18"/>
  <c r="AH18"/>
  <c r="AG18"/>
  <c r="AD18"/>
  <c r="BD18" s="1"/>
  <c r="AC18"/>
  <c r="BC18" s="1"/>
  <c r="AB18"/>
  <c r="BB18" s="1"/>
  <c r="AA18"/>
  <c r="BA18" s="1"/>
  <c r="Z18"/>
  <c r="AZ18" s="1"/>
  <c r="Y18"/>
  <c r="AY18" s="1"/>
  <c r="X18"/>
  <c r="AX18" s="1"/>
  <c r="W18"/>
  <c r="AW18" s="1"/>
  <c r="V18"/>
  <c r="AV18" s="1"/>
  <c r="U18"/>
  <c r="AU18" s="1"/>
  <c r="T18"/>
  <c r="AT18" s="1"/>
  <c r="Q18"/>
  <c r="O18"/>
  <c r="N17"/>
  <c r="M17"/>
  <c r="L17"/>
  <c r="K17"/>
  <c r="J17"/>
  <c r="I17"/>
  <c r="H17"/>
  <c r="G17"/>
  <c r="F17"/>
  <c r="E17"/>
  <c r="D17"/>
  <c r="C17"/>
  <c r="BC15"/>
  <c r="AY15"/>
  <c r="AU15"/>
  <c r="AP15"/>
  <c r="AO15"/>
  <c r="AN15"/>
  <c r="AM15"/>
  <c r="AL15"/>
  <c r="AK15"/>
  <c r="AJ15"/>
  <c r="AI15"/>
  <c r="AH15"/>
  <c r="AG15"/>
  <c r="AF15"/>
  <c r="AC15"/>
  <c r="AB15"/>
  <c r="BB15" s="1"/>
  <c r="AA15"/>
  <c r="BA15" s="1"/>
  <c r="Z15"/>
  <c r="AZ15" s="1"/>
  <c r="Y15"/>
  <c r="X15"/>
  <c r="AX15" s="1"/>
  <c r="W15"/>
  <c r="AW15" s="1"/>
  <c r="V15"/>
  <c r="AV15" s="1"/>
  <c r="U15"/>
  <c r="T15"/>
  <c r="AT15" s="1"/>
  <c r="S15"/>
  <c r="AS15" s="1"/>
  <c r="Q15"/>
  <c r="O15"/>
  <c r="AQ14"/>
  <c r="AO14"/>
  <c r="AN14"/>
  <c r="AM14"/>
  <c r="AL14"/>
  <c r="AK14"/>
  <c r="AJ14"/>
  <c r="AI14"/>
  <c r="AH14"/>
  <c r="AG14"/>
  <c r="AF14"/>
  <c r="AD14"/>
  <c r="BD14" s="1"/>
  <c r="AB14"/>
  <c r="BB14" s="1"/>
  <c r="AA14"/>
  <c r="BA14" s="1"/>
  <c r="Z14"/>
  <c r="AZ14" s="1"/>
  <c r="Y14"/>
  <c r="AY14" s="1"/>
  <c r="X14"/>
  <c r="AX14" s="1"/>
  <c r="W14"/>
  <c r="AW14" s="1"/>
  <c r="V14"/>
  <c r="AV14" s="1"/>
  <c r="U14"/>
  <c r="AU14" s="1"/>
  <c r="T14"/>
  <c r="AT14" s="1"/>
  <c r="S14"/>
  <c r="AS14" s="1"/>
  <c r="Q14"/>
  <c r="O14"/>
  <c r="BD13"/>
  <c r="AQ13"/>
  <c r="AP13"/>
  <c r="AN13"/>
  <c r="AM13"/>
  <c r="AL13"/>
  <c r="AK13"/>
  <c r="AJ13"/>
  <c r="AI13"/>
  <c r="AH13"/>
  <c r="AG13"/>
  <c r="AF13"/>
  <c r="AD13"/>
  <c r="AC13"/>
  <c r="BC13" s="1"/>
  <c r="AA13"/>
  <c r="BA13" s="1"/>
  <c r="Z13"/>
  <c r="AZ13" s="1"/>
  <c r="Y13"/>
  <c r="AY13" s="1"/>
  <c r="X13"/>
  <c r="AX13" s="1"/>
  <c r="W13"/>
  <c r="AW13" s="1"/>
  <c r="V13"/>
  <c r="AV13" s="1"/>
  <c r="U13"/>
  <c r="AU13" s="1"/>
  <c r="T13"/>
  <c r="AT13" s="1"/>
  <c r="S13"/>
  <c r="AS13" s="1"/>
  <c r="Q13"/>
  <c r="O13"/>
  <c r="AQ12"/>
  <c r="AP12"/>
  <c r="AO12"/>
  <c r="AM12"/>
  <c r="AL12"/>
  <c r="AK12"/>
  <c r="AJ12"/>
  <c r="AI12"/>
  <c r="AH12"/>
  <c r="AG12"/>
  <c r="AF12"/>
  <c r="AD12"/>
  <c r="BD12" s="1"/>
  <c r="AC12"/>
  <c r="BC12" s="1"/>
  <c r="AB12"/>
  <c r="BB12" s="1"/>
  <c r="Z12"/>
  <c r="AZ12" s="1"/>
  <c r="Y12"/>
  <c r="AY12" s="1"/>
  <c r="X12"/>
  <c r="AX12" s="1"/>
  <c r="W12"/>
  <c r="AW12" s="1"/>
  <c r="V12"/>
  <c r="AV12" s="1"/>
  <c r="U12"/>
  <c r="AU12" s="1"/>
  <c r="T12"/>
  <c r="AT12" s="1"/>
  <c r="S12"/>
  <c r="AS12" s="1"/>
  <c r="Q12"/>
  <c r="O12"/>
  <c r="BD11"/>
  <c r="AY11"/>
  <c r="AQ11"/>
  <c r="AP11"/>
  <c r="AO11"/>
  <c r="AN11"/>
  <c r="AL11"/>
  <c r="AK11"/>
  <c r="AJ11"/>
  <c r="AI11"/>
  <c r="AH11"/>
  <c r="AG11"/>
  <c r="AF11"/>
  <c r="AD11"/>
  <c r="AC11"/>
  <c r="BC11" s="1"/>
  <c r="AB11"/>
  <c r="BB11" s="1"/>
  <c r="AA11"/>
  <c r="BA11" s="1"/>
  <c r="Y11"/>
  <c r="X11"/>
  <c r="AX11" s="1"/>
  <c r="W11"/>
  <c r="AW11" s="1"/>
  <c r="V11"/>
  <c r="AV11" s="1"/>
  <c r="U11"/>
  <c r="AU11" s="1"/>
  <c r="T11"/>
  <c r="AT11" s="1"/>
  <c r="S11"/>
  <c r="AS11" s="1"/>
  <c r="Q11"/>
  <c r="O11"/>
  <c r="AQ10"/>
  <c r="AP10"/>
  <c r="AO10"/>
  <c r="AN10"/>
  <c r="AM10"/>
  <c r="AK10"/>
  <c r="AJ10"/>
  <c r="AI10"/>
  <c r="AH10"/>
  <c r="AG10"/>
  <c r="AF10"/>
  <c r="AD10"/>
  <c r="BD10" s="1"/>
  <c r="AC10"/>
  <c r="BC10" s="1"/>
  <c r="AB10"/>
  <c r="BB10" s="1"/>
  <c r="AA10"/>
  <c r="BA10" s="1"/>
  <c r="Z10"/>
  <c r="AZ10" s="1"/>
  <c r="X10"/>
  <c r="AX10" s="1"/>
  <c r="W10"/>
  <c r="AW10" s="1"/>
  <c r="V10"/>
  <c r="AV10" s="1"/>
  <c r="U10"/>
  <c r="AU10" s="1"/>
  <c r="T10"/>
  <c r="AT10" s="1"/>
  <c r="S10"/>
  <c r="AS10" s="1"/>
  <c r="Q10"/>
  <c r="O10"/>
  <c r="BD9"/>
  <c r="AQ9"/>
  <c r="AP9"/>
  <c r="AO9"/>
  <c r="AN9"/>
  <c r="AM9"/>
  <c r="AL9"/>
  <c r="AJ9"/>
  <c r="AI9"/>
  <c r="AH9"/>
  <c r="AG9"/>
  <c r="AF9"/>
  <c r="AD9"/>
  <c r="AC9"/>
  <c r="BC9" s="1"/>
  <c r="AB9"/>
  <c r="BB9" s="1"/>
  <c r="AA9"/>
  <c r="BA9" s="1"/>
  <c r="Z9"/>
  <c r="AZ9" s="1"/>
  <c r="Y9"/>
  <c r="AY9" s="1"/>
  <c r="W9"/>
  <c r="AW9" s="1"/>
  <c r="V9"/>
  <c r="AV9" s="1"/>
  <c r="U9"/>
  <c r="AU9" s="1"/>
  <c r="T9"/>
  <c r="AT9" s="1"/>
  <c r="S9"/>
  <c r="AS9" s="1"/>
  <c r="Q9"/>
  <c r="O9"/>
  <c r="AQ8"/>
  <c r="AP8"/>
  <c r="AO8"/>
  <c r="AN8"/>
  <c r="AM8"/>
  <c r="AL8"/>
  <c r="AK8"/>
  <c r="AI8"/>
  <c r="AH8"/>
  <c r="AG8"/>
  <c r="AF8"/>
  <c r="AD8"/>
  <c r="BD8" s="1"/>
  <c r="AC8"/>
  <c r="BC8" s="1"/>
  <c r="AB8"/>
  <c r="BB8" s="1"/>
  <c r="AA8"/>
  <c r="BA8" s="1"/>
  <c r="Z8"/>
  <c r="AZ8" s="1"/>
  <c r="Y8"/>
  <c r="AY8" s="1"/>
  <c r="X8"/>
  <c r="AX8" s="1"/>
  <c r="V8"/>
  <c r="AV8" s="1"/>
  <c r="U8"/>
  <c r="AU8" s="1"/>
  <c r="T8"/>
  <c r="AT8" s="1"/>
  <c r="S8"/>
  <c r="AS8" s="1"/>
  <c r="Q8"/>
  <c r="O8"/>
  <c r="BD7"/>
  <c r="AZ7"/>
  <c r="AQ7"/>
  <c r="AP7"/>
  <c r="AO7"/>
  <c r="AN7"/>
  <c r="AM7"/>
  <c r="AL7"/>
  <c r="AK7"/>
  <c r="AJ7"/>
  <c r="AH7"/>
  <c r="AG7"/>
  <c r="AF7"/>
  <c r="AD7"/>
  <c r="AC7"/>
  <c r="BC7" s="1"/>
  <c r="AB7"/>
  <c r="BB7" s="1"/>
  <c r="AA7"/>
  <c r="BA7" s="1"/>
  <c r="Z7"/>
  <c r="Y7"/>
  <c r="AY7" s="1"/>
  <c r="X7"/>
  <c r="AX7" s="1"/>
  <c r="W7"/>
  <c r="AW7" s="1"/>
  <c r="U7"/>
  <c r="AU7" s="1"/>
  <c r="T7"/>
  <c r="AT7" s="1"/>
  <c r="S7"/>
  <c r="AS7" s="1"/>
  <c r="Q7"/>
  <c r="O7"/>
  <c r="AQ6"/>
  <c r="AP6"/>
  <c r="AO6"/>
  <c r="AN6"/>
  <c r="AM6"/>
  <c r="AL6"/>
  <c r="AK6"/>
  <c r="AJ6"/>
  <c r="AI6"/>
  <c r="AG6"/>
  <c r="AF6"/>
  <c r="AD6"/>
  <c r="BD6" s="1"/>
  <c r="AC6"/>
  <c r="BC6" s="1"/>
  <c r="AB6"/>
  <c r="BB6" s="1"/>
  <c r="AA6"/>
  <c r="BA6" s="1"/>
  <c r="Z6"/>
  <c r="AZ6" s="1"/>
  <c r="Y6"/>
  <c r="AY6" s="1"/>
  <c r="X6"/>
  <c r="AX6" s="1"/>
  <c r="W6"/>
  <c r="AW6" s="1"/>
  <c r="V6"/>
  <c r="AV6" s="1"/>
  <c r="T6"/>
  <c r="AT6" s="1"/>
  <c r="S6"/>
  <c r="AS6" s="1"/>
  <c r="Q6"/>
  <c r="O6"/>
  <c r="BD5"/>
  <c r="AQ5"/>
  <c r="AP5"/>
  <c r="AO5"/>
  <c r="AN5"/>
  <c r="AM5"/>
  <c r="AL5"/>
  <c r="AK5"/>
  <c r="AJ5"/>
  <c r="AI5"/>
  <c r="AH5"/>
  <c r="AF5"/>
  <c r="AD5"/>
  <c r="AC5"/>
  <c r="BC5" s="1"/>
  <c r="AB5"/>
  <c r="BB5" s="1"/>
  <c r="AA5"/>
  <c r="BA5" s="1"/>
  <c r="Z5"/>
  <c r="AZ5" s="1"/>
  <c r="Y5"/>
  <c r="AY5" s="1"/>
  <c r="X5"/>
  <c r="AX5" s="1"/>
  <c r="W5"/>
  <c r="AW5" s="1"/>
  <c r="V5"/>
  <c r="AV5" s="1"/>
  <c r="U5"/>
  <c r="AU5" s="1"/>
  <c r="S5"/>
  <c r="AS5" s="1"/>
  <c r="Q5"/>
  <c r="O5"/>
  <c r="AQ4"/>
  <c r="AP4"/>
  <c r="AO4"/>
  <c r="AN4"/>
  <c r="AM4"/>
  <c r="AL4"/>
  <c r="AK4"/>
  <c r="AJ4"/>
  <c r="AI4"/>
  <c r="AH4"/>
  <c r="AG4"/>
  <c r="AD4"/>
  <c r="BD4" s="1"/>
  <c r="AC4"/>
  <c r="BC4" s="1"/>
  <c r="AB4"/>
  <c r="BB4" s="1"/>
  <c r="AA4"/>
  <c r="BA4" s="1"/>
  <c r="Z4"/>
  <c r="AZ4" s="1"/>
  <c r="Y4"/>
  <c r="AY4" s="1"/>
  <c r="X4"/>
  <c r="AX4" s="1"/>
  <c r="W4"/>
  <c r="AW4" s="1"/>
  <c r="V4"/>
  <c r="AV4" s="1"/>
  <c r="U4"/>
  <c r="AU4" s="1"/>
  <c r="T4"/>
  <c r="AT4" s="1"/>
  <c r="Q4"/>
  <c r="O4"/>
  <c r="N3"/>
  <c r="M3"/>
  <c r="L3"/>
  <c r="K3"/>
  <c r="J3"/>
  <c r="I3"/>
  <c r="H3"/>
  <c r="G3"/>
  <c r="F3"/>
  <c r="E3"/>
  <c r="D3"/>
  <c r="C3"/>
  <c r="P48" l="1"/>
  <c r="P49"/>
  <c r="P47"/>
  <c r="P51"/>
  <c r="P53"/>
  <c r="P46"/>
  <c r="P50"/>
  <c r="P52"/>
  <c r="P33"/>
  <c r="P35"/>
  <c r="P37"/>
  <c r="P39"/>
  <c r="P32"/>
  <c r="P34"/>
  <c r="P36"/>
  <c r="P38"/>
  <c r="P19"/>
  <c r="P21"/>
  <c r="P23"/>
  <c r="P25"/>
  <c r="P27"/>
  <c r="P18"/>
  <c r="P20"/>
  <c r="P22"/>
  <c r="P24"/>
  <c r="P26"/>
  <c r="P5"/>
  <c r="P7"/>
  <c r="P9"/>
  <c r="P11"/>
  <c r="P13"/>
  <c r="P4"/>
  <c r="P6"/>
  <c r="P8"/>
  <c r="P10"/>
  <c r="P12"/>
  <c r="I35" i="12"/>
  <c r="I27"/>
  <c r="C19"/>
  <c r="C11"/>
  <c r="I19" i="11"/>
  <c r="I11"/>
  <c r="C35"/>
  <c r="C27"/>
  <c r="C35" i="10" l="1"/>
  <c r="C27"/>
  <c r="I35"/>
  <c r="I27"/>
  <c r="I19"/>
  <c r="I11"/>
  <c r="I19" i="8"/>
  <c r="I11"/>
  <c r="I35" i="7"/>
  <c r="I27"/>
  <c r="C35"/>
  <c r="C27"/>
  <c r="C19"/>
  <c r="C11"/>
  <c r="I35" i="6"/>
  <c r="I27"/>
  <c r="I19"/>
  <c r="I11"/>
  <c r="C35" i="5"/>
  <c r="C27"/>
  <c r="C19"/>
  <c r="C11"/>
  <c r="I35" i="14" l="1"/>
  <c r="C35"/>
  <c r="I27"/>
  <c r="C27"/>
  <c r="I19"/>
  <c r="C19"/>
  <c r="I11"/>
  <c r="C11"/>
  <c r="I35" i="13"/>
  <c r="C35"/>
  <c r="I27"/>
  <c r="C27"/>
  <c r="I19"/>
  <c r="C19"/>
  <c r="I11"/>
  <c r="C11"/>
  <c r="C35" i="12"/>
  <c r="C27"/>
  <c r="I19"/>
  <c r="I11"/>
  <c r="I35" i="11"/>
  <c r="I27"/>
  <c r="C19"/>
  <c r="C11"/>
  <c r="C19" i="10"/>
  <c r="C11"/>
  <c r="I35" i="9"/>
  <c r="C35"/>
  <c r="I27"/>
  <c r="C27"/>
  <c r="I19"/>
  <c r="C19"/>
  <c r="I11"/>
  <c r="C11"/>
  <c r="I35" i="8"/>
  <c r="C35"/>
  <c r="I27"/>
  <c r="C27"/>
  <c r="C19"/>
  <c r="C11"/>
  <c r="I19" i="7"/>
  <c r="I11"/>
  <c r="C35" i="6"/>
  <c r="C27"/>
  <c r="C19"/>
  <c r="C11"/>
  <c r="I35" i="5"/>
  <c r="I27"/>
  <c r="I19"/>
  <c r="I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<sst xmlns="http://schemas.openxmlformats.org/spreadsheetml/2006/main" count="1455" uniqueCount="271">
  <si>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</si>
  <si>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</si>
  <si>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</si>
  <si>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</si>
  <si>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</si>
  <si>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</si>
  <si>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</si>
  <si>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</si>
  <si>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</si>
  <si>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</si>
  <si>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</si>
  <si>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</si>
  <si>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</si>
  <si>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</si>
  <si>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</si>
  <si>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</si>
  <si>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</si>
  <si>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</si>
  <si>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</si>
  <si>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</si>
  <si>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</si>
  <si>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</si>
  <si>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</si>
  <si>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</si>
  <si>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</si>
  <si>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</si>
  <si>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</si>
  <si>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</si>
  <si>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</si>
  <si>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</si>
  <si>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</si>
  <si>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</si>
  <si>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</si>
  <si>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</si>
  <si>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</si>
  <si>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</si>
  <si>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</si>
  <si>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</si>
  <si>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</si>
  <si>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3B</t>
  </si>
  <si>
    <t>4E</t>
  </si>
  <si>
    <t>Janssens Guy</t>
  </si>
  <si>
    <t>Saeys Thierry</t>
  </si>
  <si>
    <t>Vanderwaeren Serge</t>
  </si>
  <si>
    <t>Boers Jos</t>
  </si>
  <si>
    <t>Taelemans Werner</t>
  </si>
  <si>
    <t>Mertens François</t>
  </si>
  <si>
    <t>Debast Patrick</t>
  </si>
  <si>
    <t>Lemmens Pierre</t>
  </si>
  <si>
    <t>Van Nerom Luc</t>
  </si>
  <si>
    <t>Pletinckx Eddy</t>
  </si>
  <si>
    <t>Cornelis Eric</t>
  </si>
  <si>
    <t>Maeckelbergh Mieke</t>
  </si>
  <si>
    <t>Deklerck Willy</t>
  </si>
  <si>
    <t>De Ceukelaire Gert</t>
  </si>
  <si>
    <t>Malfliet Bernard</t>
  </si>
  <si>
    <t>Djuh</t>
  </si>
  <si>
    <t>Neven Pascal</t>
  </si>
  <si>
    <t>5H</t>
  </si>
  <si>
    <t>5I</t>
  </si>
  <si>
    <t>Verstreken erik</t>
  </si>
  <si>
    <t>Grandjean Luc</t>
  </si>
  <si>
    <t>Maeckelbergh Geert</t>
  </si>
  <si>
    <t>Dewilde Eric</t>
  </si>
  <si>
    <t>in afdeling 5 spelen 8 ploegen per reeks; dat zijn twee speeldagen minder per seizoen</t>
  </si>
  <si>
    <t>Leloutre Bernard</t>
  </si>
  <si>
    <t>Masure Luc</t>
  </si>
  <si>
    <t>Mattheys Eddy</t>
  </si>
  <si>
    <t>Meugens Eric</t>
  </si>
  <si>
    <t>Uylenroeck Roland</t>
  </si>
  <si>
    <t>Cools Jos</t>
  </si>
  <si>
    <t>Debouvere Pascal</t>
  </si>
  <si>
    <t>De Smedt Jean Pierre</t>
  </si>
  <si>
    <t>ng</t>
  </si>
  <si>
    <t>De Smet Karl</t>
  </si>
  <si>
    <t>Verlaenen R</t>
  </si>
  <si>
    <t>Tournoy G</t>
  </si>
  <si>
    <t>Stiens Kris</t>
  </si>
  <si>
    <t>Steenhoudt Jan</t>
  </si>
  <si>
    <t>Stiens Randy</t>
  </si>
  <si>
    <t>Vierendeels Robert</t>
  </si>
  <si>
    <t>Malfliet Koen</t>
  </si>
  <si>
    <t>Saligo Luc</t>
  </si>
  <si>
    <t>Courteyn Patrick</t>
  </si>
  <si>
    <t>Matthys Luc</t>
  </si>
  <si>
    <t>Flamee Dirk</t>
  </si>
  <si>
    <t>Verzin</t>
  </si>
  <si>
    <t>Werner G</t>
  </si>
  <si>
    <t>Roger Marc</t>
  </si>
  <si>
    <t>Roger Michel</t>
  </si>
  <si>
    <t>Halasz</t>
  </si>
  <si>
    <t>(forfait)</t>
  </si>
  <si>
    <t>zij slagen de 5de en de 6de speeldag over</t>
  </si>
  <si>
    <t>NN</t>
  </si>
  <si>
    <t>Vandermeulen Boni</t>
  </si>
  <si>
    <t>Burger Stefaan</t>
  </si>
  <si>
    <t>Truyens Aimé</t>
  </si>
  <si>
    <t>Van Hecke Martine</t>
  </si>
  <si>
    <t>Vandervurst Adriaan</t>
  </si>
  <si>
    <t>4E                 Westland werd uit competitie genomen, nul punten of algemeen forfait; niet 5,5 punten</t>
  </si>
  <si>
    <t>Stuyts S</t>
  </si>
  <si>
    <t>Noubaun</t>
  </si>
  <si>
    <t>De Moerlooze</t>
  </si>
  <si>
    <t>Meganck</t>
  </si>
  <si>
    <t>Furstenberg Tom</t>
  </si>
  <si>
    <t>Van Gompel Hugo</t>
  </si>
  <si>
    <t>De Ceuster Jean-Luc</t>
  </si>
  <si>
    <t>Verstreken Erik</t>
  </si>
  <si>
    <t>vanaf de zevende ronde kan soms een letter B ontbreken bij de tegenstanders</t>
  </si>
  <si>
    <t>dat is een fout in de aansluitingen of het klavier, vervelend …</t>
  </si>
  <si>
    <t>in reeks 3B en 5H aangevuld met eentjes in de naam van de ploeg</t>
  </si>
  <si>
    <t>bron: SVB-blad april 1988;  uitslagen van de NTL</t>
  </si>
  <si>
    <t>228 Dworp 1</t>
  </si>
  <si>
    <t>209 SK Anderlecht 3</t>
  </si>
  <si>
    <t>518 Soignies 1</t>
  </si>
  <si>
    <t>505 Carnières</t>
  </si>
  <si>
    <t>515 Nivelles 1</t>
  </si>
  <si>
    <t>229 Caïssa Woluwe 1</t>
  </si>
  <si>
    <t>223 Wavre 1</t>
  </si>
  <si>
    <t>216 Waterloo 1</t>
  </si>
  <si>
    <t>402 JJ Gent 5</t>
  </si>
  <si>
    <t>245 Roque 5</t>
  </si>
  <si>
    <t>243 Leuven 3</t>
  </si>
  <si>
    <t>210 Pat Berchem 1</t>
  </si>
  <si>
    <t>228 Dworp 2</t>
  </si>
  <si>
    <t>244 Thibaut 3</t>
  </si>
  <si>
    <t>274 Westland 3</t>
  </si>
  <si>
    <t>201 CRE Bruxelles 3</t>
  </si>
  <si>
    <t>501 CRE Charleroi 1</t>
  </si>
  <si>
    <t>712 Tienen 1</t>
  </si>
  <si>
    <t>209 SK Anderlecht 5</t>
  </si>
  <si>
    <t>228 Dworp 3</t>
  </si>
  <si>
    <t>249 Ruisbroek 1</t>
  </si>
  <si>
    <t>201 CRE Bruxelles 4</t>
  </si>
  <si>
    <t>245 Roque 9</t>
  </si>
  <si>
    <t>278 Pantin 2</t>
  </si>
  <si>
    <t>280 Chess Club 1</t>
  </si>
  <si>
    <t>175 Halle Zoersel</t>
  </si>
  <si>
    <t>280 Chess Club 2</t>
  </si>
  <si>
    <t>228 Dworp 4</t>
  </si>
  <si>
    <t>229 Caïssa Woluwe 3</t>
  </si>
  <si>
    <t>278 Pantin 3</t>
  </si>
  <si>
    <t>249 Ruisbroek 2</t>
  </si>
  <si>
    <t>240 Machelen 2</t>
  </si>
  <si>
    <t>241 Tervuren 2</t>
  </si>
  <si>
    <t>blanco versie 5</t>
  </si>
  <si>
    <t>systeem matchpunten</t>
  </si>
  <si>
    <t>w 1 - g 0,5 - v 0</t>
  </si>
  <si>
    <t>w 2 - g 1 - v 0</t>
  </si>
  <si>
    <t>w 3 - g 2 - v 1 - vf 0</t>
  </si>
  <si>
    <t>matchpunten: w 1 - g 0,5 - v 0</t>
  </si>
  <si>
    <t>hulp controle kruistabel</t>
  </si>
  <si>
    <t>matchpunten: w 3 - g 2 - v 1 - vf 0</t>
  </si>
  <si>
    <t>203 Fous du Roy 1</t>
  </si>
  <si>
    <t>418 Geraardsbergen 1</t>
  </si>
  <si>
    <t>207 Etterbeek 2</t>
  </si>
  <si>
    <t>Van Nuffel Marc</t>
  </si>
  <si>
    <t>Van de Pontseele Erik</t>
  </si>
  <si>
    <t>Uhoda Philippe</t>
  </si>
  <si>
    <t>Fery Luc</t>
  </si>
  <si>
    <t>Koumakis Luc</t>
  </si>
  <si>
    <t>Van Melsen Raymond</t>
  </si>
  <si>
    <t>Higuet Auguste</t>
  </si>
  <si>
    <t>stamnummers en voornamen tegenstanders aangevuld met behulp van elolijst januari 1989 (pieter)</t>
  </si>
  <si>
    <t>Penneman Francis</t>
  </si>
  <si>
    <t>Mariame Philippe</t>
  </si>
  <si>
    <t>Dethier Michel</t>
  </si>
  <si>
    <t>Dlugoszewski Joseph</t>
  </si>
  <si>
    <t>Vandenhove Anugrah</t>
  </si>
  <si>
    <t>Abeloos Benoït</t>
  </si>
  <si>
    <t>Beuzard Luc</t>
  </si>
  <si>
    <t>Hock Diego</t>
  </si>
  <si>
    <t>De Meester David</t>
  </si>
  <si>
    <t>Ben Mahmoud Mahmoud</t>
  </si>
  <si>
    <t>De Man Paul</t>
  </si>
  <si>
    <t>De Weert Arnold</t>
  </si>
  <si>
    <t>Van Beurden Ben</t>
  </si>
  <si>
    <t>Jacobs Roger</t>
  </si>
  <si>
    <t>Vanderose Michel</t>
  </si>
  <si>
    <t>Dufrasne Pierre</t>
  </si>
  <si>
    <t>Rousseau Jean-François</t>
  </si>
  <si>
    <t>Vandemergel Yvan</t>
  </si>
  <si>
    <t>Laudes Michel</t>
  </si>
  <si>
    <t>Carcan Stephane</t>
  </si>
  <si>
    <t>Sleutel Cor</t>
  </si>
  <si>
    <t>Van Bouchout Herman</t>
  </si>
  <si>
    <t>gevonden bij 715 Boutersem</t>
  </si>
  <si>
    <t>Jonkergouw Jan</t>
  </si>
  <si>
    <t>Jonkergauw speelde nadien bij 153  Rijkevorsel</t>
  </si>
  <si>
    <t>Penneman gevonden bij 253 Dragon Bleu</t>
  </si>
  <si>
    <t>Toujour André</t>
  </si>
  <si>
    <t>Deyaert Diederik</t>
  </si>
  <si>
    <t>Deyaert had later 98743 als stamnummer ?!?</t>
  </si>
  <si>
    <t>Vandevelde Joseph</t>
  </si>
  <si>
    <t>Geerts Steven</t>
  </si>
  <si>
    <t>Malfliet Guy</t>
  </si>
  <si>
    <t>Verhaegen Albert</t>
  </si>
  <si>
    <t>Anciaux Marc</t>
  </si>
  <si>
    <t>Godefroit Jean Louis</t>
  </si>
  <si>
    <t>Perpete Raymond</t>
  </si>
  <si>
    <t>Lecocq Joel</t>
  </si>
  <si>
    <t>De Donder Philippe</t>
  </si>
  <si>
    <t>Effinger Alec.</t>
  </si>
  <si>
    <t>Denis Jacques</t>
  </si>
  <si>
    <t>Silovy Alain</t>
  </si>
  <si>
    <t>Tillie Willy</t>
  </si>
  <si>
    <t>Jacobs Walter</t>
  </si>
  <si>
    <t>Kara Ayhan</t>
  </si>
  <si>
    <t>Kara Cetin</t>
  </si>
  <si>
    <t>Campeert Julien</t>
  </si>
  <si>
    <t>Presti Giuseppe</t>
  </si>
  <si>
    <t>Adams Luc</t>
  </si>
  <si>
    <t>Szczesny Daniel</t>
  </si>
  <si>
    <t>Lacroix Didier</t>
  </si>
  <si>
    <t>Deschryver Fabien</t>
  </si>
  <si>
    <t>Wettach Michel</t>
  </si>
  <si>
    <t>Vausort André</t>
  </si>
  <si>
    <t>Decharneux Baudoin</t>
  </si>
  <si>
    <t>Joseph Fernand</t>
  </si>
  <si>
    <t>Vandenbosch Franz</t>
  </si>
  <si>
    <t>Verschoren François</t>
  </si>
  <si>
    <t>Steenwerckx Remy</t>
  </si>
  <si>
    <t>Verzin Henri</t>
  </si>
  <si>
    <t>Verlaenen Robert</t>
  </si>
  <si>
    <t>Tournoy Georges</t>
  </si>
  <si>
    <t>Cornil Robert</t>
  </si>
  <si>
    <t>Verheyen Jean</t>
  </si>
  <si>
    <t>Stilmant Thierry</t>
  </si>
  <si>
    <t>Roger Jean-Marie</t>
  </si>
  <si>
    <t>Andrew, Ivan of Steve</t>
  </si>
  <si>
    <t>Delposen Alex</t>
  </si>
  <si>
    <t>Odeur Hubert</t>
  </si>
  <si>
    <t>De Muynck Daniel</t>
  </si>
  <si>
    <t>De Pauw Damien</t>
  </si>
  <si>
    <t>Josse Gaston</t>
  </si>
  <si>
    <t>Wauthier Pierre</t>
  </si>
  <si>
    <t>gevonden bij 526 Jumet</t>
  </si>
  <si>
    <t>Fabri Bert</t>
  </si>
  <si>
    <t>Gerresch Paul</t>
  </si>
  <si>
    <t>Antoine Jacques</t>
  </si>
  <si>
    <t>Lefever Dimitri</t>
  </si>
  <si>
    <t>Mourrier Laurent</t>
  </si>
  <si>
    <t>Vandendael Alfons</t>
  </si>
  <si>
    <t>Smets Guy</t>
  </si>
  <si>
    <t>Piacentini Claudio</t>
  </si>
  <si>
    <t>Dusart Philippe</t>
  </si>
  <si>
    <t>Romanelli Robert</t>
  </si>
  <si>
    <t>Meuter Roger</t>
  </si>
  <si>
    <t>Gregorio Santiago</t>
  </si>
  <si>
    <t>Varoquier Eric</t>
  </si>
  <si>
    <t>Paepens Frans</t>
  </si>
  <si>
    <t>Rodrigues Marcel</t>
  </si>
  <si>
    <t>Clayssens Jan</t>
  </si>
  <si>
    <t>20338 Stuyts Simonne (kgsrl)</t>
  </si>
  <si>
    <t>58700 Stuyts Jos (juiste niveau elo)</t>
  </si>
  <si>
    <t>De Merode Rodolphe</t>
  </si>
  <si>
    <t>Poutte Manuel</t>
  </si>
  <si>
    <t>Dubois Dominique</t>
  </si>
  <si>
    <t>Lagneau Georges</t>
  </si>
  <si>
    <t>Ruiz Berrocal Roberto</t>
  </si>
  <si>
    <t>84166 Monbrun Thierry ?</t>
  </si>
  <si>
    <t>82201 Demoerlooze Jaqueline (280) ?</t>
  </si>
  <si>
    <t>Van Roy Michel</t>
  </si>
  <si>
    <t>Tajchman Sammy</t>
  </si>
  <si>
    <t>Palazzo Carlos Alberto</t>
  </si>
  <si>
    <t>Lucke André</t>
  </si>
  <si>
    <t>84158 Makanga Charles ???</t>
  </si>
  <si>
    <t>14;8</t>
  </si>
  <si>
    <t>8;2</t>
  </si>
  <si>
    <t>11,5;6</t>
  </si>
  <si>
    <t>22,5;13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</si>
</sst>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trike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03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165" fontId="10" fillId="10" borderId="17" xfId="2" applyNumberFormat="1" applyFont="1" applyFill="1" applyBorder="1" applyAlignment="1">
      <alignment horizontal="center" vertical="center"/>
    </xf>
    <xf numFmtId="0" fontId="0" fillId="10" borderId="0" xfId="0" applyFill="1"/>
    <xf numFmtId="0" fontId="0" fillId="9" borderId="0" xfId="0" applyFill="1"/>
    <xf numFmtId="0" fontId="0" fillId="11" borderId="0" xfId="0" applyFill="1"/>
    <xf numFmtId="0" fontId="10" fillId="8" borderId="16" xfId="2" applyNumberFormat="1" applyFont="1" applyFill="1" applyBorder="1" applyAlignment="1">
      <alignment horizontal="center" vertical="center"/>
    </xf>
    <xf numFmtId="0" fontId="10" fillId="10" borderId="16" xfId="2" applyNumberFormat="1" applyFont="1" applyFill="1" applyBorder="1" applyAlignment="1">
      <alignment horizontal="center" vertical="center"/>
    </xf>
    <xf numFmtId="0" fontId="13" fillId="0" borderId="0" xfId="0" applyFont="1"/>
    <xf numFmtId="0" fontId="0" fillId="12" borderId="0" xfId="0" applyFill="1" applyAlignment="1">
      <alignment horizontal="center"/>
    </xf>
    <xf numFmtId="0" fontId="0" fillId="13" borderId="32" xfId="0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0" fillId="15" borderId="0" xfId="0" applyFill="1" applyBorder="1" applyAlignment="1">
      <alignment horizontal="center"/>
    </xf>
    <xf numFmtId="0" fontId="0" fillId="4" borderId="32" xfId="0" applyFill="1" applyBorder="1"/>
    <xf numFmtId="0" fontId="0" fillId="4" borderId="34" xfId="0" applyFill="1" applyBorder="1"/>
    <xf numFmtId="0" fontId="0" fillId="4" borderId="33" xfId="0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4" borderId="2" xfId="0" applyNumberFormat="1" applyFont="1" applyFill="1" applyBorder="1" applyAlignment="1" applyProtection="1">
      <alignment horizontal="center"/>
    </xf>
    <xf numFmtId="165" fontId="10" fillId="9" borderId="17" xfId="2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/>
    </xf>
    <xf numFmtId="0" fontId="10" fillId="16" borderId="16" xfId="2" applyNumberFormat="1" applyFont="1" applyFill="1" applyBorder="1" applyAlignment="1">
      <alignment horizontal="center" vertical="center"/>
    </xf>
    <xf numFmtId="0" fontId="10" fillId="9" borderId="18" xfId="2" applyFont="1" applyFill="1" applyBorder="1" applyAlignment="1">
      <alignment horizontal="center" vertical="center"/>
    </xf>
    <xf numFmtId="0" fontId="10" fillId="11" borderId="16" xfId="2" applyNumberFormat="1" applyFont="1" applyFill="1" applyBorder="1" applyAlignment="1">
      <alignment horizontal="center" vertical="center"/>
    </xf>
    <xf numFmtId="0" fontId="10" fillId="10" borderId="18" xfId="2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10" fillId="9" borderId="16" xfId="2" applyNumberFormat="1" applyFont="1" applyFill="1" applyBorder="1" applyAlignment="1">
      <alignment horizontal="center" vertical="center"/>
    </xf>
    <xf numFmtId="0" fontId="12" fillId="9" borderId="16" xfId="2" applyNumberFormat="1" applyFont="1" applyFill="1" applyBorder="1" applyAlignment="1">
      <alignment horizontal="center" vertic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B3" sqref="B3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13" ht="21">
      <c r="A1" s="22" t="s">
        <v>20</v>
      </c>
    </row>
    <row r="2" spans="1:13" ht="15.75" thickBot="1">
      <c r="A2" s="68" t="s">
        <v>145</v>
      </c>
    </row>
    <row r="3" spans="1:13">
      <c r="A3" s="69" t="s">
        <v>0</v>
      </c>
      <c r="B3" s="70">
        <v>1987</v>
      </c>
      <c r="D3" s="61" t="s">
        <v>64</v>
      </c>
      <c r="E3" s="61"/>
      <c r="F3" s="61"/>
      <c r="G3" s="61"/>
      <c r="H3" s="61"/>
      <c r="I3" s="61"/>
      <c r="J3" s="61"/>
      <c r="K3" s="61"/>
      <c r="L3" s="61"/>
    </row>
    <row r="4" spans="1:13" ht="15.75" thickBot="1">
      <c r="A4" s="69" t="s">
        <v>38</v>
      </c>
      <c r="B4" s="71">
        <v>1988</v>
      </c>
      <c r="D4" s="61" t="s">
        <v>92</v>
      </c>
      <c r="E4" s="61"/>
      <c r="F4" s="61"/>
      <c r="G4" s="61"/>
    </row>
    <row r="5" spans="1:13">
      <c r="A5" s="72" t="s">
        <v>1</v>
      </c>
      <c r="B5" s="73" t="s">
        <v>39</v>
      </c>
    </row>
    <row r="6" spans="1:13">
      <c r="A6" s="72" t="s">
        <v>2</v>
      </c>
      <c r="B6" s="74" t="s">
        <v>40</v>
      </c>
      <c r="D6" s="64" t="s">
        <v>99</v>
      </c>
      <c r="E6" s="64"/>
      <c r="F6" s="64"/>
      <c r="G6" s="64"/>
      <c r="H6" s="64"/>
      <c r="I6" s="63"/>
      <c r="J6" s="63"/>
      <c r="K6" s="63"/>
      <c r="L6" s="63"/>
      <c r="M6" s="63"/>
    </row>
    <row r="7" spans="1:13">
      <c r="A7" s="72" t="s">
        <v>3</v>
      </c>
      <c r="B7" s="74" t="s">
        <v>58</v>
      </c>
    </row>
    <row r="8" spans="1:13" ht="15.75" thickBot="1">
      <c r="A8" s="72" t="s">
        <v>4</v>
      </c>
      <c r="B8" s="75" t="s">
        <v>59</v>
      </c>
      <c r="D8" s="61" t="s">
        <v>108</v>
      </c>
      <c r="E8" s="61"/>
      <c r="F8" s="61"/>
      <c r="G8" s="61"/>
      <c r="H8" s="61"/>
      <c r="I8" s="61"/>
      <c r="J8" s="61"/>
      <c r="K8" s="61"/>
      <c r="L8" s="61"/>
    </row>
    <row r="9" spans="1:13" ht="15.75" thickBot="1">
      <c r="A9" s="76" t="s">
        <v>146</v>
      </c>
      <c r="B9" s="77"/>
      <c r="D9" s="61" t="s">
        <v>109</v>
      </c>
      <c r="E9" s="61"/>
      <c r="F9" s="61"/>
      <c r="G9" s="61"/>
      <c r="H9" s="61"/>
      <c r="I9" s="61"/>
      <c r="J9" s="61"/>
      <c r="K9" s="61"/>
      <c r="L9" s="61"/>
    </row>
    <row r="10" spans="1:13">
      <c r="A10" s="78" t="s">
        <v>147</v>
      </c>
      <c r="B10" s="79">
        <v>0</v>
      </c>
    </row>
    <row r="11" spans="1:13">
      <c r="A11" s="78" t="s">
        <v>148</v>
      </c>
      <c r="B11" s="80">
        <v>1</v>
      </c>
    </row>
    <row r="12" spans="1:13" ht="15.75" thickBot="1">
      <c r="A12" s="78" t="s">
        <v>149</v>
      </c>
      <c r="B12" s="81">
        <v>0</v>
      </c>
      <c r="D12" s="65" t="s">
        <v>111</v>
      </c>
      <c r="E12" s="65"/>
      <c r="F12" s="65"/>
      <c r="G12" s="65"/>
      <c r="H12" s="65"/>
      <c r="I12" s="65"/>
      <c r="J12" s="65"/>
    </row>
    <row r="13" spans="1:13">
      <c r="D13" s="65" t="s">
        <v>110</v>
      </c>
      <c r="E13" s="65"/>
      <c r="F13" s="65"/>
      <c r="G13" s="65"/>
      <c r="H13" s="65"/>
      <c r="I13" s="65"/>
      <c r="J13" s="65"/>
    </row>
    <row r="15" spans="1:13">
      <c r="D15" s="64" t="s">
        <v>163</v>
      </c>
      <c r="E15" s="64"/>
      <c r="F15" s="64"/>
      <c r="G15" s="64"/>
      <c r="H15" s="64"/>
      <c r="I15" s="64"/>
      <c r="J15" s="64"/>
      <c r="K15" s="64"/>
      <c r="L15" s="64"/>
      <c r="M15" s="6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E12" sqref="E1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>
        <v>32222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93" t="s">
        <v>112</v>
      </c>
      <c r="D3" s="1"/>
      <c r="E3" s="1"/>
      <c r="F3" s="1"/>
      <c r="G3" s="1"/>
      <c r="H3" s="2" t="s">
        <v>12</v>
      </c>
      <c r="I3" s="15" t="s">
        <v>113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43</v>
      </c>
      <c r="D5" s="18">
        <v>2121</v>
      </c>
      <c r="E5" s="10"/>
      <c r="F5" s="10" t="s">
        <v>10</v>
      </c>
      <c r="G5" s="10"/>
      <c r="H5" s="19">
        <v>8877</v>
      </c>
      <c r="I5" s="14" t="s">
        <v>209</v>
      </c>
      <c r="J5" s="18"/>
    </row>
    <row r="6" spans="1:10">
      <c r="A6" s="5">
        <v>2</v>
      </c>
      <c r="B6" s="19">
        <v>68128</v>
      </c>
      <c r="C6" s="14" t="s">
        <v>44</v>
      </c>
      <c r="D6" s="18">
        <v>2101</v>
      </c>
      <c r="E6" s="10"/>
      <c r="F6" s="10" t="s">
        <v>10</v>
      </c>
      <c r="G6" s="10"/>
      <c r="H6" s="19">
        <v>28398</v>
      </c>
      <c r="I6" s="14" t="s">
        <v>104</v>
      </c>
      <c r="J6" s="18"/>
    </row>
    <row r="7" spans="1:10">
      <c r="A7" s="5">
        <v>3</v>
      </c>
      <c r="B7" s="19">
        <v>2283</v>
      </c>
      <c r="C7" s="14" t="s">
        <v>45</v>
      </c>
      <c r="D7" s="18">
        <v>2021</v>
      </c>
      <c r="E7" s="10"/>
      <c r="F7" s="10" t="s">
        <v>10</v>
      </c>
      <c r="G7" s="10"/>
      <c r="H7" s="19">
        <v>71005</v>
      </c>
      <c r="I7" s="14" t="s">
        <v>210</v>
      </c>
      <c r="J7" s="18"/>
    </row>
    <row r="8" spans="1:10">
      <c r="A8" s="5">
        <v>4</v>
      </c>
      <c r="B8" s="19">
        <v>76333</v>
      </c>
      <c r="C8" s="14" t="s">
        <v>47</v>
      </c>
      <c r="D8" s="18">
        <v>2010</v>
      </c>
      <c r="E8" s="10"/>
      <c r="F8" s="10" t="s">
        <v>10</v>
      </c>
      <c r="G8" s="10"/>
      <c r="H8" s="19">
        <v>2526</v>
      </c>
      <c r="I8" s="14" t="s">
        <v>105</v>
      </c>
      <c r="J8" s="18"/>
    </row>
    <row r="9" spans="1:10">
      <c r="A9" s="5">
        <v>5</v>
      </c>
      <c r="B9" s="19">
        <v>99152</v>
      </c>
      <c r="C9" s="14" t="s">
        <v>54</v>
      </c>
      <c r="D9" s="18">
        <v>1992</v>
      </c>
      <c r="E9" s="10"/>
      <c r="F9" s="10" t="s">
        <v>10</v>
      </c>
      <c r="G9" s="10"/>
      <c r="H9" s="19">
        <v>27928</v>
      </c>
      <c r="I9" s="14" t="s">
        <v>106</v>
      </c>
      <c r="J9" s="18"/>
    </row>
    <row r="10" spans="1:10" ht="15.75" thickBot="1">
      <c r="A10" s="5">
        <v>6</v>
      </c>
      <c r="B10" s="19">
        <v>33910</v>
      </c>
      <c r="C10" s="14" t="s">
        <v>72</v>
      </c>
      <c r="D10" s="18">
        <v>1686</v>
      </c>
      <c r="E10" s="12"/>
      <c r="F10" s="10" t="s">
        <v>10</v>
      </c>
      <c r="G10" s="12"/>
      <c r="H10" s="19">
        <v>42200</v>
      </c>
      <c r="I10" s="14" t="s">
        <v>211</v>
      </c>
      <c r="J10" s="18"/>
    </row>
    <row r="11" spans="1:10" ht="16.5" thickTop="1" thickBot="1">
      <c r="A11" s="6"/>
      <c r="B11" s="3"/>
      <c r="C11" s="16">
        <f>IFERROR(AVERAGE(D5:D10),"")</f>
        <v>1988.5</v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93" t="s">
        <v>124</v>
      </c>
      <c r="D13" s="1"/>
      <c r="E13" s="1"/>
      <c r="F13" s="1"/>
      <c r="G13" s="1"/>
      <c r="H13" s="2" t="s">
        <v>12</v>
      </c>
      <c r="I13" s="15" t="s">
        <v>125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19313</v>
      </c>
      <c r="C15" s="14" t="s">
        <v>48</v>
      </c>
      <c r="D15" s="18">
        <v>1948</v>
      </c>
      <c r="E15" s="10"/>
      <c r="F15" s="10" t="s">
        <v>10</v>
      </c>
      <c r="G15" s="10"/>
      <c r="H15" s="19">
        <v>18988</v>
      </c>
      <c r="I15" s="14" t="s">
        <v>262</v>
      </c>
      <c r="J15" s="18"/>
    </row>
    <row r="16" spans="1:10">
      <c r="A16" s="5">
        <v>2</v>
      </c>
      <c r="B16" s="19">
        <v>76325</v>
      </c>
      <c r="C16" s="14" t="s">
        <v>50</v>
      </c>
      <c r="D16" s="18">
        <v>1920</v>
      </c>
      <c r="E16" s="10"/>
      <c r="F16" s="10" t="s">
        <v>10</v>
      </c>
      <c r="G16" s="10"/>
      <c r="H16" s="19">
        <v>17523</v>
      </c>
      <c r="I16" s="14" t="s">
        <v>263</v>
      </c>
      <c r="J16" s="18"/>
    </row>
    <row r="17" spans="1:10">
      <c r="A17" s="5">
        <v>3</v>
      </c>
      <c r="B17" s="19">
        <v>96246</v>
      </c>
      <c r="C17" s="14" t="s">
        <v>49</v>
      </c>
      <c r="D17" s="18">
        <v>1892</v>
      </c>
      <c r="E17" s="10"/>
      <c r="F17" s="10" t="s">
        <v>10</v>
      </c>
      <c r="G17" s="10"/>
      <c r="H17" s="19">
        <v>83585</v>
      </c>
      <c r="I17" s="14" t="s">
        <v>264</v>
      </c>
      <c r="J17" s="18"/>
    </row>
    <row r="18" spans="1:10" ht="15.75" thickBot="1">
      <c r="A18" s="5">
        <v>4</v>
      </c>
      <c r="B18" s="19">
        <v>27715</v>
      </c>
      <c r="C18" s="14" t="s">
        <v>53</v>
      </c>
      <c r="D18" s="18">
        <v>1746</v>
      </c>
      <c r="E18" s="12"/>
      <c r="F18" s="10" t="s">
        <v>10</v>
      </c>
      <c r="G18" s="12"/>
      <c r="H18" s="19">
        <v>85201</v>
      </c>
      <c r="I18" s="14" t="s">
        <v>265</v>
      </c>
      <c r="J18" s="18"/>
    </row>
    <row r="19" spans="1:10" ht="16.5" thickTop="1" thickBot="1">
      <c r="A19" s="6"/>
      <c r="B19" s="3"/>
      <c r="C19" s="16">
        <f>IFERROR(AVERAGE(D15:D18),"")</f>
        <v>1876.5</v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136</v>
      </c>
      <c r="D21" s="1"/>
      <c r="E21" s="1"/>
      <c r="F21" s="1"/>
      <c r="G21" s="1"/>
      <c r="H21" s="2" t="s">
        <v>12</v>
      </c>
      <c r="I21" s="93" t="s">
        <v>131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93</v>
      </c>
      <c r="D23" s="18"/>
      <c r="E23" s="10"/>
      <c r="F23" s="10" t="s">
        <v>10</v>
      </c>
      <c r="G23" s="10"/>
      <c r="H23" s="19">
        <v>9270</v>
      </c>
      <c r="I23" s="14" t="s">
        <v>107</v>
      </c>
      <c r="J23" s="18">
        <v>1772</v>
      </c>
    </row>
    <row r="24" spans="1:10">
      <c r="A24" s="5">
        <v>2</v>
      </c>
      <c r="B24" s="19"/>
      <c r="C24" s="14" t="s">
        <v>93</v>
      </c>
      <c r="D24" s="18"/>
      <c r="E24" s="10"/>
      <c r="F24" s="10" t="s">
        <v>10</v>
      </c>
      <c r="G24" s="10"/>
      <c r="H24" s="19">
        <v>64327</v>
      </c>
      <c r="I24" s="14" t="s">
        <v>81</v>
      </c>
      <c r="J24" s="18">
        <v>1616</v>
      </c>
    </row>
    <row r="25" spans="1:10">
      <c r="A25" s="5">
        <v>3</v>
      </c>
      <c r="B25" s="19"/>
      <c r="C25" s="14" t="s">
        <v>93</v>
      </c>
      <c r="D25" s="18"/>
      <c r="E25" s="10"/>
      <c r="F25" s="10" t="s">
        <v>10</v>
      </c>
      <c r="G25" s="10"/>
      <c r="H25" s="19">
        <v>43401</v>
      </c>
      <c r="I25" s="14" t="s">
        <v>63</v>
      </c>
      <c r="J25" s="18" t="s">
        <v>73</v>
      </c>
    </row>
    <row r="26" spans="1:10" ht="15.75" thickBot="1">
      <c r="A26" s="5">
        <v>4</v>
      </c>
      <c r="B26" s="19"/>
      <c r="C26" s="14" t="s">
        <v>93</v>
      </c>
      <c r="D26" s="18"/>
      <c r="E26" s="12"/>
      <c r="F26" s="10" t="s">
        <v>10</v>
      </c>
      <c r="G26" s="12"/>
      <c r="H26" s="19">
        <v>43427</v>
      </c>
      <c r="I26" s="14" t="s">
        <v>57</v>
      </c>
      <c r="J26" s="18" t="s">
        <v>73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>
        <f>IFERROR(AVERAGE(J23:J26),"")</f>
        <v>1694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 t="s">
        <v>138</v>
      </c>
      <c r="D29" s="1"/>
      <c r="E29" s="1"/>
      <c r="F29" s="1"/>
      <c r="G29" s="1"/>
      <c r="H29" s="2" t="s">
        <v>12</v>
      </c>
      <c r="I29" s="93" t="s">
        <v>139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 t="s">
        <v>93</v>
      </c>
      <c r="D31" s="18"/>
      <c r="E31" s="10"/>
      <c r="F31" s="10" t="s">
        <v>10</v>
      </c>
      <c r="G31" s="10"/>
      <c r="H31" s="19">
        <v>31348</v>
      </c>
      <c r="I31" s="14" t="s">
        <v>55</v>
      </c>
      <c r="J31" s="18">
        <v>1889</v>
      </c>
    </row>
    <row r="32" spans="1:10">
      <c r="A32" s="5">
        <v>2</v>
      </c>
      <c r="B32" s="19"/>
      <c r="C32" s="14" t="s">
        <v>93</v>
      </c>
      <c r="D32" s="18"/>
      <c r="E32" s="10"/>
      <c r="F32" s="10" t="s">
        <v>10</v>
      </c>
      <c r="G32" s="10"/>
      <c r="H32" s="19">
        <v>76317</v>
      </c>
      <c r="I32" s="14" t="s">
        <v>51</v>
      </c>
      <c r="J32" s="18">
        <v>1874</v>
      </c>
    </row>
    <row r="33" spans="1:10">
      <c r="A33" s="5">
        <v>3</v>
      </c>
      <c r="B33" s="19"/>
      <c r="C33" s="14" t="s">
        <v>93</v>
      </c>
      <c r="D33" s="18"/>
      <c r="E33" s="10"/>
      <c r="F33" s="10" t="s">
        <v>10</v>
      </c>
      <c r="G33" s="10"/>
      <c r="H33" s="19">
        <v>353</v>
      </c>
      <c r="I33" s="14" t="s">
        <v>52</v>
      </c>
      <c r="J33" s="18">
        <v>1848</v>
      </c>
    </row>
    <row r="34" spans="1:10" ht="15.75" thickBot="1">
      <c r="A34" s="5">
        <v>4</v>
      </c>
      <c r="B34" s="19"/>
      <c r="C34" s="14" t="s">
        <v>93</v>
      </c>
      <c r="D34" s="18"/>
      <c r="E34" s="12"/>
      <c r="F34" s="10" t="s">
        <v>10</v>
      </c>
      <c r="G34" s="12"/>
      <c r="H34" s="19">
        <v>43419</v>
      </c>
      <c r="I34" s="14" t="s">
        <v>62</v>
      </c>
      <c r="J34" s="18" t="s">
        <v>73</v>
      </c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>
        <f>IFERROR(AVERAGE(J31:J34),"")</f>
        <v>1870.3333333333333</v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/>
  </sheetViews>
  <sheetFormatPr defaultRowHeight="15"/>
  <cols>
    <col min="1" max="1" width="3" style="24" bestFit="1" customWidth="1"/>
    <col min="2" max="2" width="29.425781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82" t="s">
        <v>150</v>
      </c>
      <c r="AF2" s="83" t="s">
        <v>151</v>
      </c>
      <c r="AS2" s="82" t="s">
        <v>152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 t="s">
        <v>119</v>
      </c>
      <c r="C4" s="33" t="s">
        <v>37</v>
      </c>
      <c r="D4" s="34">
        <v>2</v>
      </c>
      <c r="E4" s="34">
        <v>4</v>
      </c>
      <c r="F4" s="34">
        <v>4.5</v>
      </c>
      <c r="G4" s="34">
        <v>5</v>
      </c>
      <c r="H4" s="34">
        <v>4</v>
      </c>
      <c r="I4" s="34">
        <v>3.5</v>
      </c>
      <c r="J4" s="34">
        <v>4.5</v>
      </c>
      <c r="K4" s="34">
        <v>4.5</v>
      </c>
      <c r="L4" s="34">
        <v>4</v>
      </c>
      <c r="M4" s="34"/>
      <c r="N4" s="34"/>
      <c r="O4" s="35">
        <f t="shared" ref="O4:O15" si="1">SUM(C4:N4)</f>
        <v>36</v>
      </c>
      <c r="P4" s="36">
        <f>IF(Info!B$10=0,0,SUM(S4:AD4))+IF(Info!B$11=0,0,2*SUM(S4:AD4))+IF(Info!B$12=0,0,SUM(AS4:BD4))</f>
        <v>16</v>
      </c>
      <c r="Q4" s="36">
        <f t="shared" ref="Q4:Q15" si="2">COUNT(C4:N4)</f>
        <v>9</v>
      </c>
      <c r="R4" s="45"/>
      <c r="S4" s="46" t="s">
        <v>37</v>
      </c>
      <c r="T4" s="47">
        <f>IF(D4="","",IF(D4&gt;$C5,1,IF(D4=$C5,0.5,0)))</f>
        <v>0</v>
      </c>
      <c r="U4" s="47">
        <f>IF(E4="","",IF(E4&gt;$C6,1,IF(E4=$C6,0.5,0)))</f>
        <v>1</v>
      </c>
      <c r="V4" s="47">
        <f>IF(F4="","",IF(F4&gt;$C7,1,IF(F4=$C7,0.5,0)))</f>
        <v>1</v>
      </c>
      <c r="W4" s="47">
        <f>IF(G4="","",IF(G4&gt;$C8,1,IF(G4=$C8,0.5,0)))</f>
        <v>1</v>
      </c>
      <c r="X4" s="47">
        <f>IF(H4="","",IF(H4&gt;$C9,1,IF(H4=$C9,0.5,0)))</f>
        <v>1</v>
      </c>
      <c r="Y4" s="47">
        <f>IF(I4="","",IF(I4&gt;$C10,1,IF(I4=$C10,0.5,0)))</f>
        <v>1</v>
      </c>
      <c r="Z4" s="47">
        <f>IF(J4="","",IF(J4&gt;$C11,1,IF(J4=$C11,0.5,0)))</f>
        <v>1</v>
      </c>
      <c r="AA4" s="47">
        <f>IF(K4="","",IF(K4&gt;$C12,1,IF(K4=$C12,0.5,0)))</f>
        <v>1</v>
      </c>
      <c r="AB4" s="47">
        <f>IF(L4="","",IF(L4&gt;$C13,1,IF(L4=$C13,0.5,0)))</f>
        <v>1</v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6</v>
      </c>
      <c r="AH4" s="50">
        <f>E4+C6</f>
        <v>6</v>
      </c>
      <c r="AI4" s="50">
        <f>F4+C7</f>
        <v>6</v>
      </c>
      <c r="AJ4" s="50">
        <f>G4+C8</f>
        <v>6</v>
      </c>
      <c r="AK4" s="50">
        <f>H4+C9</f>
        <v>6</v>
      </c>
      <c r="AL4" s="50">
        <f>I4+C10</f>
        <v>6</v>
      </c>
      <c r="AM4" s="50">
        <f>J4+C11</f>
        <v>6</v>
      </c>
      <c r="AN4" s="50">
        <f>K4+C12</f>
        <v>6</v>
      </c>
      <c r="AO4" s="50">
        <f>L4+C13</f>
        <v>6</v>
      </c>
      <c r="AP4" s="50">
        <f>M4+C14</f>
        <v>0</v>
      </c>
      <c r="AQ4" s="51">
        <f>N4+C15</f>
        <v>0</v>
      </c>
      <c r="AS4" s="84" t="s">
        <v>37</v>
      </c>
      <c r="AT4" s="85">
        <f t="shared" ref="AT4:BD9" si="3">IF(T4="","",IF(D4=0,0,1+2*T4))</f>
        <v>1</v>
      </c>
      <c r="AU4" s="85">
        <f t="shared" si="3"/>
        <v>3</v>
      </c>
      <c r="AV4" s="85">
        <f t="shared" si="3"/>
        <v>3</v>
      </c>
      <c r="AW4" s="85">
        <f t="shared" si="3"/>
        <v>3</v>
      </c>
      <c r="AX4" s="85">
        <f t="shared" si="3"/>
        <v>3</v>
      </c>
      <c r="AY4" s="85">
        <f t="shared" si="3"/>
        <v>3</v>
      </c>
      <c r="AZ4" s="85">
        <f t="shared" si="3"/>
        <v>3</v>
      </c>
      <c r="BA4" s="85">
        <f t="shared" si="3"/>
        <v>3</v>
      </c>
      <c r="BB4" s="85">
        <f t="shared" si="3"/>
        <v>3</v>
      </c>
      <c r="BC4" s="85" t="str">
        <f t="shared" si="3"/>
        <v/>
      </c>
      <c r="BD4" s="86" t="str">
        <f t="shared" si="3"/>
        <v/>
      </c>
    </row>
    <row r="5" spans="1:56" s="43" customFormat="1">
      <c r="A5" s="31">
        <v>2</v>
      </c>
      <c r="B5" s="32" t="s">
        <v>118</v>
      </c>
      <c r="C5" s="34">
        <v>4</v>
      </c>
      <c r="D5" s="33" t="s">
        <v>37</v>
      </c>
      <c r="E5" s="34">
        <v>2</v>
      </c>
      <c r="F5" s="34">
        <v>1.5</v>
      </c>
      <c r="G5" s="34">
        <v>3</v>
      </c>
      <c r="H5" s="34">
        <v>5.5</v>
      </c>
      <c r="I5" s="34">
        <v>3</v>
      </c>
      <c r="J5" s="34">
        <v>3.5</v>
      </c>
      <c r="K5" s="34">
        <v>3.5</v>
      </c>
      <c r="L5" s="34">
        <v>5</v>
      </c>
      <c r="M5" s="34"/>
      <c r="N5" s="34"/>
      <c r="O5" s="35">
        <f t="shared" si="1"/>
        <v>31</v>
      </c>
      <c r="P5" s="36">
        <f>IF(Info!B$10=0,0,SUM(S5:AD5))+IF(Info!B$11=0,0,2*SUM(S5:AD5))+IF(Info!B$12=0,0,SUM(AS5:BD5))</f>
        <v>12</v>
      </c>
      <c r="Q5" s="36">
        <f t="shared" si="2"/>
        <v>9</v>
      </c>
      <c r="R5" s="45"/>
      <c r="S5" s="47">
        <f>IF(C5="","",IF(C5&gt;D4,1,IF(C5=D4,0.5,0)))</f>
        <v>1</v>
      </c>
      <c r="T5" s="46" t="s">
        <v>37</v>
      </c>
      <c r="U5" s="47">
        <f>IF(E5="","",IF(E5&gt;$D6,1,IF(E5=$D6,0.5,0)))</f>
        <v>0</v>
      </c>
      <c r="V5" s="47">
        <f>IF(F5="","",IF(F5&gt;$D7,1,IF(F5=$D7,0.5,0)))</f>
        <v>0</v>
      </c>
      <c r="W5" s="47">
        <f>IF(G5="","",IF(G5&gt;$D8,1,IF(G5=$D8,0.5,0)))</f>
        <v>0.5</v>
      </c>
      <c r="X5" s="47">
        <f>IF(H5="","",IF(H5&gt;$D9,1,IF(H5=$D9,0.5,0)))</f>
        <v>1</v>
      </c>
      <c r="Y5" s="47">
        <f>IF(I5="","",IF(I5&gt;$D10,1,IF(I5=$D10,0.5,0)))</f>
        <v>0.5</v>
      </c>
      <c r="Z5" s="47">
        <f>IF(J5="","",IF(J5&gt;$D11,1,IF(J5=$D11,0.5,0)))</f>
        <v>1</v>
      </c>
      <c r="AA5" s="47">
        <f>IF(K5="","",IF(K5&gt;$D12,1,IF(K5=$D12,0.5,0)))</f>
        <v>1</v>
      </c>
      <c r="AB5" s="47">
        <f>IF(L5="","",IF(L5&gt;$D13,1,IF(L5=$D13,0.5,0)))</f>
        <v>1</v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6</v>
      </c>
      <c r="AG5" s="46" t="s">
        <v>37</v>
      </c>
      <c r="AH5" s="46">
        <f>E5+D6</f>
        <v>6</v>
      </c>
      <c r="AI5" s="46">
        <f>F5+D7</f>
        <v>6</v>
      </c>
      <c r="AJ5" s="46">
        <f>G5+D8</f>
        <v>6</v>
      </c>
      <c r="AK5" s="46">
        <f>H5+D9</f>
        <v>6</v>
      </c>
      <c r="AL5" s="46">
        <f>I5+D10</f>
        <v>6</v>
      </c>
      <c r="AM5" s="46">
        <f>J5+D11</f>
        <v>6</v>
      </c>
      <c r="AN5" s="46">
        <f>K5+D12</f>
        <v>6</v>
      </c>
      <c r="AO5" s="46">
        <f>L5+D13</f>
        <v>6</v>
      </c>
      <c r="AP5" s="46">
        <f>M5+D14</f>
        <v>0</v>
      </c>
      <c r="AQ5" s="54">
        <f>N5+D15</f>
        <v>0</v>
      </c>
      <c r="AS5" s="87">
        <f t="shared" ref="AS5:AX15" si="4">IF(S5="","",IF(C5=0,0,1+2*S5))</f>
        <v>3</v>
      </c>
      <c r="AT5" s="88" t="s">
        <v>37</v>
      </c>
      <c r="AU5" s="88">
        <f t="shared" si="3"/>
        <v>1</v>
      </c>
      <c r="AV5" s="88">
        <f t="shared" si="3"/>
        <v>1</v>
      </c>
      <c r="AW5" s="88">
        <f t="shared" si="3"/>
        <v>2</v>
      </c>
      <c r="AX5" s="88">
        <f t="shared" si="3"/>
        <v>3</v>
      </c>
      <c r="AY5" s="88">
        <f t="shared" si="3"/>
        <v>2</v>
      </c>
      <c r="AZ5" s="88">
        <f t="shared" si="3"/>
        <v>3</v>
      </c>
      <c r="BA5" s="88">
        <f t="shared" si="3"/>
        <v>3</v>
      </c>
      <c r="BB5" s="88">
        <f t="shared" si="3"/>
        <v>3</v>
      </c>
      <c r="BC5" s="88" t="str">
        <f t="shared" si="3"/>
        <v/>
      </c>
      <c r="BD5" s="89" t="str">
        <f t="shared" si="3"/>
        <v/>
      </c>
    </row>
    <row r="6" spans="1:56" s="43" customFormat="1">
      <c r="A6" s="31">
        <v>3</v>
      </c>
      <c r="B6" s="32" t="s">
        <v>128</v>
      </c>
      <c r="C6" s="34">
        <v>2</v>
      </c>
      <c r="D6" s="34">
        <v>4</v>
      </c>
      <c r="E6" s="33" t="s">
        <v>37</v>
      </c>
      <c r="F6" s="34">
        <v>3</v>
      </c>
      <c r="G6" s="34">
        <v>4.5</v>
      </c>
      <c r="H6" s="34">
        <v>2.5</v>
      </c>
      <c r="I6" s="34">
        <v>3</v>
      </c>
      <c r="J6" s="34">
        <v>2.5</v>
      </c>
      <c r="K6" s="34">
        <v>4</v>
      </c>
      <c r="L6" s="34">
        <v>5</v>
      </c>
      <c r="M6" s="34"/>
      <c r="N6" s="34"/>
      <c r="O6" s="35">
        <f t="shared" si="1"/>
        <v>30.5</v>
      </c>
      <c r="P6" s="36">
        <f>IF(Info!B$10=0,0,SUM(S6:AD6))+IF(Info!B$11=0,0,2*SUM(S6:AD6))+IF(Info!B$12=0,0,SUM(AS6:BD6))</f>
        <v>10</v>
      </c>
      <c r="Q6" s="36">
        <f t="shared" si="2"/>
        <v>9</v>
      </c>
      <c r="R6" s="45"/>
      <c r="S6" s="47">
        <f>IF(C6="","",IF(C6&gt;E4,1,IF(C6=E4,0.5,0)))</f>
        <v>0</v>
      </c>
      <c r="T6" s="47">
        <f>IF(D6="","",IF(D6&gt;E5,1,IF(D6=E5,0.5,0)))</f>
        <v>1</v>
      </c>
      <c r="U6" s="46" t="s">
        <v>37</v>
      </c>
      <c r="V6" s="47">
        <f>IF(F6="","",IF(F6&gt;$E7,1,IF(F6=$E7,0.5,0)))</f>
        <v>0.5</v>
      </c>
      <c r="W6" s="47">
        <f>IF(G6="","",IF(G6&gt;$E8,1,IF(G6=$E8,0.5,0)))</f>
        <v>1</v>
      </c>
      <c r="X6" s="47">
        <f>IF(H6="","",IF(H6&gt;$E9,1,IF(H6=$E9,0.5,0)))</f>
        <v>0</v>
      </c>
      <c r="Y6" s="47">
        <f>IF(I6="","",IF(I6&gt;$E10,1,IF(I6=$E10,0.5,0)))</f>
        <v>0.5</v>
      </c>
      <c r="Z6" s="47">
        <f>IF(J6="","",IF(J6&gt;$E11,1,IF(J6=$E11,0.5,0)))</f>
        <v>0</v>
      </c>
      <c r="AA6" s="47">
        <f>IF(K6="","",IF(K6&gt;$E12,1,IF(K6=$E12,0.5,0)))</f>
        <v>1</v>
      </c>
      <c r="AB6" s="47">
        <f>IF(L6="","",IF(L6&gt;$E13,1,IF(L6=$E13,0.5,0)))</f>
        <v>1</v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6</v>
      </c>
      <c r="AG6" s="46">
        <f>D6+E5</f>
        <v>6</v>
      </c>
      <c r="AH6" s="46" t="s">
        <v>37</v>
      </c>
      <c r="AI6" s="46">
        <f>F6+E7</f>
        <v>6</v>
      </c>
      <c r="AJ6" s="46">
        <f>G6+E8</f>
        <v>6</v>
      </c>
      <c r="AK6" s="46">
        <f>H6+E9</f>
        <v>6</v>
      </c>
      <c r="AL6" s="46">
        <f>I6+E10</f>
        <v>6</v>
      </c>
      <c r="AM6" s="46">
        <f>J6+E11</f>
        <v>6</v>
      </c>
      <c r="AN6" s="46">
        <f>K6+E12</f>
        <v>6</v>
      </c>
      <c r="AO6" s="46">
        <f>L6+E13</f>
        <v>6</v>
      </c>
      <c r="AP6" s="46">
        <f>M6+E14</f>
        <v>0</v>
      </c>
      <c r="AQ6" s="54">
        <f>N6+E15</f>
        <v>0</v>
      </c>
      <c r="AS6" s="87">
        <f t="shared" si="4"/>
        <v>1</v>
      </c>
      <c r="AT6" s="88">
        <f t="shared" si="4"/>
        <v>3</v>
      </c>
      <c r="AU6" s="88" t="s">
        <v>37</v>
      </c>
      <c r="AV6" s="88">
        <f t="shared" si="3"/>
        <v>2</v>
      </c>
      <c r="AW6" s="88">
        <f t="shared" si="3"/>
        <v>3</v>
      </c>
      <c r="AX6" s="88">
        <f t="shared" si="3"/>
        <v>1</v>
      </c>
      <c r="AY6" s="88">
        <f t="shared" si="3"/>
        <v>2</v>
      </c>
      <c r="AZ6" s="88">
        <f t="shared" si="3"/>
        <v>1</v>
      </c>
      <c r="BA6" s="88">
        <f t="shared" si="3"/>
        <v>3</v>
      </c>
      <c r="BB6" s="88">
        <f t="shared" si="3"/>
        <v>3</v>
      </c>
      <c r="BC6" s="88" t="str">
        <f t="shared" si="3"/>
        <v/>
      </c>
      <c r="BD6" s="89" t="str">
        <f t="shared" si="3"/>
        <v/>
      </c>
    </row>
    <row r="7" spans="1:56" s="43" customFormat="1">
      <c r="A7" s="31">
        <v>4</v>
      </c>
      <c r="B7" s="32" t="s">
        <v>112</v>
      </c>
      <c r="C7" s="34">
        <v>1.5</v>
      </c>
      <c r="D7" s="34">
        <v>4.5</v>
      </c>
      <c r="E7" s="34">
        <v>3</v>
      </c>
      <c r="F7" s="33" t="s">
        <v>37</v>
      </c>
      <c r="G7" s="34">
        <v>3</v>
      </c>
      <c r="H7" s="34">
        <v>2.5</v>
      </c>
      <c r="I7" s="34">
        <v>3.5</v>
      </c>
      <c r="J7" s="34">
        <v>3</v>
      </c>
      <c r="K7" s="34">
        <v>4.5</v>
      </c>
      <c r="L7" s="34">
        <v>3.5</v>
      </c>
      <c r="M7" s="34"/>
      <c r="N7" s="34"/>
      <c r="O7" s="35">
        <f t="shared" si="1"/>
        <v>29</v>
      </c>
      <c r="P7" s="36">
        <f>IF(Info!B$10=0,0,SUM(S7:AD7))+IF(Info!B$11=0,0,2*SUM(S7:AD7))+IF(Info!B$12=0,0,SUM(AS7:BD7))</f>
        <v>11</v>
      </c>
      <c r="Q7" s="36">
        <f t="shared" si="2"/>
        <v>9</v>
      </c>
      <c r="R7" s="45"/>
      <c r="S7" s="47">
        <f>IF(C7="","",IF(C7&gt;$F4,1,IF(C7=$F4,0.5,0)))</f>
        <v>0</v>
      </c>
      <c r="T7" s="47">
        <f>IF(D7="","",IF(D7&gt;$F5,1,IF(D7=$F5,0.5,0)))</f>
        <v>1</v>
      </c>
      <c r="U7" s="47">
        <f>IF(E7="","",IF(E7&gt;$F6,1,IF(E7=$F6,0.5,0)))</f>
        <v>0.5</v>
      </c>
      <c r="V7" s="47" t="s">
        <v>37</v>
      </c>
      <c r="W7" s="47">
        <f>IF(G7="","",IF(G7&gt;$F8,1,IF(G7=$F8,0.5,0)))</f>
        <v>0.5</v>
      </c>
      <c r="X7" s="47">
        <f>IF(H7="","",IF(H7&gt;$F9,1,IF(H7=$F9,0.5,0)))</f>
        <v>0</v>
      </c>
      <c r="Y7" s="47">
        <f>IF(I7="","",IF(I7&gt;$F10,1,IF(I7=$F10,0.5,0)))</f>
        <v>1</v>
      </c>
      <c r="Z7" s="47">
        <f>IF(J7="","",IF(J7&gt;$F11,1,IF(J7=$F11,0.5,0)))</f>
        <v>0.5</v>
      </c>
      <c r="AA7" s="47">
        <f>IF(K7="","",IF(K7&gt;$F12,1,IF(K7=$F12,0.5,0)))</f>
        <v>1</v>
      </c>
      <c r="AB7" s="47">
        <f>IF(L7="","",IF(L7&gt;$F13,1,IF(L7=$F13,0.5,0)))</f>
        <v>1</v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6</v>
      </c>
      <c r="AG7" s="46">
        <f>D7+F5</f>
        <v>6</v>
      </c>
      <c r="AH7" s="46">
        <f>E7+F6</f>
        <v>6</v>
      </c>
      <c r="AI7" s="46" t="s">
        <v>37</v>
      </c>
      <c r="AJ7" s="46">
        <f>G7+F8</f>
        <v>6</v>
      </c>
      <c r="AK7" s="46">
        <f>H7+F9</f>
        <v>6</v>
      </c>
      <c r="AL7" s="46">
        <f>I7+F10</f>
        <v>6</v>
      </c>
      <c r="AM7" s="46">
        <f>J7+F11</f>
        <v>6</v>
      </c>
      <c r="AN7" s="46">
        <f>K7+F12</f>
        <v>6</v>
      </c>
      <c r="AO7" s="46">
        <f>L7+F13</f>
        <v>6</v>
      </c>
      <c r="AP7" s="46">
        <f>M7+F14</f>
        <v>0</v>
      </c>
      <c r="AQ7" s="54">
        <f>N7+F15</f>
        <v>0</v>
      </c>
      <c r="AS7" s="87">
        <f t="shared" si="4"/>
        <v>1</v>
      </c>
      <c r="AT7" s="88">
        <f t="shared" si="4"/>
        <v>3</v>
      </c>
      <c r="AU7" s="88">
        <f t="shared" si="4"/>
        <v>2</v>
      </c>
      <c r="AV7" s="88" t="s">
        <v>37</v>
      </c>
      <c r="AW7" s="88">
        <f t="shared" si="3"/>
        <v>2</v>
      </c>
      <c r="AX7" s="88">
        <f t="shared" si="3"/>
        <v>1</v>
      </c>
      <c r="AY7" s="88">
        <f t="shared" si="3"/>
        <v>3</v>
      </c>
      <c r="AZ7" s="88">
        <f t="shared" si="3"/>
        <v>2</v>
      </c>
      <c r="BA7" s="88">
        <f t="shared" si="3"/>
        <v>3</v>
      </c>
      <c r="BB7" s="88">
        <f t="shared" si="3"/>
        <v>3</v>
      </c>
      <c r="BC7" s="88" t="str">
        <f t="shared" si="3"/>
        <v/>
      </c>
      <c r="BD7" s="89" t="str">
        <f t="shared" si="3"/>
        <v/>
      </c>
    </row>
    <row r="8" spans="1:56" s="43" customFormat="1">
      <c r="A8" s="31">
        <v>5</v>
      </c>
      <c r="B8" s="32" t="s">
        <v>113</v>
      </c>
      <c r="C8" s="34">
        <v>1</v>
      </c>
      <c r="D8" s="34">
        <v>3</v>
      </c>
      <c r="E8" s="34">
        <v>1.5</v>
      </c>
      <c r="F8" s="34">
        <v>3</v>
      </c>
      <c r="G8" s="33" t="s">
        <v>37</v>
      </c>
      <c r="H8" s="34">
        <v>2.5</v>
      </c>
      <c r="I8" s="34">
        <v>3</v>
      </c>
      <c r="J8" s="34">
        <v>5</v>
      </c>
      <c r="K8" s="34">
        <v>5.5</v>
      </c>
      <c r="L8" s="34">
        <v>4.5</v>
      </c>
      <c r="M8" s="34"/>
      <c r="N8" s="34"/>
      <c r="O8" s="35">
        <f t="shared" si="1"/>
        <v>29</v>
      </c>
      <c r="P8" s="36">
        <f>IF(Info!B$10=0,0,SUM(S8:AD8))+IF(Info!B$11=0,0,2*SUM(S8:AD8))+IF(Info!B$12=0,0,SUM(AS8:BD8))</f>
        <v>9</v>
      </c>
      <c r="Q8" s="36">
        <f t="shared" si="2"/>
        <v>9</v>
      </c>
      <c r="R8" s="45"/>
      <c r="S8" s="47">
        <f>IF(C8="","",IF(C8&gt;$G4,1,IF(C8=$G4,0.5,0)))</f>
        <v>0</v>
      </c>
      <c r="T8" s="47">
        <f>IF(D8="","",IF(D8&gt;$G5,1,IF(D8=$G5,0.5,0)))</f>
        <v>0.5</v>
      </c>
      <c r="U8" s="47">
        <f>IF(E8="","",IF(E8&gt;$G6,1,IF(E8=$G6,0.5,0)))</f>
        <v>0</v>
      </c>
      <c r="V8" s="47">
        <f>IF(F8="","",IF(F8&gt;$G7,1,IF(F8=$G7,0.5,0)))</f>
        <v>0.5</v>
      </c>
      <c r="W8" s="47" t="s">
        <v>37</v>
      </c>
      <c r="X8" s="47">
        <f>IF(H8="","",IF(H8&gt;$G9,1,IF(H8=$G9,0.5,0)))</f>
        <v>0</v>
      </c>
      <c r="Y8" s="47">
        <f>IF(I8="","",IF(I8&gt;$G10,1,IF(I8=$G10,0.5,0)))</f>
        <v>0.5</v>
      </c>
      <c r="Z8" s="47">
        <f>IF(J8="","",IF(J8&gt;$G11,1,IF(J8=$G11,0.5,0)))</f>
        <v>1</v>
      </c>
      <c r="AA8" s="47">
        <f>IF(K8="","",IF(K8&gt;$G12,1,IF(K8=$G12,0.5,0)))</f>
        <v>1</v>
      </c>
      <c r="AB8" s="47">
        <f>IF(L8="","",IF(L8&gt;$G13,1,IF(L8=$G13,0.5,0)))</f>
        <v>1</v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6</v>
      </c>
      <c r="AG8" s="46">
        <f>D8+G5</f>
        <v>6</v>
      </c>
      <c r="AH8" s="46">
        <f>E8+G6</f>
        <v>6</v>
      </c>
      <c r="AI8" s="46">
        <f>F8+G7</f>
        <v>6</v>
      </c>
      <c r="AJ8" s="46" t="s">
        <v>37</v>
      </c>
      <c r="AK8" s="46">
        <f>H8+G9</f>
        <v>6</v>
      </c>
      <c r="AL8" s="46">
        <f>I8+G10</f>
        <v>6</v>
      </c>
      <c r="AM8" s="46">
        <f>J8+G11</f>
        <v>6</v>
      </c>
      <c r="AN8" s="46">
        <f>K8+G12</f>
        <v>6</v>
      </c>
      <c r="AO8" s="46">
        <f>L8+G13</f>
        <v>6</v>
      </c>
      <c r="AP8" s="46">
        <f>M8+G14</f>
        <v>0</v>
      </c>
      <c r="AQ8" s="54">
        <f>N8+G15</f>
        <v>0</v>
      </c>
      <c r="AS8" s="87">
        <f t="shared" si="4"/>
        <v>1</v>
      </c>
      <c r="AT8" s="88">
        <f t="shared" si="4"/>
        <v>2</v>
      </c>
      <c r="AU8" s="88">
        <f t="shared" si="4"/>
        <v>1</v>
      </c>
      <c r="AV8" s="88">
        <f t="shared" si="4"/>
        <v>2</v>
      </c>
      <c r="AW8" s="88" t="s">
        <v>37</v>
      </c>
      <c r="AX8" s="88">
        <f t="shared" si="3"/>
        <v>1</v>
      </c>
      <c r="AY8" s="88">
        <f t="shared" si="3"/>
        <v>2</v>
      </c>
      <c r="AZ8" s="88">
        <f t="shared" si="3"/>
        <v>3</v>
      </c>
      <c r="BA8" s="88">
        <f t="shared" si="3"/>
        <v>3</v>
      </c>
      <c r="BB8" s="88">
        <f t="shared" si="3"/>
        <v>3</v>
      </c>
      <c r="BC8" s="88" t="str">
        <f t="shared" si="3"/>
        <v/>
      </c>
      <c r="BD8" s="89" t="str">
        <f t="shared" si="3"/>
        <v/>
      </c>
    </row>
    <row r="9" spans="1:56" s="43" customFormat="1">
      <c r="A9" s="31">
        <v>6</v>
      </c>
      <c r="B9" s="32" t="s">
        <v>154</v>
      </c>
      <c r="C9" s="34">
        <v>2</v>
      </c>
      <c r="D9" s="34">
        <v>0.5</v>
      </c>
      <c r="E9" s="34">
        <v>3.5</v>
      </c>
      <c r="F9" s="34">
        <v>3.5</v>
      </c>
      <c r="G9" s="34">
        <v>3.5</v>
      </c>
      <c r="H9" s="33" t="s">
        <v>37</v>
      </c>
      <c r="I9" s="34">
        <v>3.5</v>
      </c>
      <c r="J9" s="34">
        <v>3.5</v>
      </c>
      <c r="K9" s="34">
        <v>3.5</v>
      </c>
      <c r="L9" s="34">
        <v>5</v>
      </c>
      <c r="M9" s="34"/>
      <c r="N9" s="34"/>
      <c r="O9" s="35">
        <f t="shared" si="1"/>
        <v>28.5</v>
      </c>
      <c r="P9" s="36">
        <f>IF(Info!B$10=0,0,SUM(S9:AD9))+IF(Info!B$11=0,0,2*SUM(S9:AD9))+IF(Info!B$12=0,0,SUM(AS9:BD9))</f>
        <v>14</v>
      </c>
      <c r="Q9" s="36">
        <f t="shared" si="2"/>
        <v>9</v>
      </c>
      <c r="R9" s="45"/>
      <c r="S9" s="47">
        <f>IF(C9="","",IF(C9&gt;$H4,1,IF(C9=$H4,0.5,0)))</f>
        <v>0</v>
      </c>
      <c r="T9" s="47">
        <f>IF(D9="","",IF(D9&gt;$H5,1,IF(D9=$H5,0.5,0)))</f>
        <v>0</v>
      </c>
      <c r="U9" s="47">
        <f>IF(E9="","",IF(E9&gt;$H6,1,IF(E9=$H6,0.5,0)))</f>
        <v>1</v>
      </c>
      <c r="V9" s="47">
        <f>IF(F9="","",IF(F9&gt;$H7,1,IF(F9=$H7,0.5,0)))</f>
        <v>1</v>
      </c>
      <c r="W9" s="47">
        <f>IF(G9="","",IF(G9&gt;$H8,1,IF(G9=$H8,0.5,0)))</f>
        <v>1</v>
      </c>
      <c r="X9" s="47" t="s">
        <v>37</v>
      </c>
      <c r="Y9" s="47">
        <f>IF(I9="","",IF(I9&gt;$H10,1,IF(I9=$H10,0.5,0)))</f>
        <v>1</v>
      </c>
      <c r="Z9" s="47">
        <f>IF(J9="","",IF(J9&gt;$H11,1,IF(J9=$H11,0.5,0)))</f>
        <v>1</v>
      </c>
      <c r="AA9" s="47">
        <f>IF(K9="","",IF(K9&gt;$H12,1,IF(K9=$H12,0.5,0)))</f>
        <v>1</v>
      </c>
      <c r="AB9" s="47">
        <f>IF(L9="","",IF(L9&gt;$H13,1,IF(L9=$H13,0.5,0)))</f>
        <v>1</v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6</v>
      </c>
      <c r="AG9" s="46">
        <f>D9+H5</f>
        <v>6</v>
      </c>
      <c r="AH9" s="46">
        <f>E9+H6</f>
        <v>6</v>
      </c>
      <c r="AI9" s="46">
        <f>F9+H7</f>
        <v>6</v>
      </c>
      <c r="AJ9" s="46">
        <f>G9+H8</f>
        <v>6</v>
      </c>
      <c r="AK9" s="46" t="s">
        <v>37</v>
      </c>
      <c r="AL9" s="46">
        <f>I9+H10</f>
        <v>6</v>
      </c>
      <c r="AM9" s="46">
        <f>J9+H11</f>
        <v>6</v>
      </c>
      <c r="AN9" s="46">
        <f>K9+H12</f>
        <v>6</v>
      </c>
      <c r="AO9" s="46">
        <f>L9+H13</f>
        <v>6</v>
      </c>
      <c r="AP9" s="46">
        <f>M9+H14</f>
        <v>0</v>
      </c>
      <c r="AQ9" s="54">
        <f>N9+H15</f>
        <v>0</v>
      </c>
      <c r="AS9" s="87">
        <f t="shared" si="4"/>
        <v>1</v>
      </c>
      <c r="AT9" s="88">
        <f t="shared" si="4"/>
        <v>1</v>
      </c>
      <c r="AU9" s="88">
        <f t="shared" si="4"/>
        <v>3</v>
      </c>
      <c r="AV9" s="88">
        <f t="shared" si="4"/>
        <v>3</v>
      </c>
      <c r="AW9" s="88">
        <f t="shared" si="4"/>
        <v>3</v>
      </c>
      <c r="AX9" s="88" t="s">
        <v>37</v>
      </c>
      <c r="AY9" s="88">
        <f t="shared" si="3"/>
        <v>3</v>
      </c>
      <c r="AZ9" s="88">
        <f t="shared" si="3"/>
        <v>3</v>
      </c>
      <c r="BA9" s="88">
        <f t="shared" si="3"/>
        <v>3</v>
      </c>
      <c r="BB9" s="88">
        <f t="shared" si="3"/>
        <v>3</v>
      </c>
      <c r="BC9" s="88" t="str">
        <f t="shared" si="3"/>
        <v/>
      </c>
      <c r="BD9" s="89" t="str">
        <f t="shared" si="3"/>
        <v/>
      </c>
    </row>
    <row r="10" spans="1:56" s="43" customFormat="1">
      <c r="A10" s="31">
        <v>7</v>
      </c>
      <c r="B10" s="32" t="s">
        <v>117</v>
      </c>
      <c r="C10" s="34">
        <v>2.5</v>
      </c>
      <c r="D10" s="34">
        <v>3</v>
      </c>
      <c r="E10" s="34">
        <v>3</v>
      </c>
      <c r="F10" s="34">
        <v>2.5</v>
      </c>
      <c r="G10" s="34">
        <v>3</v>
      </c>
      <c r="H10" s="34">
        <v>2.5</v>
      </c>
      <c r="I10" s="33" t="s">
        <v>37</v>
      </c>
      <c r="J10" s="34">
        <v>4</v>
      </c>
      <c r="K10" s="34">
        <v>2</v>
      </c>
      <c r="L10" s="34">
        <v>4</v>
      </c>
      <c r="M10" s="34"/>
      <c r="N10" s="34"/>
      <c r="O10" s="35">
        <f t="shared" si="1"/>
        <v>26.5</v>
      </c>
      <c r="P10" s="36">
        <f>IF(Info!B$10=0,0,SUM(S10:AD10))+IF(Info!B$11=0,0,2*SUM(S10:AD10))+IF(Info!B$12=0,0,SUM(AS10:BD10))</f>
        <v>7</v>
      </c>
      <c r="Q10" s="36">
        <f t="shared" si="2"/>
        <v>9</v>
      </c>
      <c r="R10" s="45"/>
      <c r="S10" s="47">
        <f>IF(C10="","",IF(C10&gt;$I4,1,IF(C10=$I4,0.5,0)))</f>
        <v>0</v>
      </c>
      <c r="T10" s="47">
        <f>IF(D10="","",IF(D10&gt;$I5,1,IF(D10=$I5,0.5,0)))</f>
        <v>0.5</v>
      </c>
      <c r="U10" s="47">
        <f>IF(E10="","",IF(E10&gt;$I6,1,IF(E10=$I6,0.5,0)))</f>
        <v>0.5</v>
      </c>
      <c r="V10" s="47">
        <f>IF(F10="","",IF(F10&gt;$I7,1,IF(F10=$I7,0.5,0)))</f>
        <v>0</v>
      </c>
      <c r="W10" s="47">
        <f>IF(G10="","",IF(G10&gt;$I8,1,IF(G10=$I8,0.5,0)))</f>
        <v>0.5</v>
      </c>
      <c r="X10" s="47">
        <f>IF(H10="","",IF(H10&gt;$I9,1,IF(H10=$I9,0.5,0)))</f>
        <v>0</v>
      </c>
      <c r="Y10" s="47" t="s">
        <v>37</v>
      </c>
      <c r="Z10" s="47">
        <f>IF(J10="","",IF(J10&gt;$I11,1,IF(J10=$I11,0.5,0)))</f>
        <v>1</v>
      </c>
      <c r="AA10" s="47">
        <f>IF(K10="","",IF(K10&gt;$I12,1,IF(K10=$I12,0.5,0)))</f>
        <v>0</v>
      </c>
      <c r="AB10" s="47">
        <f>IF(L10="","",IF(L10&gt;$I13,1,IF(L10=$I13,0.5,0)))</f>
        <v>1</v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6</v>
      </c>
      <c r="AG10" s="46">
        <f>D10+I5</f>
        <v>6</v>
      </c>
      <c r="AH10" s="46">
        <f>E10+I6</f>
        <v>6</v>
      </c>
      <c r="AI10" s="46">
        <f>F10+I7</f>
        <v>6</v>
      </c>
      <c r="AJ10" s="46">
        <f>G10+I8</f>
        <v>6</v>
      </c>
      <c r="AK10" s="46">
        <f>H10+I9</f>
        <v>6</v>
      </c>
      <c r="AL10" s="46" t="s">
        <v>37</v>
      </c>
      <c r="AM10" s="46">
        <f>J10+I11</f>
        <v>6</v>
      </c>
      <c r="AN10" s="46">
        <f>K10+I12</f>
        <v>6</v>
      </c>
      <c r="AO10" s="46">
        <f>L10+I13</f>
        <v>6</v>
      </c>
      <c r="AP10" s="46">
        <f>M10+I14</f>
        <v>0</v>
      </c>
      <c r="AQ10" s="54">
        <f>N10+I15</f>
        <v>0</v>
      </c>
      <c r="AS10" s="87">
        <f t="shared" si="4"/>
        <v>1</v>
      </c>
      <c r="AT10" s="88">
        <f t="shared" si="4"/>
        <v>2</v>
      </c>
      <c r="AU10" s="88">
        <f t="shared" si="4"/>
        <v>2</v>
      </c>
      <c r="AV10" s="88">
        <f t="shared" si="4"/>
        <v>1</v>
      </c>
      <c r="AW10" s="88">
        <f t="shared" si="4"/>
        <v>2</v>
      </c>
      <c r="AX10" s="88">
        <f t="shared" si="4"/>
        <v>1</v>
      </c>
      <c r="AY10" s="88" t="s">
        <v>37</v>
      </c>
      <c r="AZ10" s="88">
        <f>IF(Z10="","",IF(J10=0,0,1+2*Z10))</f>
        <v>3</v>
      </c>
      <c r="BA10" s="88">
        <f>IF(AA10="","",IF(K10=0,0,1+2*AA10))</f>
        <v>1</v>
      </c>
      <c r="BB10" s="88">
        <f>IF(AB10="","",IF(L10=0,0,1+2*AB10))</f>
        <v>3</v>
      </c>
      <c r="BC10" s="88" t="str">
        <f>IF(AC10="","",IF(M10=0,0,1+2*AC10))</f>
        <v/>
      </c>
      <c r="BD10" s="89" t="str">
        <f>IF(AD10="","",IF(N10=0,0,1+2*AD10))</f>
        <v/>
      </c>
    </row>
    <row r="11" spans="1:56" s="43" customFormat="1">
      <c r="A11" s="31">
        <v>8</v>
      </c>
      <c r="B11" s="32" t="s">
        <v>114</v>
      </c>
      <c r="C11" s="34">
        <v>1.5</v>
      </c>
      <c r="D11" s="34">
        <v>2.5</v>
      </c>
      <c r="E11" s="34">
        <v>3.5</v>
      </c>
      <c r="F11" s="34">
        <v>3</v>
      </c>
      <c r="G11" s="34">
        <v>1</v>
      </c>
      <c r="H11" s="34">
        <v>2.5</v>
      </c>
      <c r="I11" s="34">
        <v>2</v>
      </c>
      <c r="J11" s="33" t="s">
        <v>37</v>
      </c>
      <c r="K11" s="34">
        <v>4</v>
      </c>
      <c r="L11" s="34">
        <v>4</v>
      </c>
      <c r="M11" s="34"/>
      <c r="N11" s="34"/>
      <c r="O11" s="35">
        <f t="shared" si="1"/>
        <v>24</v>
      </c>
      <c r="P11" s="36">
        <f>IF(Info!B$10=0,0,SUM(S11:AD11))+IF(Info!B$11=0,0,2*SUM(S11:AD11))+IF(Info!B$12=0,0,SUM(AS11:BD11))</f>
        <v>7</v>
      </c>
      <c r="Q11" s="36">
        <f t="shared" si="2"/>
        <v>9</v>
      </c>
      <c r="R11" s="45"/>
      <c r="S11" s="47">
        <f>IF(C11="","",IF(C11&gt;$J4,1,IF(C11=$J4,0.5,0)))</f>
        <v>0</v>
      </c>
      <c r="T11" s="47">
        <f>IF(D11="","",IF(D11&gt;$J5,1,IF(D11=$J5,0.5,0)))</f>
        <v>0</v>
      </c>
      <c r="U11" s="47">
        <f>IF(E11="","",IF(E11&gt;$J6,1,IF(E11=$J6,0.5,0)))</f>
        <v>1</v>
      </c>
      <c r="V11" s="47">
        <f>IF(F11="","",IF(F11&gt;$J7,1,IF(F11=$J7,0.5,0)))</f>
        <v>0.5</v>
      </c>
      <c r="W11" s="47">
        <f>IF(G11="","",IF(G11&gt;$J8,1,IF(G11=$J8,0.5,0)))</f>
        <v>0</v>
      </c>
      <c r="X11" s="47">
        <f>IF(H11="","",IF(H11&gt;$J9,1,IF(H11=$J9,0.5,0)))</f>
        <v>0</v>
      </c>
      <c r="Y11" s="47">
        <f>IF(I11="","",IF(I11&gt;$J10,1,IF(I11=$J10,0.5,0)))</f>
        <v>0</v>
      </c>
      <c r="Z11" s="47" t="s">
        <v>37</v>
      </c>
      <c r="AA11" s="47">
        <f>IF(K11="","",IF(K11&gt;$J12,1,IF(K11=$J12,0.5,0)))</f>
        <v>1</v>
      </c>
      <c r="AB11" s="47">
        <f>IF(L11="","",IF(L11&gt;$J13,1,IF(L11=$J13,0.5,0)))</f>
        <v>1</v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6</v>
      </c>
      <c r="AG11" s="46">
        <f>D11+J5</f>
        <v>6</v>
      </c>
      <c r="AH11" s="46">
        <f>E11+J6</f>
        <v>6</v>
      </c>
      <c r="AI11" s="46">
        <f>F11+J7</f>
        <v>6</v>
      </c>
      <c r="AJ11" s="46">
        <f>G11+J8</f>
        <v>6</v>
      </c>
      <c r="AK11" s="46">
        <f>H11+J9</f>
        <v>6</v>
      </c>
      <c r="AL11" s="46">
        <f>I11+J10</f>
        <v>6</v>
      </c>
      <c r="AM11" s="46" t="s">
        <v>37</v>
      </c>
      <c r="AN11" s="46">
        <f>K11+J12</f>
        <v>6</v>
      </c>
      <c r="AO11" s="46">
        <f>L11+J13</f>
        <v>6</v>
      </c>
      <c r="AP11" s="46">
        <f>M11+J14</f>
        <v>0</v>
      </c>
      <c r="AQ11" s="54">
        <f>N11+J15</f>
        <v>0</v>
      </c>
      <c r="AS11" s="87">
        <f t="shared" si="4"/>
        <v>1</v>
      </c>
      <c r="AT11" s="88">
        <f t="shared" si="4"/>
        <v>1</v>
      </c>
      <c r="AU11" s="88">
        <f t="shared" si="4"/>
        <v>3</v>
      </c>
      <c r="AV11" s="88">
        <f t="shared" si="4"/>
        <v>2</v>
      </c>
      <c r="AW11" s="88">
        <f t="shared" si="4"/>
        <v>1</v>
      </c>
      <c r="AX11" s="88">
        <f t="shared" si="4"/>
        <v>1</v>
      </c>
      <c r="AY11" s="88">
        <f>IF(Y11="","",IF(I11=0,0,1+2*Y11))</f>
        <v>1</v>
      </c>
      <c r="AZ11" s="88" t="s">
        <v>37</v>
      </c>
      <c r="BA11" s="88">
        <f>IF(AA11="","",IF(K11=0,0,1+2*AA11))</f>
        <v>3</v>
      </c>
      <c r="BB11" s="88">
        <f>IF(AB11="","",IF(L11=0,0,1+2*AB11))</f>
        <v>3</v>
      </c>
      <c r="BC11" s="88" t="str">
        <f>IF(AC11="","",IF(M11=0,0,1+2*AC11))</f>
        <v/>
      </c>
      <c r="BD11" s="89" t="str">
        <f>IF(AD11="","",IF(N11=0,0,1+2*AD11))</f>
        <v/>
      </c>
    </row>
    <row r="12" spans="1:56" s="43" customFormat="1">
      <c r="A12" s="31">
        <v>9</v>
      </c>
      <c r="B12" s="32" t="s">
        <v>115</v>
      </c>
      <c r="C12" s="34">
        <v>1.5</v>
      </c>
      <c r="D12" s="34">
        <v>2.5</v>
      </c>
      <c r="E12" s="34">
        <v>2</v>
      </c>
      <c r="F12" s="34">
        <v>1.5</v>
      </c>
      <c r="G12" s="34">
        <v>0.5</v>
      </c>
      <c r="H12" s="34">
        <v>2.5</v>
      </c>
      <c r="I12" s="34">
        <v>4</v>
      </c>
      <c r="J12" s="34">
        <v>2</v>
      </c>
      <c r="K12" s="33" t="s">
        <v>37</v>
      </c>
      <c r="L12" s="34">
        <v>3</v>
      </c>
      <c r="M12" s="34"/>
      <c r="N12" s="34"/>
      <c r="O12" s="35">
        <f t="shared" si="1"/>
        <v>19.5</v>
      </c>
      <c r="P12" s="36">
        <f>IF(Info!B$10=0,0,SUM(S12:AD12))+IF(Info!B$11=0,0,2*SUM(S12:AD12))+IF(Info!B$12=0,0,SUM(AS12:BD12))</f>
        <v>3</v>
      </c>
      <c r="Q12" s="36">
        <f t="shared" si="2"/>
        <v>9</v>
      </c>
      <c r="R12" s="45"/>
      <c r="S12" s="47">
        <f>IF(C12="","",IF(C12&gt;$K4,1,IF(C12=$K4,0.5,0)))</f>
        <v>0</v>
      </c>
      <c r="T12" s="47">
        <f>IF(D12="","",IF(D12&gt;$K5,1,IF(D12=$K5,0.5,0)))</f>
        <v>0</v>
      </c>
      <c r="U12" s="47">
        <f>IF(E12="","",IF(E12&gt;$K6,1,IF(E12=$K6,0.5,0)))</f>
        <v>0</v>
      </c>
      <c r="V12" s="47">
        <f>IF(F12="","",IF(F12&gt;$K7,1,IF(F12=$K7,0.5,0)))</f>
        <v>0</v>
      </c>
      <c r="W12" s="47">
        <f>IF(G12="","",IF(G12&gt;$K8,1,IF(G12=$K8,0.5,0)))</f>
        <v>0</v>
      </c>
      <c r="X12" s="47">
        <f>IF(H12="","",IF(H12&gt;$K9,1,IF(H12=$K9,0.5,0)))</f>
        <v>0</v>
      </c>
      <c r="Y12" s="47">
        <f>IF(I12="","",IF(I12&gt;$K10,1,IF(I12=$K10,0.5,0)))</f>
        <v>1</v>
      </c>
      <c r="Z12" s="47">
        <f>IF(J12="","",IF(J12&gt;$K11,1,IF(J12=$K11,0.5,0)))</f>
        <v>0</v>
      </c>
      <c r="AA12" s="47" t="s">
        <v>37</v>
      </c>
      <c r="AB12" s="47">
        <f>IF(L12="","",IF(L12&gt;$K13,1,IF(L12=$K13,0.5,0)))</f>
        <v>0.5</v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6</v>
      </c>
      <c r="AG12" s="46">
        <f>D12+K5</f>
        <v>6</v>
      </c>
      <c r="AH12" s="46">
        <f>E12+K6</f>
        <v>6</v>
      </c>
      <c r="AI12" s="46">
        <f>F12+K7</f>
        <v>6</v>
      </c>
      <c r="AJ12" s="46">
        <f>G12+K8</f>
        <v>6</v>
      </c>
      <c r="AK12" s="46">
        <f>H12+K9</f>
        <v>6</v>
      </c>
      <c r="AL12" s="46">
        <f>I12+K10</f>
        <v>6</v>
      </c>
      <c r="AM12" s="46">
        <f>J12+K11</f>
        <v>6</v>
      </c>
      <c r="AN12" s="46" t="s">
        <v>37</v>
      </c>
      <c r="AO12" s="46">
        <f>L12+K13</f>
        <v>6</v>
      </c>
      <c r="AP12" s="46">
        <f>M12+K14</f>
        <v>0</v>
      </c>
      <c r="AQ12" s="54">
        <f>N12+K15</f>
        <v>0</v>
      </c>
      <c r="AS12" s="87">
        <f t="shared" si="4"/>
        <v>1</v>
      </c>
      <c r="AT12" s="88">
        <f t="shared" si="4"/>
        <v>1</v>
      </c>
      <c r="AU12" s="88">
        <f t="shared" si="4"/>
        <v>1</v>
      </c>
      <c r="AV12" s="88">
        <f t="shared" si="4"/>
        <v>1</v>
      </c>
      <c r="AW12" s="88">
        <f t="shared" si="4"/>
        <v>1</v>
      </c>
      <c r="AX12" s="88">
        <f t="shared" si="4"/>
        <v>1</v>
      </c>
      <c r="AY12" s="88">
        <f>IF(Y12="","",IF(I12=0,0,1+2*Y12))</f>
        <v>3</v>
      </c>
      <c r="AZ12" s="88">
        <f>IF(Z12="","",IF(J12=0,0,1+2*Z12))</f>
        <v>1</v>
      </c>
      <c r="BA12" s="88" t="s">
        <v>37</v>
      </c>
      <c r="BB12" s="88">
        <f>IF(AB12="","",IF(L12=0,0,1+2*AB12))</f>
        <v>2</v>
      </c>
      <c r="BC12" s="88" t="str">
        <f>IF(AC12="","",IF(M12=0,0,1+2*AC12))</f>
        <v/>
      </c>
      <c r="BD12" s="89" t="str">
        <f>IF(AD12="","",IF(N12=0,0,1+2*AD12))</f>
        <v/>
      </c>
    </row>
    <row r="13" spans="1:56" s="43" customFormat="1">
      <c r="A13" s="31">
        <v>10</v>
      </c>
      <c r="B13" s="32" t="s">
        <v>116</v>
      </c>
      <c r="C13" s="34">
        <v>2</v>
      </c>
      <c r="D13" s="34">
        <v>1</v>
      </c>
      <c r="E13" s="34">
        <v>1</v>
      </c>
      <c r="F13" s="34">
        <v>2.5</v>
      </c>
      <c r="G13" s="34">
        <v>1.5</v>
      </c>
      <c r="H13" s="34">
        <v>1</v>
      </c>
      <c r="I13" s="34">
        <v>2</v>
      </c>
      <c r="J13" s="34">
        <v>2</v>
      </c>
      <c r="K13" s="34">
        <v>3</v>
      </c>
      <c r="L13" s="33" t="s">
        <v>37</v>
      </c>
      <c r="M13" s="34"/>
      <c r="N13" s="34"/>
      <c r="O13" s="35">
        <f t="shared" si="1"/>
        <v>16</v>
      </c>
      <c r="P13" s="36">
        <f>IF(Info!B$10=0,0,SUM(S13:AD13))+IF(Info!B$11=0,0,2*SUM(S13:AD13))+IF(Info!B$12=0,0,SUM(AS13:BD13))</f>
        <v>1</v>
      </c>
      <c r="Q13" s="36">
        <f t="shared" si="2"/>
        <v>9</v>
      </c>
      <c r="R13" s="45"/>
      <c r="S13" s="47">
        <f>IF(C13="","",IF(C13&gt;$L4,1,IF(C13=$L4,0.5,0)))</f>
        <v>0</v>
      </c>
      <c r="T13" s="47">
        <f>IF(D13="","",IF(D13&gt;$L5,1,IF(D13=$L5,0.5,0)))</f>
        <v>0</v>
      </c>
      <c r="U13" s="47">
        <f>IF(E13="","",IF(E13&gt;$L6,1,IF(E13=$L6,0.5,0)))</f>
        <v>0</v>
      </c>
      <c r="V13" s="47">
        <f>IF(F13="","",IF(F13&gt;$L7,1,IF(F13=$L7,0.5,0)))</f>
        <v>0</v>
      </c>
      <c r="W13" s="47">
        <f>IF(G13="","",IF(G13&gt;$L8,1,IF(G13=$L8,0.5,0)))</f>
        <v>0</v>
      </c>
      <c r="X13" s="47">
        <f>IF(H13="","",IF(H13&gt;$L9,1,IF(H13=$L9,0.5,0)))</f>
        <v>0</v>
      </c>
      <c r="Y13" s="47">
        <f>IF(I13="","",IF(I13&gt;$L10,1,IF(I13=$L10,0.5,0)))</f>
        <v>0</v>
      </c>
      <c r="Z13" s="47">
        <f>IF(J13="","",IF(J13&gt;$L11,1,IF(J13=$L11,0.5,0)))</f>
        <v>0</v>
      </c>
      <c r="AA13" s="47">
        <f>IF(K13="","",IF(K13&gt;$L12,1,IF(K13=$L12,0.5,0)))</f>
        <v>0.5</v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6</v>
      </c>
      <c r="AG13" s="46">
        <f>D13+L5</f>
        <v>6</v>
      </c>
      <c r="AH13" s="46">
        <f>E13+L6</f>
        <v>6</v>
      </c>
      <c r="AI13" s="46">
        <f>F13+L7</f>
        <v>6</v>
      </c>
      <c r="AJ13" s="46">
        <f>G13+L8</f>
        <v>6</v>
      </c>
      <c r="AK13" s="46">
        <f>H13+L9</f>
        <v>6</v>
      </c>
      <c r="AL13" s="46">
        <f>I13+L10</f>
        <v>6</v>
      </c>
      <c r="AM13" s="46">
        <f>J13+L11</f>
        <v>6</v>
      </c>
      <c r="AN13" s="46">
        <f>K13+L12</f>
        <v>6</v>
      </c>
      <c r="AO13" s="46" t="s">
        <v>37</v>
      </c>
      <c r="AP13" s="46">
        <f>M13+L14</f>
        <v>0</v>
      </c>
      <c r="AQ13" s="54">
        <f>N13+L15</f>
        <v>0</v>
      </c>
      <c r="AS13" s="87">
        <f t="shared" si="4"/>
        <v>1</v>
      </c>
      <c r="AT13" s="88">
        <f t="shared" si="4"/>
        <v>1</v>
      </c>
      <c r="AU13" s="88">
        <f t="shared" si="4"/>
        <v>1</v>
      </c>
      <c r="AV13" s="88">
        <f t="shared" si="4"/>
        <v>1</v>
      </c>
      <c r="AW13" s="88">
        <f t="shared" si="4"/>
        <v>1</v>
      </c>
      <c r="AX13" s="88">
        <f t="shared" si="4"/>
        <v>1</v>
      </c>
      <c r="AY13" s="88">
        <f>IF(Y13="","",IF(I13=0,0,1+2*Y13))</f>
        <v>1</v>
      </c>
      <c r="AZ13" s="88">
        <f>IF(Z13="","",IF(J13=0,0,1+2*Z13))</f>
        <v>1</v>
      </c>
      <c r="BA13" s="88">
        <f>IF(AA13="","",IF(K13=0,0,1+2*AA13))</f>
        <v>2</v>
      </c>
      <c r="BB13" s="88" t="s">
        <v>37</v>
      </c>
      <c r="BC13" s="88" t="str">
        <f>IF(AC13="","",IF(M13=0,0,1+2*AC13))</f>
        <v/>
      </c>
      <c r="BD13" s="89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 t="shared" si="1"/>
        <v>0</v>
      </c>
      <c r="P14" s="36">
        <f>IF(Info!B$10=0,0,SUM(S14:AD14))+IF(Info!B$11=0,0,2*SUM(S14:AD14))+IF(Info!B$12=0,0,SUM(AS14:BD14))</f>
        <v>0</v>
      </c>
      <c r="Q14" s="36">
        <f t="shared" si="2"/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87" t="str">
        <f t="shared" si="4"/>
        <v/>
      </c>
      <c r="AT14" s="88" t="str">
        <f t="shared" si="4"/>
        <v/>
      </c>
      <c r="AU14" s="88" t="str">
        <f t="shared" si="4"/>
        <v/>
      </c>
      <c r="AV14" s="88" t="str">
        <f t="shared" si="4"/>
        <v/>
      </c>
      <c r="AW14" s="88" t="str">
        <f t="shared" si="4"/>
        <v/>
      </c>
      <c r="AX14" s="88" t="str">
        <f t="shared" si="4"/>
        <v/>
      </c>
      <c r="AY14" s="88" t="str">
        <f>IF(Y14="","",IF(I14=0,0,1+2*Y14))</f>
        <v/>
      </c>
      <c r="AZ14" s="88" t="str">
        <f>IF(Z14="","",IF(J14=0,0,1+2*Z14))</f>
        <v/>
      </c>
      <c r="BA14" s="88" t="str">
        <f>IF(AA14="","",IF(K14=0,0,1+2*AA14))</f>
        <v/>
      </c>
      <c r="BB14" s="88" t="str">
        <f>IF(AB14="","",IF(L14=0,0,1+2*AB14))</f>
        <v/>
      </c>
      <c r="BC14" s="88" t="s">
        <v>37</v>
      </c>
      <c r="BD14" s="89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90" t="str">
        <f t="shared" si="4"/>
        <v/>
      </c>
      <c r="AT15" s="91" t="str">
        <f t="shared" si="4"/>
        <v/>
      </c>
      <c r="AU15" s="91" t="str">
        <f t="shared" si="4"/>
        <v/>
      </c>
      <c r="AV15" s="91" t="str">
        <f t="shared" si="4"/>
        <v/>
      </c>
      <c r="AW15" s="91" t="str">
        <f t="shared" si="4"/>
        <v/>
      </c>
      <c r="AX15" s="91" t="str">
        <f t="shared" si="4"/>
        <v/>
      </c>
      <c r="AY15" s="91" t="str">
        <f>IF(Y15="","",IF(I15=0,0,1+2*Y15))</f>
        <v/>
      </c>
      <c r="AZ15" s="91" t="str">
        <f>IF(Z15="","",IF(J15=0,0,1+2*Z15))</f>
        <v/>
      </c>
      <c r="BA15" s="91" t="str">
        <f>IF(AA15="","",IF(K15=0,0,1+2*AA15))</f>
        <v/>
      </c>
      <c r="BB15" s="91" t="str">
        <f>IF(AB15="","",IF(L15=0,0,1+2*AB15))</f>
        <v/>
      </c>
      <c r="BC15" s="91" t="str">
        <f>IF(AC15="","",IF(M15=0,0,1+2*AC15))</f>
        <v/>
      </c>
      <c r="BD15" s="92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5">MATCH("XX",C18:C29,0)</f>
        <v>1</v>
      </c>
      <c r="D17" s="28">
        <f t="shared" si="5"/>
        <v>2</v>
      </c>
      <c r="E17" s="28">
        <f t="shared" si="5"/>
        <v>3</v>
      </c>
      <c r="F17" s="28">
        <f t="shared" si="5"/>
        <v>4</v>
      </c>
      <c r="G17" s="28">
        <f t="shared" si="5"/>
        <v>5</v>
      </c>
      <c r="H17" s="28">
        <f t="shared" si="5"/>
        <v>6</v>
      </c>
      <c r="I17" s="28">
        <f t="shared" si="5"/>
        <v>7</v>
      </c>
      <c r="J17" s="28">
        <f t="shared" si="5"/>
        <v>8</v>
      </c>
      <c r="K17" s="28">
        <f t="shared" si="5"/>
        <v>9</v>
      </c>
      <c r="L17" s="28">
        <f t="shared" si="5"/>
        <v>10</v>
      </c>
      <c r="M17" s="28">
        <f t="shared" si="5"/>
        <v>11</v>
      </c>
      <c r="N17" s="28">
        <f t="shared" si="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127</v>
      </c>
      <c r="C18" s="33" t="s">
        <v>37</v>
      </c>
      <c r="D18" s="34">
        <v>2.5</v>
      </c>
      <c r="E18" s="34">
        <v>2.5</v>
      </c>
      <c r="F18" s="34">
        <v>1.5</v>
      </c>
      <c r="G18" s="34">
        <v>2</v>
      </c>
      <c r="H18" s="34">
        <v>3.5</v>
      </c>
      <c r="I18" s="34">
        <v>2</v>
      </c>
      <c r="J18" s="34">
        <v>3</v>
      </c>
      <c r="K18" s="34">
        <v>2.5</v>
      </c>
      <c r="L18" s="101">
        <v>4</v>
      </c>
      <c r="M18" s="34"/>
      <c r="N18" s="34"/>
      <c r="O18" s="35">
        <f t="shared" ref="O18:O29" si="6">SUM(C18:N18)</f>
        <v>23.5</v>
      </c>
      <c r="P18" s="36">
        <f>IF(Info!B$10=0,0,SUM(S18:AD18))+IF(Info!B$11=0,0,2*SUM(S18:AD18))+IF(Info!B$12=0,0,SUM(AS18:BD18))</f>
        <v>14</v>
      </c>
      <c r="Q18" s="36">
        <f t="shared" ref="Q18:Q29" si="7">COUNT(C18:N18)</f>
        <v>9</v>
      </c>
      <c r="R18" s="45"/>
      <c r="S18" s="46" t="s">
        <v>37</v>
      </c>
      <c r="T18" s="47">
        <f>IF(D18="","",IF(D18&gt;$C19,1,IF(D18=$C19,0.5,0)))</f>
        <v>1</v>
      </c>
      <c r="U18" s="47">
        <f>IF(E18="","",IF(E18&gt;$C20,1,IF(E18=$C20,0.5,0)))</f>
        <v>1</v>
      </c>
      <c r="V18" s="47">
        <f>IF(F18="","",IF(F18&gt;$C21,1,IF(F18=$C21,0.5,0)))</f>
        <v>0</v>
      </c>
      <c r="W18" s="47">
        <f>IF(G18="","",IF(G18&gt;$C22,1,IF(G18=$C22,0.5,0)))</f>
        <v>0.5</v>
      </c>
      <c r="X18" s="47">
        <f>IF(H18="","",IF(H18&gt;$C23,1,IF(H18=$C23,0.5,0)))</f>
        <v>1</v>
      </c>
      <c r="Y18" s="47">
        <f>IF(I18="","",IF(I18&gt;$C24,1,IF(I18=$C24,0.5,0)))</f>
        <v>0.5</v>
      </c>
      <c r="Z18" s="47">
        <f>IF(J18="","",IF(J18&gt;$C25,1,IF(J18=$C25,0.5,0)))</f>
        <v>1</v>
      </c>
      <c r="AA18" s="47">
        <f>IF(K18="","",IF(K18&gt;$C26,1,IF(K18=$C26,0.5,0)))</f>
        <v>1</v>
      </c>
      <c r="AB18" s="47">
        <f>IF(L18="","",IF(L18&gt;$C27,1,IF(L18=$C27,0.5,0)))</f>
        <v>1</v>
      </c>
      <c r="AC18" s="47" t="str">
        <f>IF(M18="","",IF(M18&gt;$C28,1,IF(M18=$C28,0.5,0)))</f>
        <v/>
      </c>
      <c r="AD18" s="48" t="str">
        <f>IF(N18="","",IF(N18&gt;$C29,1,IF(N18=$C29,0.5,0)))</f>
        <v/>
      </c>
      <c r="AF18" s="49" t="s">
        <v>37</v>
      </c>
      <c r="AG18" s="50">
        <f>D18+C19</f>
        <v>4</v>
      </c>
      <c r="AH18" s="50">
        <f>E18+C20</f>
        <v>4</v>
      </c>
      <c r="AI18" s="50">
        <f>F18+C21</f>
        <v>4</v>
      </c>
      <c r="AJ18" s="50">
        <f>G18+C22</f>
        <v>4</v>
      </c>
      <c r="AK18" s="50">
        <f>H18+C23</f>
        <v>4</v>
      </c>
      <c r="AL18" s="50">
        <f>I18+C24</f>
        <v>4</v>
      </c>
      <c r="AM18" s="50">
        <f>J18+C25</f>
        <v>4</v>
      </c>
      <c r="AN18" s="50">
        <f>K18+C26</f>
        <v>4</v>
      </c>
      <c r="AO18" s="50">
        <f>L18+C27</f>
        <v>4.5</v>
      </c>
      <c r="AP18" s="50">
        <f>M18+C28</f>
        <v>0</v>
      </c>
      <c r="AQ18" s="51">
        <f>N18+C29</f>
        <v>0</v>
      </c>
      <c r="AS18" s="84" t="s">
        <v>37</v>
      </c>
      <c r="AT18" s="85">
        <f t="shared" ref="AT18:BD23" si="8">IF(T18="","",IF(D18=0,0,1+2*T18))</f>
        <v>3</v>
      </c>
      <c r="AU18" s="85">
        <f t="shared" si="8"/>
        <v>3</v>
      </c>
      <c r="AV18" s="85">
        <f t="shared" si="8"/>
        <v>1</v>
      </c>
      <c r="AW18" s="85">
        <f t="shared" si="8"/>
        <v>2</v>
      </c>
      <c r="AX18" s="85">
        <f t="shared" si="8"/>
        <v>3</v>
      </c>
      <c r="AY18" s="85">
        <f t="shared" si="8"/>
        <v>2</v>
      </c>
      <c r="AZ18" s="85">
        <f t="shared" si="8"/>
        <v>3</v>
      </c>
      <c r="BA18" s="85">
        <f t="shared" si="8"/>
        <v>3</v>
      </c>
      <c r="BB18" s="85">
        <f t="shared" si="8"/>
        <v>3</v>
      </c>
      <c r="BC18" s="85" t="str">
        <f t="shared" si="8"/>
        <v/>
      </c>
      <c r="BD18" s="86" t="str">
        <f t="shared" si="8"/>
        <v/>
      </c>
    </row>
    <row r="19" spans="1:56" s="43" customFormat="1">
      <c r="A19" s="31">
        <v>2</v>
      </c>
      <c r="B19" s="32" t="s">
        <v>129</v>
      </c>
      <c r="C19" s="34">
        <v>1.5</v>
      </c>
      <c r="D19" s="33" t="s">
        <v>37</v>
      </c>
      <c r="E19" s="34">
        <v>1.5</v>
      </c>
      <c r="F19" s="34">
        <v>3.5</v>
      </c>
      <c r="G19" s="34">
        <v>3</v>
      </c>
      <c r="H19" s="34">
        <v>1</v>
      </c>
      <c r="I19" s="34">
        <v>2.5</v>
      </c>
      <c r="J19" s="34">
        <v>3.5</v>
      </c>
      <c r="K19" s="34">
        <v>3</v>
      </c>
      <c r="L19" s="101">
        <v>4</v>
      </c>
      <c r="M19" s="34"/>
      <c r="N19" s="34"/>
      <c r="O19" s="35">
        <f t="shared" si="6"/>
        <v>23.5</v>
      </c>
      <c r="P19" s="36">
        <f>IF(Info!B$10=0,0,SUM(S19:AD19))+IF(Info!B$11=0,0,2*SUM(S19:AD19))+IF(Info!B$12=0,0,SUM(AS19:BD19))</f>
        <v>12</v>
      </c>
      <c r="Q19" s="36">
        <f t="shared" si="7"/>
        <v>9</v>
      </c>
      <c r="R19" s="45"/>
      <c r="S19" s="47">
        <f>IF(C19="","",IF(C19&gt;D18,1,IF(C19=D18,0.5,0)))</f>
        <v>0</v>
      </c>
      <c r="T19" s="46" t="s">
        <v>37</v>
      </c>
      <c r="U19" s="47">
        <f>IF(E19="","",IF(E19&gt;$D20,1,IF(E19=$D20,0.5,0)))</f>
        <v>0</v>
      </c>
      <c r="V19" s="47">
        <f>IF(F19="","",IF(F19&gt;$D21,1,IF(F19=$D21,0.5,0)))</f>
        <v>1</v>
      </c>
      <c r="W19" s="47">
        <f>IF(G19="","",IF(G19&gt;$D22,1,IF(G19=$D22,0.5,0)))</f>
        <v>1</v>
      </c>
      <c r="X19" s="47">
        <f>IF(H19="","",IF(H19&gt;$D23,1,IF(H19=$D23,0.5,0)))</f>
        <v>0</v>
      </c>
      <c r="Y19" s="47">
        <f>IF(I19="","",IF(I19&gt;$D24,1,IF(I19=$D24,0.5,0)))</f>
        <v>1</v>
      </c>
      <c r="Z19" s="47">
        <f>IF(J19="","",IF(J19&gt;$D25,1,IF(J19=$D25,0.5,0)))</f>
        <v>1</v>
      </c>
      <c r="AA19" s="47">
        <f>IF(K19="","",IF(K19&gt;$D26,1,IF(K19=$D26,0.5,0)))</f>
        <v>1</v>
      </c>
      <c r="AB19" s="47">
        <f>IF(L19="","",IF(L19&gt;$D27,1,IF(L19=$D27,0.5,0)))</f>
        <v>1</v>
      </c>
      <c r="AC19" s="47" t="str">
        <f>IF(M19="","",IF(M19&gt;$D28,1,IF(M19=$D28,0.5,0)))</f>
        <v/>
      </c>
      <c r="AD19" s="52" t="str">
        <f>IF(N19="","",IF(N19&gt;$D29,1,IF(N19=$D29,0.5,0)))</f>
        <v/>
      </c>
      <c r="AF19" s="53">
        <f>C19+D18</f>
        <v>4</v>
      </c>
      <c r="AG19" s="46" t="s">
        <v>37</v>
      </c>
      <c r="AH19" s="46">
        <f>E19+D20</f>
        <v>4</v>
      </c>
      <c r="AI19" s="46">
        <f>F19+D21</f>
        <v>4</v>
      </c>
      <c r="AJ19" s="46">
        <f>G19+D22</f>
        <v>4</v>
      </c>
      <c r="AK19" s="46">
        <f>H19+D23</f>
        <v>4</v>
      </c>
      <c r="AL19" s="46">
        <f>I19+D24</f>
        <v>4</v>
      </c>
      <c r="AM19" s="46">
        <f>J19+D25</f>
        <v>4</v>
      </c>
      <c r="AN19" s="46">
        <f>K19+D26</f>
        <v>4</v>
      </c>
      <c r="AO19" s="46">
        <f>L19+D27</f>
        <v>4</v>
      </c>
      <c r="AP19" s="46">
        <f>M19+D28</f>
        <v>0</v>
      </c>
      <c r="AQ19" s="54">
        <f>N19+D29</f>
        <v>0</v>
      </c>
      <c r="AS19" s="87">
        <f t="shared" ref="AS19:AX29" si="9">IF(S19="","",IF(C19=0,0,1+2*S19))</f>
        <v>1</v>
      </c>
      <c r="AT19" s="88" t="s">
        <v>37</v>
      </c>
      <c r="AU19" s="88">
        <f t="shared" si="8"/>
        <v>1</v>
      </c>
      <c r="AV19" s="88">
        <f t="shared" si="8"/>
        <v>3</v>
      </c>
      <c r="AW19" s="88">
        <f t="shared" si="8"/>
        <v>3</v>
      </c>
      <c r="AX19" s="88">
        <f t="shared" si="8"/>
        <v>1</v>
      </c>
      <c r="AY19" s="88">
        <f t="shared" si="8"/>
        <v>3</v>
      </c>
      <c r="AZ19" s="88">
        <f t="shared" si="8"/>
        <v>3</v>
      </c>
      <c r="BA19" s="88">
        <f t="shared" si="8"/>
        <v>3</v>
      </c>
      <c r="BB19" s="88">
        <f t="shared" si="8"/>
        <v>3</v>
      </c>
      <c r="BC19" s="88" t="str">
        <f t="shared" si="8"/>
        <v/>
      </c>
      <c r="BD19" s="89" t="str">
        <f t="shared" si="8"/>
        <v/>
      </c>
    </row>
    <row r="20" spans="1:56" s="43" customFormat="1">
      <c r="A20" s="31">
        <v>3</v>
      </c>
      <c r="B20" s="32" t="s">
        <v>120</v>
      </c>
      <c r="C20" s="34">
        <v>1.5</v>
      </c>
      <c r="D20" s="34">
        <v>2.5</v>
      </c>
      <c r="E20" s="33" t="s">
        <v>37</v>
      </c>
      <c r="F20" s="34">
        <v>3</v>
      </c>
      <c r="G20" s="34">
        <v>1</v>
      </c>
      <c r="H20" s="34">
        <v>2.5</v>
      </c>
      <c r="I20" s="34">
        <v>3</v>
      </c>
      <c r="J20" s="34">
        <v>2</v>
      </c>
      <c r="K20" s="34">
        <v>2.5</v>
      </c>
      <c r="L20" s="101">
        <v>4</v>
      </c>
      <c r="M20" s="34"/>
      <c r="N20" s="34"/>
      <c r="O20" s="35">
        <f t="shared" si="6"/>
        <v>22</v>
      </c>
      <c r="P20" s="36">
        <f>IF(Info!B$10=0,0,SUM(S20:AD20))+IF(Info!B$11=0,0,2*SUM(S20:AD20))+IF(Info!B$12=0,0,SUM(AS20:BD20))</f>
        <v>13</v>
      </c>
      <c r="Q20" s="36">
        <f t="shared" si="7"/>
        <v>9</v>
      </c>
      <c r="R20" s="45"/>
      <c r="S20" s="47">
        <f>IF(C20="","",IF(C20&gt;E18,1,IF(C20=E18,0.5,0)))</f>
        <v>0</v>
      </c>
      <c r="T20" s="47">
        <f>IF(D20="","",IF(D20&gt;E19,1,IF(D20=E19,0.5,0)))</f>
        <v>1</v>
      </c>
      <c r="U20" s="46" t="s">
        <v>37</v>
      </c>
      <c r="V20" s="47">
        <f>IF(F20="","",IF(F20&gt;$E21,1,IF(F20=$E21,0.5,0)))</f>
        <v>1</v>
      </c>
      <c r="W20" s="47">
        <f>IF(G20="","",IF(G20&gt;$E22,1,IF(G20=$E22,0.5,0)))</f>
        <v>0</v>
      </c>
      <c r="X20" s="47">
        <f>IF(H20="","",IF(H20&gt;$E23,1,IF(H20=$E23,0.5,0)))</f>
        <v>1</v>
      </c>
      <c r="Y20" s="47">
        <f>IF(I20="","",IF(I20&gt;$E24,1,IF(I20=$E24,0.5,0)))</f>
        <v>1</v>
      </c>
      <c r="Z20" s="47">
        <f>IF(J20="","",IF(J20&gt;$E25,1,IF(J20=$E25,0.5,0)))</f>
        <v>0.5</v>
      </c>
      <c r="AA20" s="47">
        <f>IF(K20="","",IF(K20&gt;$E26,1,IF(K20=$E26,0.5,0)))</f>
        <v>1</v>
      </c>
      <c r="AB20" s="47">
        <f>IF(L20="","",IF(L20&gt;$E27,1,IF(L20=$E27,0.5,0)))</f>
        <v>1</v>
      </c>
      <c r="AC20" s="47" t="str">
        <f>IF(M20="","",IF(M20&gt;$E28,1,IF(M20=$E28,0.5,0)))</f>
        <v/>
      </c>
      <c r="AD20" s="52" t="str">
        <f>IF(N20="","",IF(N20&gt;$E29,1,IF(N20=$E29,0.5,0)))</f>
        <v/>
      </c>
      <c r="AF20" s="53">
        <f>C20+E18</f>
        <v>4</v>
      </c>
      <c r="AG20" s="46">
        <f>D20+E19</f>
        <v>4</v>
      </c>
      <c r="AH20" s="46" t="s">
        <v>37</v>
      </c>
      <c r="AI20" s="46">
        <f>F20+E21</f>
        <v>4</v>
      </c>
      <c r="AJ20" s="46">
        <f>G20+E22</f>
        <v>4</v>
      </c>
      <c r="AK20" s="46">
        <f>H20+E23</f>
        <v>4</v>
      </c>
      <c r="AL20" s="46">
        <f>I20+E24</f>
        <v>4</v>
      </c>
      <c r="AM20" s="46">
        <f>J20+E25</f>
        <v>4</v>
      </c>
      <c r="AN20" s="46">
        <f>K20+E26</f>
        <v>4</v>
      </c>
      <c r="AO20" s="46">
        <f>L20+E27</f>
        <v>6</v>
      </c>
      <c r="AP20" s="46">
        <f>M20+E28</f>
        <v>0</v>
      </c>
      <c r="AQ20" s="54">
        <f>N20+E29</f>
        <v>0</v>
      </c>
      <c r="AS20" s="87">
        <f t="shared" si="9"/>
        <v>1</v>
      </c>
      <c r="AT20" s="88">
        <f t="shared" si="9"/>
        <v>3</v>
      </c>
      <c r="AU20" s="88" t="s">
        <v>37</v>
      </c>
      <c r="AV20" s="88">
        <f t="shared" si="8"/>
        <v>3</v>
      </c>
      <c r="AW20" s="88">
        <f t="shared" si="8"/>
        <v>1</v>
      </c>
      <c r="AX20" s="88">
        <f t="shared" si="8"/>
        <v>3</v>
      </c>
      <c r="AY20" s="88">
        <f t="shared" si="8"/>
        <v>3</v>
      </c>
      <c r="AZ20" s="88">
        <f t="shared" si="8"/>
        <v>2</v>
      </c>
      <c r="BA20" s="88">
        <f t="shared" si="8"/>
        <v>3</v>
      </c>
      <c r="BB20" s="88">
        <f t="shared" si="8"/>
        <v>3</v>
      </c>
      <c r="BC20" s="88" t="str">
        <f t="shared" si="8"/>
        <v/>
      </c>
      <c r="BD20" s="89" t="str">
        <f t="shared" si="8"/>
        <v/>
      </c>
    </row>
    <row r="21" spans="1:56" s="43" customFormat="1">
      <c r="A21" s="31">
        <v>4</v>
      </c>
      <c r="B21" s="32" t="s">
        <v>121</v>
      </c>
      <c r="C21" s="34">
        <v>2.5</v>
      </c>
      <c r="D21" s="34">
        <v>0.5</v>
      </c>
      <c r="E21" s="34">
        <v>1</v>
      </c>
      <c r="F21" s="33" t="s">
        <v>37</v>
      </c>
      <c r="G21" s="34">
        <v>2</v>
      </c>
      <c r="H21" s="34">
        <v>3</v>
      </c>
      <c r="I21" s="34">
        <v>2.5</v>
      </c>
      <c r="J21" s="34">
        <v>2</v>
      </c>
      <c r="K21" s="34">
        <v>4</v>
      </c>
      <c r="L21" s="101">
        <v>4</v>
      </c>
      <c r="M21" s="34"/>
      <c r="N21" s="34"/>
      <c r="O21" s="35">
        <f t="shared" si="6"/>
        <v>21.5</v>
      </c>
      <c r="P21" s="36">
        <f>IF(Info!B$10=0,0,SUM(S21:AD21))+IF(Info!B$11=0,0,2*SUM(S21:AD21))+IF(Info!B$12=0,0,SUM(AS21:BD21))</f>
        <v>12</v>
      </c>
      <c r="Q21" s="36">
        <f t="shared" si="7"/>
        <v>9</v>
      </c>
      <c r="R21" s="45"/>
      <c r="S21" s="47">
        <f>IF(C21="","",IF(C21&gt;$F18,1,IF(C21=$F18,0.5,0)))</f>
        <v>1</v>
      </c>
      <c r="T21" s="47">
        <f>IF(D21="","",IF(D21&gt;$F19,1,IF(D21=$F19,0.5,0)))</f>
        <v>0</v>
      </c>
      <c r="U21" s="47">
        <f>IF(E21="","",IF(E21&gt;$F20,1,IF(E21=$F20,0.5,0)))</f>
        <v>0</v>
      </c>
      <c r="V21" s="47" t="s">
        <v>37</v>
      </c>
      <c r="W21" s="47">
        <f>IF(G21="","",IF(G21&gt;$F22,1,IF(G21=$F22,0.5,0)))</f>
        <v>0.5</v>
      </c>
      <c r="X21" s="47">
        <f>IF(H21="","",IF(H21&gt;$F23,1,IF(H21=$F23,0.5,0)))</f>
        <v>1</v>
      </c>
      <c r="Y21" s="47">
        <f>IF(I21="","",IF(I21&gt;$F24,1,IF(I21=$F24,0.5,0)))</f>
        <v>1</v>
      </c>
      <c r="Z21" s="47">
        <f>IF(J21="","",IF(J21&gt;$F25,1,IF(J21=$F25,0.5,0)))</f>
        <v>0.5</v>
      </c>
      <c r="AA21" s="47">
        <f>IF(K21="","",IF(K21&gt;$F26,1,IF(K21=$F26,0.5,0)))</f>
        <v>1</v>
      </c>
      <c r="AB21" s="47">
        <f>IF(L21="","",IF(L21&gt;$F27,1,IF(L21=$F27,0.5,0)))</f>
        <v>1</v>
      </c>
      <c r="AC21" s="47" t="str">
        <f>IF(M21="","",IF(M21&gt;$F28,1,IF(M21=$F28,0.5,0)))</f>
        <v/>
      </c>
      <c r="AD21" s="52" t="str">
        <f>IF(N21="","",IF(N21&gt;$F29,1,IF(N21=$F29,0.5,0)))</f>
        <v/>
      </c>
      <c r="AF21" s="53">
        <f>C21+F18</f>
        <v>4</v>
      </c>
      <c r="AG21" s="46">
        <f>D21+F19</f>
        <v>4</v>
      </c>
      <c r="AH21" s="46">
        <f>E21+F20</f>
        <v>4</v>
      </c>
      <c r="AI21" s="46" t="s">
        <v>37</v>
      </c>
      <c r="AJ21" s="46">
        <f>G21+F22</f>
        <v>4</v>
      </c>
      <c r="AK21" s="46">
        <f>H21+F23</f>
        <v>4</v>
      </c>
      <c r="AL21" s="46">
        <f>I21+F24</f>
        <v>4</v>
      </c>
      <c r="AM21" s="46">
        <f>J21+F25</f>
        <v>4</v>
      </c>
      <c r="AN21" s="46">
        <f>K21+F26</f>
        <v>4</v>
      </c>
      <c r="AO21" s="46">
        <f>L21+F27</f>
        <v>4</v>
      </c>
      <c r="AP21" s="46">
        <f>M21+F28</f>
        <v>0</v>
      </c>
      <c r="AQ21" s="54">
        <f>N21+F29</f>
        <v>0</v>
      </c>
      <c r="AS21" s="87">
        <f t="shared" si="9"/>
        <v>3</v>
      </c>
      <c r="AT21" s="88">
        <f t="shared" si="9"/>
        <v>1</v>
      </c>
      <c r="AU21" s="88">
        <f t="shared" si="9"/>
        <v>1</v>
      </c>
      <c r="AV21" s="88" t="s">
        <v>37</v>
      </c>
      <c r="AW21" s="88">
        <f t="shared" si="8"/>
        <v>2</v>
      </c>
      <c r="AX21" s="88">
        <f t="shared" si="8"/>
        <v>3</v>
      </c>
      <c r="AY21" s="88">
        <f t="shared" si="8"/>
        <v>3</v>
      </c>
      <c r="AZ21" s="88">
        <f t="shared" si="8"/>
        <v>2</v>
      </c>
      <c r="BA21" s="88">
        <f t="shared" si="8"/>
        <v>3</v>
      </c>
      <c r="BB21" s="88">
        <f t="shared" si="8"/>
        <v>3</v>
      </c>
      <c r="BC21" s="88" t="str">
        <f t="shared" si="8"/>
        <v/>
      </c>
      <c r="BD21" s="89" t="str">
        <f t="shared" si="8"/>
        <v/>
      </c>
    </row>
    <row r="22" spans="1:56" s="43" customFormat="1">
      <c r="A22" s="31">
        <v>5</v>
      </c>
      <c r="B22" s="32" t="s">
        <v>122</v>
      </c>
      <c r="C22" s="34">
        <v>2</v>
      </c>
      <c r="D22" s="34">
        <v>1</v>
      </c>
      <c r="E22" s="34">
        <v>3</v>
      </c>
      <c r="F22" s="34">
        <v>2</v>
      </c>
      <c r="G22" s="33" t="s">
        <v>37</v>
      </c>
      <c r="H22" s="34">
        <v>2</v>
      </c>
      <c r="I22" s="34">
        <v>2</v>
      </c>
      <c r="J22" s="34">
        <v>3</v>
      </c>
      <c r="K22" s="34">
        <v>1.5</v>
      </c>
      <c r="L22" s="101">
        <v>4</v>
      </c>
      <c r="M22" s="34"/>
      <c r="N22" s="34"/>
      <c r="O22" s="35">
        <f t="shared" si="6"/>
        <v>20.5</v>
      </c>
      <c r="P22" s="36">
        <f>IF(Info!B$10=0,0,SUM(S22:AD22))+IF(Info!B$11=0,0,2*SUM(S22:AD22))+IF(Info!B$12=0,0,SUM(AS22:BD22))</f>
        <v>10</v>
      </c>
      <c r="Q22" s="36">
        <f t="shared" si="7"/>
        <v>9</v>
      </c>
      <c r="R22" s="45"/>
      <c r="S22" s="47">
        <f>IF(C22="","",IF(C22&gt;$G18,1,IF(C22=$G18,0.5,0)))</f>
        <v>0.5</v>
      </c>
      <c r="T22" s="47">
        <f>IF(D22="","",IF(D22&gt;$G19,1,IF(D22=$G19,0.5,0)))</f>
        <v>0</v>
      </c>
      <c r="U22" s="47">
        <f>IF(E22="","",IF(E22&gt;$G20,1,IF(E22=$G20,0.5,0)))</f>
        <v>1</v>
      </c>
      <c r="V22" s="47">
        <f>IF(F22="","",IF(F22&gt;$G21,1,IF(F22=$G21,0.5,0)))</f>
        <v>0.5</v>
      </c>
      <c r="W22" s="47" t="s">
        <v>37</v>
      </c>
      <c r="X22" s="47">
        <f>IF(H22="","",IF(H22&gt;$G23,1,IF(H22=$G23,0.5,0)))</f>
        <v>0.5</v>
      </c>
      <c r="Y22" s="47">
        <f>IF(I22="","",IF(I22&gt;$G24,1,IF(I22=$G24,0.5,0)))</f>
        <v>0.5</v>
      </c>
      <c r="Z22" s="47">
        <f>IF(J22="","",IF(J22&gt;$G25,1,IF(J22=$G25,0.5,0)))</f>
        <v>1</v>
      </c>
      <c r="AA22" s="47">
        <f>IF(K22="","",IF(K22&gt;$G26,1,IF(K22=$G26,0.5,0)))</f>
        <v>0</v>
      </c>
      <c r="AB22" s="47">
        <f>IF(L22="","",IF(L22&gt;$G27,1,IF(L22=$G27,0.5,0)))</f>
        <v>1</v>
      </c>
      <c r="AC22" s="47" t="str">
        <f>IF(M22="","",IF(M22&gt;$G28,1,IF(M22=$G28,0.5,0)))</f>
        <v/>
      </c>
      <c r="AD22" s="52" t="str">
        <f>IF(N22="","",IF(N22&gt;$G29,1,IF(N22=$G29,0.5,0)))</f>
        <v/>
      </c>
      <c r="AF22" s="53">
        <f>C22+G18</f>
        <v>4</v>
      </c>
      <c r="AG22" s="46">
        <f>D22+G19</f>
        <v>4</v>
      </c>
      <c r="AH22" s="46">
        <f>E22+G20</f>
        <v>4</v>
      </c>
      <c r="AI22" s="46">
        <f>F22+G21</f>
        <v>4</v>
      </c>
      <c r="AJ22" s="46" t="s">
        <v>37</v>
      </c>
      <c r="AK22" s="46">
        <f>H22+G23</f>
        <v>4</v>
      </c>
      <c r="AL22" s="46">
        <f>I22+G24</f>
        <v>4</v>
      </c>
      <c r="AM22" s="46">
        <f>J22+G25</f>
        <v>4</v>
      </c>
      <c r="AN22" s="46">
        <f>K22+G26</f>
        <v>4</v>
      </c>
      <c r="AO22" s="46">
        <f>L22+G27</f>
        <v>4</v>
      </c>
      <c r="AP22" s="46">
        <f>M22+G28</f>
        <v>0</v>
      </c>
      <c r="AQ22" s="54">
        <f>N22+G29</f>
        <v>0</v>
      </c>
      <c r="AS22" s="87">
        <f t="shared" si="9"/>
        <v>2</v>
      </c>
      <c r="AT22" s="88">
        <f t="shared" si="9"/>
        <v>1</v>
      </c>
      <c r="AU22" s="88">
        <f t="shared" si="9"/>
        <v>3</v>
      </c>
      <c r="AV22" s="88">
        <f t="shared" si="9"/>
        <v>2</v>
      </c>
      <c r="AW22" s="88" t="s">
        <v>37</v>
      </c>
      <c r="AX22" s="88">
        <f t="shared" si="8"/>
        <v>2</v>
      </c>
      <c r="AY22" s="88">
        <f t="shared" si="8"/>
        <v>2</v>
      </c>
      <c r="AZ22" s="88">
        <f t="shared" si="8"/>
        <v>3</v>
      </c>
      <c r="BA22" s="88">
        <f t="shared" si="8"/>
        <v>1</v>
      </c>
      <c r="BB22" s="88">
        <f t="shared" si="8"/>
        <v>3</v>
      </c>
      <c r="BC22" s="88" t="str">
        <f t="shared" si="8"/>
        <v/>
      </c>
      <c r="BD22" s="89" t="str">
        <f t="shared" si="8"/>
        <v/>
      </c>
    </row>
    <row r="23" spans="1:56" s="43" customFormat="1">
      <c r="A23" s="31">
        <v>6</v>
      </c>
      <c r="B23" s="32" t="s">
        <v>153</v>
      </c>
      <c r="C23" s="34">
        <v>0.5</v>
      </c>
      <c r="D23" s="34">
        <v>3</v>
      </c>
      <c r="E23" s="34">
        <v>1.5</v>
      </c>
      <c r="F23" s="34">
        <v>1</v>
      </c>
      <c r="G23" s="34">
        <v>2</v>
      </c>
      <c r="H23" s="33" t="s">
        <v>37</v>
      </c>
      <c r="I23" s="34">
        <v>4</v>
      </c>
      <c r="J23" s="34">
        <v>0.5</v>
      </c>
      <c r="K23" s="34">
        <v>3</v>
      </c>
      <c r="L23" s="101">
        <v>4</v>
      </c>
      <c r="M23" s="34"/>
      <c r="N23" s="34"/>
      <c r="O23" s="35">
        <f t="shared" si="6"/>
        <v>19.5</v>
      </c>
      <c r="P23" s="36">
        <f>IF(Info!B$10=0,0,SUM(S23:AD23))+IF(Info!B$11=0,0,2*SUM(S23:AD23))+IF(Info!B$12=0,0,SUM(AS23:BD23))</f>
        <v>9</v>
      </c>
      <c r="Q23" s="36">
        <f t="shared" si="7"/>
        <v>9</v>
      </c>
      <c r="R23" s="45"/>
      <c r="S23" s="47">
        <f>IF(C23="","",IF(C23&gt;$H18,1,IF(C23=$H18,0.5,0)))</f>
        <v>0</v>
      </c>
      <c r="T23" s="47">
        <f>IF(D23="","",IF(D23&gt;$H19,1,IF(D23=$H19,0.5,0)))</f>
        <v>1</v>
      </c>
      <c r="U23" s="47">
        <f>IF(E23="","",IF(E23&gt;$H20,1,IF(E23=$H20,0.5,0)))</f>
        <v>0</v>
      </c>
      <c r="V23" s="47">
        <f>IF(F23="","",IF(F23&gt;$H21,1,IF(F23=$H21,0.5,0)))</f>
        <v>0</v>
      </c>
      <c r="W23" s="47">
        <f>IF(G23="","",IF(G23&gt;$H22,1,IF(G23=$H22,0.5,0)))</f>
        <v>0.5</v>
      </c>
      <c r="X23" s="47" t="s">
        <v>37</v>
      </c>
      <c r="Y23" s="47">
        <f>IF(I23="","",IF(I23&gt;$H24,1,IF(I23=$H24,0.5,0)))</f>
        <v>1</v>
      </c>
      <c r="Z23" s="47">
        <f>IF(J23="","",IF(J23&gt;$H25,1,IF(J23=$H25,0.5,0)))</f>
        <v>0</v>
      </c>
      <c r="AA23" s="47">
        <f>IF(K23="","",IF(K23&gt;$H26,1,IF(K23=$H26,0.5,0)))</f>
        <v>1</v>
      </c>
      <c r="AB23" s="47">
        <f>IF(L23="","",IF(L23&gt;$H27,1,IF(L23=$H27,0.5,0)))</f>
        <v>1</v>
      </c>
      <c r="AC23" s="47" t="str">
        <f>IF(M23="","",IF(M23&gt;$H28,1,IF(M23=$H28,0.5,0)))</f>
        <v/>
      </c>
      <c r="AD23" s="52" t="str">
        <f>IF(N23="","",IF(N23&gt;$H29,1,IF(N23=$H29,0.5,0)))</f>
        <v/>
      </c>
      <c r="AF23" s="53">
        <f>C23+H18</f>
        <v>4</v>
      </c>
      <c r="AG23" s="46">
        <f>D23+H19</f>
        <v>4</v>
      </c>
      <c r="AH23" s="46">
        <f>E23+H20</f>
        <v>4</v>
      </c>
      <c r="AI23" s="46">
        <f>F23+H21</f>
        <v>4</v>
      </c>
      <c r="AJ23" s="46">
        <f>G23+H22</f>
        <v>4</v>
      </c>
      <c r="AK23" s="46" t="s">
        <v>37</v>
      </c>
      <c r="AL23" s="46">
        <f>I23+H24</f>
        <v>4</v>
      </c>
      <c r="AM23" s="46">
        <f>J23+H25</f>
        <v>4</v>
      </c>
      <c r="AN23" s="46">
        <f>K23+H26</f>
        <v>4</v>
      </c>
      <c r="AO23" s="46">
        <f>L23+H27</f>
        <v>6</v>
      </c>
      <c r="AP23" s="46">
        <f>M23+H28</f>
        <v>0</v>
      </c>
      <c r="AQ23" s="54">
        <f>N23+H29</f>
        <v>0</v>
      </c>
      <c r="AS23" s="87">
        <f t="shared" si="9"/>
        <v>1</v>
      </c>
      <c r="AT23" s="88">
        <f t="shared" si="9"/>
        <v>3</v>
      </c>
      <c r="AU23" s="88">
        <f t="shared" si="9"/>
        <v>1</v>
      </c>
      <c r="AV23" s="88">
        <f t="shared" si="9"/>
        <v>1</v>
      </c>
      <c r="AW23" s="88">
        <f t="shared" si="9"/>
        <v>2</v>
      </c>
      <c r="AX23" s="88" t="s">
        <v>37</v>
      </c>
      <c r="AY23" s="88">
        <f t="shared" si="8"/>
        <v>3</v>
      </c>
      <c r="AZ23" s="88">
        <f t="shared" si="8"/>
        <v>1</v>
      </c>
      <c r="BA23" s="88">
        <f t="shared" si="8"/>
        <v>3</v>
      </c>
      <c r="BB23" s="88">
        <f t="shared" si="8"/>
        <v>3</v>
      </c>
      <c r="BC23" s="88" t="str">
        <f t="shared" si="8"/>
        <v/>
      </c>
      <c r="BD23" s="89" t="str">
        <f t="shared" si="8"/>
        <v/>
      </c>
    </row>
    <row r="24" spans="1:56" s="43" customFormat="1">
      <c r="A24" s="31">
        <v>7</v>
      </c>
      <c r="B24" s="32" t="s">
        <v>123</v>
      </c>
      <c r="C24" s="34">
        <v>2</v>
      </c>
      <c r="D24" s="34">
        <v>1.5</v>
      </c>
      <c r="E24" s="34">
        <v>1</v>
      </c>
      <c r="F24" s="34">
        <v>1.5</v>
      </c>
      <c r="G24" s="34">
        <v>2</v>
      </c>
      <c r="H24" s="34">
        <v>0</v>
      </c>
      <c r="I24" s="33" t="s">
        <v>37</v>
      </c>
      <c r="J24" s="34">
        <v>3.5</v>
      </c>
      <c r="K24" s="34">
        <v>3</v>
      </c>
      <c r="L24" s="101">
        <v>4</v>
      </c>
      <c r="M24" s="34"/>
      <c r="N24" s="34"/>
      <c r="O24" s="35">
        <f t="shared" si="6"/>
        <v>18.5</v>
      </c>
      <c r="P24" s="36">
        <f>IF(Info!B$10=0,0,SUM(S24:AD24))+IF(Info!B$11=0,0,2*SUM(S24:AD24))+IF(Info!B$12=0,0,SUM(AS24:BD24))</f>
        <v>8</v>
      </c>
      <c r="Q24" s="36">
        <f t="shared" si="7"/>
        <v>9</v>
      </c>
      <c r="R24" s="45"/>
      <c r="S24" s="47">
        <f>IF(C24="","",IF(C24&gt;$I18,1,IF(C24=$I18,0.5,0)))</f>
        <v>0.5</v>
      </c>
      <c r="T24" s="47">
        <f>IF(D24="","",IF(D24&gt;$I19,1,IF(D24=$I19,0.5,0)))</f>
        <v>0</v>
      </c>
      <c r="U24" s="47">
        <f>IF(E24="","",IF(E24&gt;$I20,1,IF(E24=$I20,0.5,0)))</f>
        <v>0</v>
      </c>
      <c r="V24" s="47">
        <f>IF(F24="","",IF(F24&gt;$I21,1,IF(F24=$I21,0.5,0)))</f>
        <v>0</v>
      </c>
      <c r="W24" s="47">
        <f>IF(G24="","",IF(G24&gt;$I22,1,IF(G24=$I22,0.5,0)))</f>
        <v>0.5</v>
      </c>
      <c r="X24" s="47">
        <f>IF(H24="","",IF(H24&gt;$I23,1,IF(H24=$I23,0.5,0)))</f>
        <v>0</v>
      </c>
      <c r="Y24" s="47" t="s">
        <v>37</v>
      </c>
      <c r="Z24" s="47">
        <f>IF(J24="","",IF(J24&gt;$I25,1,IF(J24=$I25,0.5,0)))</f>
        <v>1</v>
      </c>
      <c r="AA24" s="47">
        <f>IF(K24="","",IF(K24&gt;$I26,1,IF(K24=$I26,0.5,0)))</f>
        <v>1</v>
      </c>
      <c r="AB24" s="47">
        <f>IF(L24="","",IF(L24&gt;$I27,1,IF(L24=$I27,0.5,0)))</f>
        <v>1</v>
      </c>
      <c r="AC24" s="47" t="str">
        <f>IF(M24="","",IF(M24&gt;$I28,1,IF(M24=$I28,0.5,0)))</f>
        <v/>
      </c>
      <c r="AD24" s="52" t="str">
        <f>IF(N24="","",IF(N24&gt;$I29,1,IF(N24=$I29,0.5,0)))</f>
        <v/>
      </c>
      <c r="AF24" s="53">
        <f>C24+I18</f>
        <v>4</v>
      </c>
      <c r="AG24" s="46">
        <f>D24+I19</f>
        <v>4</v>
      </c>
      <c r="AH24" s="46">
        <f>E24+I20</f>
        <v>4</v>
      </c>
      <c r="AI24" s="46">
        <f>F24+I21</f>
        <v>4</v>
      </c>
      <c r="AJ24" s="46">
        <f>G24+I22</f>
        <v>4</v>
      </c>
      <c r="AK24" s="46">
        <f>H24+I23</f>
        <v>4</v>
      </c>
      <c r="AL24" s="46" t="s">
        <v>37</v>
      </c>
      <c r="AM24" s="46">
        <f>J24+I25</f>
        <v>4</v>
      </c>
      <c r="AN24" s="46">
        <f>K24+I26</f>
        <v>4</v>
      </c>
      <c r="AO24" s="46">
        <f>L24+I27</f>
        <v>5</v>
      </c>
      <c r="AP24" s="46">
        <f>M24+I28</f>
        <v>0</v>
      </c>
      <c r="AQ24" s="54">
        <f>N24+I29</f>
        <v>0</v>
      </c>
      <c r="AS24" s="87">
        <f t="shared" si="9"/>
        <v>2</v>
      </c>
      <c r="AT24" s="88">
        <f t="shared" si="9"/>
        <v>1</v>
      </c>
      <c r="AU24" s="88">
        <f t="shared" si="9"/>
        <v>1</v>
      </c>
      <c r="AV24" s="88">
        <f t="shared" si="9"/>
        <v>1</v>
      </c>
      <c r="AW24" s="88">
        <f t="shared" si="9"/>
        <v>2</v>
      </c>
      <c r="AX24" s="88">
        <f t="shared" si="9"/>
        <v>0</v>
      </c>
      <c r="AY24" s="88" t="s">
        <v>37</v>
      </c>
      <c r="AZ24" s="88">
        <f>IF(Z24="","",IF(J24=0,0,1+2*Z24))</f>
        <v>3</v>
      </c>
      <c r="BA24" s="88">
        <f>IF(AA24="","",IF(K24=0,0,1+2*AA24))</f>
        <v>3</v>
      </c>
      <c r="BB24" s="88">
        <f>IF(AB24="","",IF(L24=0,0,1+2*AB24))</f>
        <v>3</v>
      </c>
      <c r="BC24" s="88" t="str">
        <f>IF(AC24="","",IF(M24=0,0,1+2*AC24))</f>
        <v/>
      </c>
      <c r="BD24" s="89" t="str">
        <f>IF(AD24="","",IF(N24=0,0,1+2*AD24))</f>
        <v/>
      </c>
    </row>
    <row r="25" spans="1:56" s="43" customFormat="1">
      <c r="A25" s="31">
        <v>8</v>
      </c>
      <c r="B25" s="32" t="s">
        <v>124</v>
      </c>
      <c r="C25" s="34">
        <v>1</v>
      </c>
      <c r="D25" s="34">
        <v>0.5</v>
      </c>
      <c r="E25" s="34">
        <v>2</v>
      </c>
      <c r="F25" s="34">
        <v>2</v>
      </c>
      <c r="G25" s="34">
        <v>1</v>
      </c>
      <c r="H25" s="34">
        <v>3.5</v>
      </c>
      <c r="I25" s="34">
        <v>0.5</v>
      </c>
      <c r="J25" s="33" t="s">
        <v>37</v>
      </c>
      <c r="K25" s="34">
        <v>4</v>
      </c>
      <c r="L25" s="101">
        <v>4</v>
      </c>
      <c r="M25" s="34"/>
      <c r="N25" s="34"/>
      <c r="O25" s="35">
        <f t="shared" si="6"/>
        <v>18.5</v>
      </c>
      <c r="P25" s="36">
        <f>IF(Info!B$10=0,0,SUM(S25:AD25))+IF(Info!B$11=0,0,2*SUM(S25:AD25))+IF(Info!B$12=0,0,SUM(AS25:BD25))</f>
        <v>8</v>
      </c>
      <c r="Q25" s="36">
        <f t="shared" si="7"/>
        <v>9</v>
      </c>
      <c r="R25" s="45"/>
      <c r="S25" s="47">
        <f>IF(C25="","",IF(C25&gt;$J18,1,IF(C25=$J18,0.5,0)))</f>
        <v>0</v>
      </c>
      <c r="T25" s="47">
        <f>IF(D25="","",IF(D25&gt;$J19,1,IF(D25=$J19,0.5,0)))</f>
        <v>0</v>
      </c>
      <c r="U25" s="47">
        <f>IF(E25="","",IF(E25&gt;$J20,1,IF(E25=$J20,0.5,0)))</f>
        <v>0.5</v>
      </c>
      <c r="V25" s="47">
        <f>IF(F25="","",IF(F25&gt;$J21,1,IF(F25=$J21,0.5,0)))</f>
        <v>0.5</v>
      </c>
      <c r="W25" s="47">
        <f>IF(G25="","",IF(G25&gt;$J22,1,IF(G25=$J22,0.5,0)))</f>
        <v>0</v>
      </c>
      <c r="X25" s="47">
        <f>IF(H25="","",IF(H25&gt;$J23,1,IF(H25=$J23,0.5,0)))</f>
        <v>1</v>
      </c>
      <c r="Y25" s="47">
        <f>IF(I25="","",IF(I25&gt;$J24,1,IF(I25=$J24,0.5,0)))</f>
        <v>0</v>
      </c>
      <c r="Z25" s="47" t="s">
        <v>37</v>
      </c>
      <c r="AA25" s="47">
        <f>IF(K25="","",IF(K25&gt;$J26,1,IF(K25=$J26,0.5,0)))</f>
        <v>1</v>
      </c>
      <c r="AB25" s="47">
        <f>IF(L25="","",IF(L25&gt;$J27,1,IF(L25=$J27,0.5,0)))</f>
        <v>1</v>
      </c>
      <c r="AC25" s="47" t="str">
        <f>IF(M25="","",IF(M25&gt;$J28,1,IF(M25=$J28,0.5,0)))</f>
        <v/>
      </c>
      <c r="AD25" s="52" t="str">
        <f>IF(N25="","",IF(N25&gt;$J29,1,IF(N25=$J29,0.5,0)))</f>
        <v/>
      </c>
      <c r="AF25" s="53">
        <f>C25+J18</f>
        <v>4</v>
      </c>
      <c r="AG25" s="46">
        <f>D25+J19</f>
        <v>4</v>
      </c>
      <c r="AH25" s="46">
        <f>E25+J20</f>
        <v>4</v>
      </c>
      <c r="AI25" s="46">
        <f>F25+J21</f>
        <v>4</v>
      </c>
      <c r="AJ25" s="46">
        <f>G25+J22</f>
        <v>4</v>
      </c>
      <c r="AK25" s="46">
        <f>H25+J23</f>
        <v>4</v>
      </c>
      <c r="AL25" s="46">
        <f>I25+J24</f>
        <v>4</v>
      </c>
      <c r="AM25" s="46" t="s">
        <v>37</v>
      </c>
      <c r="AN25" s="46">
        <f>K25+J26</f>
        <v>4</v>
      </c>
      <c r="AO25" s="46">
        <f>L25+J27</f>
        <v>4</v>
      </c>
      <c r="AP25" s="46">
        <f>M25+J28</f>
        <v>0</v>
      </c>
      <c r="AQ25" s="54">
        <f>N25+J29</f>
        <v>0</v>
      </c>
      <c r="AS25" s="87">
        <f t="shared" si="9"/>
        <v>1</v>
      </c>
      <c r="AT25" s="88">
        <f t="shared" si="9"/>
        <v>1</v>
      </c>
      <c r="AU25" s="88">
        <f t="shared" si="9"/>
        <v>2</v>
      </c>
      <c r="AV25" s="88">
        <f t="shared" si="9"/>
        <v>2</v>
      </c>
      <c r="AW25" s="88">
        <f t="shared" si="9"/>
        <v>1</v>
      </c>
      <c r="AX25" s="88">
        <f t="shared" si="9"/>
        <v>3</v>
      </c>
      <c r="AY25" s="88">
        <f>IF(Y25="","",IF(I25=0,0,1+2*Y25))</f>
        <v>1</v>
      </c>
      <c r="AZ25" s="88" t="s">
        <v>37</v>
      </c>
      <c r="BA25" s="88">
        <f>IF(AA25="","",IF(K25=0,0,1+2*AA25))</f>
        <v>3</v>
      </c>
      <c r="BB25" s="88">
        <f>IF(AB25="","",IF(L25=0,0,1+2*AB25))</f>
        <v>3</v>
      </c>
      <c r="BC25" s="88" t="str">
        <f>IF(AC25="","",IF(M25=0,0,1+2*AC25))</f>
        <v/>
      </c>
      <c r="BD25" s="89" t="str">
        <f>IF(AD25="","",IF(N25=0,0,1+2*AD25))</f>
        <v/>
      </c>
    </row>
    <row r="26" spans="1:56" s="43" customFormat="1">
      <c r="A26" s="31">
        <v>9</v>
      </c>
      <c r="B26" s="32" t="s">
        <v>125</v>
      </c>
      <c r="C26" s="34">
        <v>1.5</v>
      </c>
      <c r="D26" s="34">
        <v>1</v>
      </c>
      <c r="E26" s="34">
        <v>1.5</v>
      </c>
      <c r="F26" s="34">
        <v>0</v>
      </c>
      <c r="G26" s="34">
        <v>2.5</v>
      </c>
      <c r="H26" s="34">
        <v>1</v>
      </c>
      <c r="I26" s="34">
        <v>1</v>
      </c>
      <c r="J26" s="34">
        <v>0</v>
      </c>
      <c r="K26" s="33" t="s">
        <v>37</v>
      </c>
      <c r="L26" s="101">
        <v>4</v>
      </c>
      <c r="M26" s="34"/>
      <c r="N26" s="34"/>
      <c r="O26" s="35">
        <f t="shared" si="6"/>
        <v>12.5</v>
      </c>
      <c r="P26" s="36">
        <f>IF(Info!B$10=0,0,SUM(S26:AD26))+IF(Info!B$11=0,0,2*SUM(S26:AD26))+IF(Info!B$12=0,0,SUM(AS26:BD26))</f>
        <v>4</v>
      </c>
      <c r="Q26" s="36">
        <f t="shared" si="7"/>
        <v>9</v>
      </c>
      <c r="R26" s="45"/>
      <c r="S26" s="47">
        <f>IF(C26="","",IF(C26&gt;$K18,1,IF(C26=$K18,0.5,0)))</f>
        <v>0</v>
      </c>
      <c r="T26" s="47">
        <f>IF(D26="","",IF(D26&gt;$K19,1,IF(D26=$K19,0.5,0)))</f>
        <v>0</v>
      </c>
      <c r="U26" s="47">
        <f>IF(E26="","",IF(E26&gt;$K20,1,IF(E26=$K20,0.5,0)))</f>
        <v>0</v>
      </c>
      <c r="V26" s="47">
        <f>IF(F26="","",IF(F26&gt;$K21,1,IF(F26=$K21,0.5,0)))</f>
        <v>0</v>
      </c>
      <c r="W26" s="47">
        <f>IF(G26="","",IF(G26&gt;$K22,1,IF(G26=$K22,0.5,0)))</f>
        <v>1</v>
      </c>
      <c r="X26" s="47">
        <f>IF(H26="","",IF(H26&gt;$K23,1,IF(H26=$K23,0.5,0)))</f>
        <v>0</v>
      </c>
      <c r="Y26" s="47">
        <f>IF(I26="","",IF(I26&gt;$K24,1,IF(I26=$K24,0.5,0)))</f>
        <v>0</v>
      </c>
      <c r="Z26" s="47">
        <f>IF(J26="","",IF(J26&gt;$K25,1,IF(J26=$K25,0.5,0)))</f>
        <v>0</v>
      </c>
      <c r="AA26" s="47" t="s">
        <v>37</v>
      </c>
      <c r="AB26" s="47">
        <f>IF(L26="","",IF(L26&gt;$K27,1,IF(L26=$K27,0.5,0)))</f>
        <v>1</v>
      </c>
      <c r="AC26" s="47" t="str">
        <f>IF(M26="","",IF(M26&gt;$K28,1,IF(M26=$K28,0.5,0)))</f>
        <v/>
      </c>
      <c r="AD26" s="52" t="str">
        <f>IF(N26="","",IF(N26&gt;$K29,1,IF(N26=$K29,0.5,0)))</f>
        <v/>
      </c>
      <c r="AF26" s="53">
        <f>C26+K18</f>
        <v>4</v>
      </c>
      <c r="AG26" s="46">
        <f>D26+K19</f>
        <v>4</v>
      </c>
      <c r="AH26" s="46">
        <f>E26+K20</f>
        <v>4</v>
      </c>
      <c r="AI26" s="46">
        <f>F26+K21</f>
        <v>4</v>
      </c>
      <c r="AJ26" s="46">
        <f>G26+K22</f>
        <v>4</v>
      </c>
      <c r="AK26" s="46">
        <f>H26+K23</f>
        <v>4</v>
      </c>
      <c r="AL26" s="46">
        <f>I26+K24</f>
        <v>4</v>
      </c>
      <c r="AM26" s="46">
        <f>J26+K25</f>
        <v>4</v>
      </c>
      <c r="AN26" s="46" t="s">
        <v>37</v>
      </c>
      <c r="AO26" s="46">
        <f>L26+K27</f>
        <v>4</v>
      </c>
      <c r="AP26" s="46">
        <f>M26+K28</f>
        <v>0</v>
      </c>
      <c r="AQ26" s="54">
        <f>N26+K29</f>
        <v>0</v>
      </c>
      <c r="AS26" s="87">
        <f t="shared" si="9"/>
        <v>1</v>
      </c>
      <c r="AT26" s="88">
        <f t="shared" si="9"/>
        <v>1</v>
      </c>
      <c r="AU26" s="88">
        <f t="shared" si="9"/>
        <v>1</v>
      </c>
      <c r="AV26" s="88">
        <f t="shared" si="9"/>
        <v>0</v>
      </c>
      <c r="AW26" s="88">
        <f t="shared" si="9"/>
        <v>3</v>
      </c>
      <c r="AX26" s="88">
        <f t="shared" si="9"/>
        <v>1</v>
      </c>
      <c r="AY26" s="88">
        <f>IF(Y26="","",IF(I26=0,0,1+2*Y26))</f>
        <v>1</v>
      </c>
      <c r="AZ26" s="88">
        <f>IF(Z26="","",IF(J26=0,0,1+2*Z26))</f>
        <v>0</v>
      </c>
      <c r="BA26" s="88" t="s">
        <v>37</v>
      </c>
      <c r="BB26" s="88">
        <f>IF(AB26="","",IF(L26=0,0,1+2*AB26))</f>
        <v>3</v>
      </c>
      <c r="BC26" s="88" t="str">
        <f>IF(AC26="","",IF(M26=0,0,1+2*AC26))</f>
        <v/>
      </c>
      <c r="BD26" s="89" t="str">
        <f>IF(AD26="","",IF(N26=0,0,1+2*AD26))</f>
        <v/>
      </c>
    </row>
    <row r="27" spans="1:56" s="43" customFormat="1">
      <c r="A27" s="31">
        <v>10</v>
      </c>
      <c r="B27" s="32" t="s">
        <v>126</v>
      </c>
      <c r="C27" s="102">
        <v>0.5</v>
      </c>
      <c r="D27" s="101">
        <v>0</v>
      </c>
      <c r="E27" s="102">
        <v>2</v>
      </c>
      <c r="F27" s="101">
        <v>0</v>
      </c>
      <c r="G27" s="102">
        <v>0</v>
      </c>
      <c r="H27" s="102">
        <v>2</v>
      </c>
      <c r="I27" s="102">
        <v>1</v>
      </c>
      <c r="J27" s="101">
        <v>0</v>
      </c>
      <c r="K27" s="101">
        <v>0</v>
      </c>
      <c r="L27" s="33" t="s">
        <v>37</v>
      </c>
      <c r="M27" s="34"/>
      <c r="N27" s="34"/>
      <c r="O27" s="94">
        <v>0</v>
      </c>
      <c r="P27" s="97">
        <f>IF(Info!B$10=0,0,SUM(S27:AD27))+IF(Info!B$11=0,0,2*SUM(S27:AD27))+IF(Info!B$12=0,0,SUM(AS27:BD27))</f>
        <v>0</v>
      </c>
      <c r="Q27" s="36">
        <f t="shared" si="7"/>
        <v>9</v>
      </c>
      <c r="R27" s="45"/>
      <c r="S27" s="47">
        <f>IF(C27="","",IF(C27&gt;$L18,1,IF(C27=$L18,0.5,0)))</f>
        <v>0</v>
      </c>
      <c r="T27" s="47">
        <f>IF(D27="","",IF(D27&gt;$L19,1,IF(D27=$L19,0.5,0)))</f>
        <v>0</v>
      </c>
      <c r="U27" s="47">
        <f>IF(E27="","",IF(E27&gt;$L20,1,IF(E27=$L20,0.5,0)))</f>
        <v>0</v>
      </c>
      <c r="V27" s="47">
        <f>IF(F27="","",IF(F27&gt;$L21,1,IF(F27=$L21,0.5,0)))</f>
        <v>0</v>
      </c>
      <c r="W27" s="47">
        <f>IF(G27="","",IF(G27&gt;$L22,1,IF(G27=$L22,0.5,0)))</f>
        <v>0</v>
      </c>
      <c r="X27" s="47">
        <f>IF(H27="","",IF(H27&gt;$L23,1,IF(H27=$L23,0.5,0)))</f>
        <v>0</v>
      </c>
      <c r="Y27" s="47">
        <f>IF(I27="","",IF(I27&gt;$L24,1,IF(I27=$L24,0.5,0)))</f>
        <v>0</v>
      </c>
      <c r="Z27" s="47">
        <f>IF(J27="","",IF(J27&gt;$L25,1,IF(J27=$L25,0.5,0)))</f>
        <v>0</v>
      </c>
      <c r="AA27" s="47">
        <f>IF(K27="","",IF(K27&gt;$L26,1,IF(K27=$L26,0.5,0)))</f>
        <v>0</v>
      </c>
      <c r="AB27" s="47" t="s">
        <v>37</v>
      </c>
      <c r="AC27" s="47" t="str">
        <f>IF(M27="","",IF(M27&gt;$L28,1,IF(M27=$L28,0.5,0)))</f>
        <v/>
      </c>
      <c r="AD27" s="52" t="str">
        <f>IF(N27="","",IF(N27&gt;$L29,1,IF(N27=$L29,0.5,0)))</f>
        <v/>
      </c>
      <c r="AF27" s="53">
        <f>C27+L18</f>
        <v>4.5</v>
      </c>
      <c r="AG27" s="46">
        <f>D27+L19</f>
        <v>4</v>
      </c>
      <c r="AH27" s="46">
        <f>E27+L20</f>
        <v>6</v>
      </c>
      <c r="AI27" s="46">
        <f>F27+L21</f>
        <v>4</v>
      </c>
      <c r="AJ27" s="46">
        <f>G27+L22</f>
        <v>4</v>
      </c>
      <c r="AK27" s="46">
        <f>H27+L23</f>
        <v>6</v>
      </c>
      <c r="AL27" s="46">
        <f>I27+L24</f>
        <v>5</v>
      </c>
      <c r="AM27" s="46">
        <f>J27+L25</f>
        <v>4</v>
      </c>
      <c r="AN27" s="46">
        <f>K27+L26</f>
        <v>4</v>
      </c>
      <c r="AO27" s="46" t="s">
        <v>37</v>
      </c>
      <c r="AP27" s="46">
        <f>M27+L28</f>
        <v>0</v>
      </c>
      <c r="AQ27" s="54">
        <f>N27+L29</f>
        <v>0</v>
      </c>
      <c r="AS27" s="87">
        <f t="shared" si="9"/>
        <v>1</v>
      </c>
      <c r="AT27" s="88">
        <f t="shared" si="9"/>
        <v>0</v>
      </c>
      <c r="AU27" s="88">
        <f t="shared" si="9"/>
        <v>1</v>
      </c>
      <c r="AV27" s="88">
        <f t="shared" si="9"/>
        <v>0</v>
      </c>
      <c r="AW27" s="88">
        <f t="shared" si="9"/>
        <v>0</v>
      </c>
      <c r="AX27" s="88">
        <f t="shared" si="9"/>
        <v>1</v>
      </c>
      <c r="AY27" s="88">
        <f>IF(Y27="","",IF(I27=0,0,1+2*Y27))</f>
        <v>1</v>
      </c>
      <c r="AZ27" s="88">
        <f>IF(Z27="","",IF(J27=0,0,1+2*Z27))</f>
        <v>0</v>
      </c>
      <c r="BA27" s="88">
        <f>IF(AA27="","",IF(K27=0,0,1+2*AA27))</f>
        <v>0</v>
      </c>
      <c r="BB27" s="88" t="s">
        <v>37</v>
      </c>
      <c r="BC27" s="88" t="str">
        <f>IF(AC27="","",IF(M27=0,0,1+2*AC27))</f>
        <v/>
      </c>
      <c r="BD27" s="89" t="str">
        <f>IF(AD27="","",IF(N27=0,0,1+2*AD27))</f>
        <v/>
      </c>
    </row>
    <row r="28" spans="1:56" s="43" customFormat="1">
      <c r="A28" s="31">
        <v>11</v>
      </c>
      <c r="B28" s="3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3" t="s">
        <v>37</v>
      </c>
      <c r="N28" s="34"/>
      <c r="O28" s="35">
        <f t="shared" si="6"/>
        <v>0</v>
      </c>
      <c r="P28" s="36">
        <f>IF(Info!B$10=0,0,SUM(S28:AD28))+IF(Info!B$11=0,0,2*SUM(S28:AD28))+IF(Info!B$12=0,0,SUM(AS28:BD28))</f>
        <v>0</v>
      </c>
      <c r="Q28" s="36">
        <f t="shared" si="7"/>
        <v>0</v>
      </c>
      <c r="R28" s="45"/>
      <c r="S28" s="47" t="str">
        <f>IF(C28="","",IF(C28&gt;$M18,1,IF(C28=$M18,0.5,0)))</f>
        <v/>
      </c>
      <c r="T28" s="47" t="str">
        <f>IF(D28="","",IF(D28&gt;$M19,1,IF(D28=$M19,0.5,0)))</f>
        <v/>
      </c>
      <c r="U28" s="47" t="str">
        <f>IF(E28="","",IF(E28&gt;$M20,1,IF(E28=$M20,0.5,0)))</f>
        <v/>
      </c>
      <c r="V28" s="47" t="str">
        <f>IF(F28="","",IF(F28&gt;$M21,1,IF(F28=$M21,0.5,0)))</f>
        <v/>
      </c>
      <c r="W28" s="47" t="str">
        <f>IF(G28="","",IF(G28&gt;$M22,1,IF(G28=$M22,0.5,0)))</f>
        <v/>
      </c>
      <c r="X28" s="47" t="str">
        <f>IF(H28="","",IF(H28&gt;$M23,1,IF(H28=$M23,0.5,0)))</f>
        <v/>
      </c>
      <c r="Y28" s="47" t="str">
        <f>IF(I28="","",IF(I28&gt;$M24,1,IF(I28=$M24,0.5,0)))</f>
        <v/>
      </c>
      <c r="Z28" s="47" t="str">
        <f>IF(J28="","",IF(J28&gt;$M25,1,IF(J28=$M25,0.5,0)))</f>
        <v/>
      </c>
      <c r="AA28" s="47" t="str">
        <f>IF(K28="","",IF(K28&gt;$M26,1,IF(K28=$M26,0.5,0)))</f>
        <v/>
      </c>
      <c r="AB28" s="47" t="str">
        <f>IF(L28="","",IF(L28&gt;$M27,1,IF(L28=$M27,0.5,0)))</f>
        <v/>
      </c>
      <c r="AC28" s="47" t="s">
        <v>37</v>
      </c>
      <c r="AD28" s="52" t="str">
        <f>IF(N28="","",IF(N28&gt;$M29,1,IF(N28=$M29,0.5,0)))</f>
        <v/>
      </c>
      <c r="AF28" s="53">
        <f>C28+M18</f>
        <v>0</v>
      </c>
      <c r="AG28" s="46">
        <f>D28+M19</f>
        <v>0</v>
      </c>
      <c r="AH28" s="46">
        <f>E28+M20</f>
        <v>0</v>
      </c>
      <c r="AI28" s="46">
        <f>F28+M21</f>
        <v>0</v>
      </c>
      <c r="AJ28" s="46">
        <f>G28+M22</f>
        <v>0</v>
      </c>
      <c r="AK28" s="46">
        <f>H28+M23</f>
        <v>0</v>
      </c>
      <c r="AL28" s="46">
        <f>I28+M24</f>
        <v>0</v>
      </c>
      <c r="AM28" s="46">
        <f>J28+M25</f>
        <v>0</v>
      </c>
      <c r="AN28" s="46">
        <f>K28+M26</f>
        <v>0</v>
      </c>
      <c r="AO28" s="46">
        <f>L28+M27</f>
        <v>0</v>
      </c>
      <c r="AP28" s="46" t="s">
        <v>37</v>
      </c>
      <c r="AQ28" s="54">
        <f>N28+M29</f>
        <v>0</v>
      </c>
      <c r="AS28" s="87" t="str">
        <f t="shared" si="9"/>
        <v/>
      </c>
      <c r="AT28" s="88" t="str">
        <f t="shared" si="9"/>
        <v/>
      </c>
      <c r="AU28" s="88" t="str">
        <f t="shared" si="9"/>
        <v/>
      </c>
      <c r="AV28" s="88" t="str">
        <f t="shared" si="9"/>
        <v/>
      </c>
      <c r="AW28" s="88" t="str">
        <f t="shared" si="9"/>
        <v/>
      </c>
      <c r="AX28" s="88" t="str">
        <f t="shared" si="9"/>
        <v/>
      </c>
      <c r="AY28" s="88" t="str">
        <f>IF(Y28="","",IF(I28=0,0,1+2*Y28))</f>
        <v/>
      </c>
      <c r="AZ28" s="88" t="str">
        <f>IF(Z28="","",IF(J28=0,0,1+2*Z28))</f>
        <v/>
      </c>
      <c r="BA28" s="88" t="str">
        <f>IF(AA28="","",IF(K28=0,0,1+2*AA28))</f>
        <v/>
      </c>
      <c r="BB28" s="88" t="str">
        <f>IF(AB28="","",IF(L28=0,0,1+2*AB28))</f>
        <v/>
      </c>
      <c r="BC28" s="88" t="s">
        <v>37</v>
      </c>
      <c r="BD28" s="89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6"/>
        <v>0</v>
      </c>
      <c r="P29" s="42">
        <f>IF(Info!B$10=0,0,SUM(S29:AD29))+IF(Info!B$11=0,0,2*SUM(S29:AD29))+IF(Info!B$12=0,0,SUM(AS29:BD29))</f>
        <v>0</v>
      </c>
      <c r="Q29" s="42">
        <f t="shared" si="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90" t="str">
        <f t="shared" si="9"/>
        <v/>
      </c>
      <c r="AT29" s="91" t="str">
        <f t="shared" si="9"/>
        <v/>
      </c>
      <c r="AU29" s="91" t="str">
        <f t="shared" si="9"/>
        <v/>
      </c>
      <c r="AV29" s="91" t="str">
        <f t="shared" si="9"/>
        <v/>
      </c>
      <c r="AW29" s="91" t="str">
        <f t="shared" si="9"/>
        <v/>
      </c>
      <c r="AX29" s="91" t="str">
        <f t="shared" si="9"/>
        <v/>
      </c>
      <c r="AY29" s="91" t="str">
        <f>IF(Y29="","",IF(I29=0,0,1+2*Y29))</f>
        <v/>
      </c>
      <c r="AZ29" s="91" t="str">
        <f>IF(Z29="","",IF(J29=0,0,1+2*Z29))</f>
        <v/>
      </c>
      <c r="BA29" s="91" t="str">
        <f>IF(AA29="","",IF(K29=0,0,1+2*AA29))</f>
        <v/>
      </c>
      <c r="BB29" s="91" t="str">
        <f>IF(AB29="","",IF(L29=0,0,1+2*AB29))</f>
        <v/>
      </c>
      <c r="BC29" s="91" t="str">
        <f>IF(AC29="","",IF(M29=0,0,1+2*AC29))</f>
        <v/>
      </c>
      <c r="BD29" s="92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10">MATCH("XX",C32:C43,0)</f>
        <v>1</v>
      </c>
      <c r="D31" s="28">
        <f t="shared" si="10"/>
        <v>2</v>
      </c>
      <c r="E31" s="28">
        <f t="shared" si="10"/>
        <v>3</v>
      </c>
      <c r="F31" s="28">
        <f t="shared" si="10"/>
        <v>4</v>
      </c>
      <c r="G31" s="28">
        <f t="shared" si="10"/>
        <v>5</v>
      </c>
      <c r="H31" s="28">
        <f t="shared" si="10"/>
        <v>6</v>
      </c>
      <c r="I31" s="28">
        <f t="shared" si="10"/>
        <v>7</v>
      </c>
      <c r="J31" s="28">
        <f t="shared" si="10"/>
        <v>8</v>
      </c>
      <c r="K31" s="28">
        <f t="shared" si="10"/>
        <v>9</v>
      </c>
      <c r="L31" s="28">
        <f t="shared" si="10"/>
        <v>10</v>
      </c>
      <c r="M31" s="28">
        <f t="shared" si="10"/>
        <v>11</v>
      </c>
      <c r="N31" s="28">
        <f t="shared" si="1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 t="s">
        <v>136</v>
      </c>
      <c r="C32" s="33" t="s">
        <v>37</v>
      </c>
      <c r="D32" s="98">
        <v>2</v>
      </c>
      <c r="E32" s="66">
        <v>3</v>
      </c>
      <c r="F32" s="98">
        <v>3</v>
      </c>
      <c r="G32" s="98">
        <v>4</v>
      </c>
      <c r="H32" s="98">
        <v>3.5</v>
      </c>
      <c r="I32" s="34">
        <v>4</v>
      </c>
      <c r="J32" s="66">
        <v>4</v>
      </c>
      <c r="K32" s="34"/>
      <c r="L32" s="34"/>
      <c r="M32" s="34"/>
      <c r="N32" s="34"/>
      <c r="O32" s="62">
        <f t="shared" ref="O32:O43" si="11">SUM(C32:N32)</f>
        <v>23.5</v>
      </c>
      <c r="P32" s="36">
        <f>IF(Info!B$10=0,0,SUM(S32:AD32))+IF(Info!B$11=0,0,2*SUM(S32:AD32))+IF(Info!B$12=0,0,SUM(AS32:BD32))</f>
        <v>13</v>
      </c>
      <c r="Q32" s="36">
        <f t="shared" ref="Q32:Q43" si="12">COUNT(C32:N32)</f>
        <v>7</v>
      </c>
      <c r="R32" s="100" t="s">
        <v>270</v>
      </c>
      <c r="S32" s="46" t="s">
        <v>37</v>
      </c>
      <c r="T32" s="47">
        <f>IF(D32="","",IF(D32&gt;$C33,1,IF(D32=$C33,0.5,0)))</f>
        <v>0.5</v>
      </c>
      <c r="U32" s="47">
        <f>IF(E32="","",IF(E32&gt;$C34,1,IF(E32=$C34,0.5,0)))</f>
        <v>1</v>
      </c>
      <c r="V32" s="47">
        <f>IF(F32="","",IF(F32&gt;$C35,1,IF(F32=$C35,0.5,0)))</f>
        <v>1</v>
      </c>
      <c r="W32" s="47">
        <f>IF(G32="","",IF(G32&gt;$C36,1,IF(G32=$C36,0.5,0)))</f>
        <v>1</v>
      </c>
      <c r="X32" s="47">
        <f>IF(H32="","",IF(H32&gt;$C37,1,IF(H32=$C37,0.5,0)))</f>
        <v>1</v>
      </c>
      <c r="Y32" s="47">
        <f>IF(I32="","",IF(I32&gt;$C38,1,IF(I32=$C38,0.5,0)))</f>
        <v>1</v>
      </c>
      <c r="Z32" s="47">
        <f>IF(J32="","",IF(J32&gt;$C39,1,IF(J32=$C39,0.5,0)))</f>
        <v>1</v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4</v>
      </c>
      <c r="AH32" s="50">
        <f>E32+C34</f>
        <v>4</v>
      </c>
      <c r="AI32" s="50">
        <f>F32+C35</f>
        <v>4</v>
      </c>
      <c r="AJ32" s="50">
        <f>G32+C36</f>
        <v>4</v>
      </c>
      <c r="AK32" s="50">
        <f>H32+C37</f>
        <v>4</v>
      </c>
      <c r="AL32" s="50">
        <f>I32+C38</f>
        <v>4</v>
      </c>
      <c r="AM32" s="50">
        <f>J32+C39</f>
        <v>4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84" t="s">
        <v>37</v>
      </c>
      <c r="AT32" s="85">
        <f t="shared" ref="AT32:BD37" si="13">IF(T32="","",IF(D32=0,0,1+2*T32))</f>
        <v>2</v>
      </c>
      <c r="AU32" s="85">
        <f t="shared" si="13"/>
        <v>3</v>
      </c>
      <c r="AV32" s="85">
        <f t="shared" si="13"/>
        <v>3</v>
      </c>
      <c r="AW32" s="85">
        <f t="shared" si="13"/>
        <v>3</v>
      </c>
      <c r="AX32" s="85">
        <f t="shared" si="13"/>
        <v>3</v>
      </c>
      <c r="AY32" s="85">
        <f t="shared" si="13"/>
        <v>3</v>
      </c>
      <c r="AZ32" s="85">
        <f t="shared" si="13"/>
        <v>3</v>
      </c>
      <c r="BA32" s="85" t="str">
        <f t="shared" si="13"/>
        <v/>
      </c>
      <c r="BB32" s="85" t="str">
        <f t="shared" si="13"/>
        <v/>
      </c>
      <c r="BC32" s="85" t="str">
        <f t="shared" si="13"/>
        <v/>
      </c>
      <c r="BD32" s="86" t="str">
        <f t="shared" si="13"/>
        <v/>
      </c>
    </row>
    <row r="33" spans="1:56" s="43" customFormat="1">
      <c r="A33" s="31">
        <v>2</v>
      </c>
      <c r="B33" s="32" t="s">
        <v>132</v>
      </c>
      <c r="C33" s="98">
        <v>2</v>
      </c>
      <c r="D33" s="33" t="s">
        <v>37</v>
      </c>
      <c r="E33" s="98">
        <v>1.5</v>
      </c>
      <c r="F33" s="66">
        <v>2.5</v>
      </c>
      <c r="G33" s="98">
        <v>3</v>
      </c>
      <c r="H33" s="34">
        <v>2</v>
      </c>
      <c r="I33" s="67">
        <v>3.5</v>
      </c>
      <c r="J33" s="66">
        <v>4</v>
      </c>
      <c r="K33" s="34"/>
      <c r="L33" s="34"/>
      <c r="M33" s="34"/>
      <c r="N33" s="34"/>
      <c r="O33" s="62">
        <f t="shared" si="11"/>
        <v>18.5</v>
      </c>
      <c r="P33" s="99">
        <f>IF(Info!B$10=0,0,SUM(S33:AD33))+IF(Info!B$11=0,0,2*SUM(S33:AD33))+IF(Info!B$12=0,0,SUM(AS33:BD33))</f>
        <v>10</v>
      </c>
      <c r="Q33" s="36">
        <f t="shared" si="12"/>
        <v>7</v>
      </c>
      <c r="R33" s="100" t="s">
        <v>267</v>
      </c>
      <c r="S33" s="47">
        <f>IF(C33="","",IF(C33&gt;D32,1,IF(C33=D32,0.5,0)))</f>
        <v>0.5</v>
      </c>
      <c r="T33" s="46" t="s">
        <v>37</v>
      </c>
      <c r="U33" s="47">
        <f>IF(E33="","",IF(E33&gt;$D34,1,IF(E33=$D34,0.5,0)))</f>
        <v>0</v>
      </c>
      <c r="V33" s="47">
        <f>IF(F33="","",IF(F33&gt;$D35,1,IF(F33=$D35,0.5,0)))</f>
        <v>1</v>
      </c>
      <c r="W33" s="47">
        <f>IF(G33="","",IF(G33&gt;$D36,1,IF(G33=$D36,0.5,0)))</f>
        <v>1</v>
      </c>
      <c r="X33" s="47">
        <f>IF(H33="","",IF(H33&gt;$D37,1,IF(H33=$D37,0.5,0)))</f>
        <v>0.5</v>
      </c>
      <c r="Y33" s="47">
        <f>IF(I33="","",IF(I33&gt;$D38,1,IF(I33=$D38,0.5,0)))</f>
        <v>1</v>
      </c>
      <c r="Z33" s="47">
        <f>IF(J33="","",IF(J33&gt;$D39,1,IF(J33=$D39,0.5,0)))</f>
        <v>1</v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4</v>
      </c>
      <c r="AG33" s="46" t="s">
        <v>37</v>
      </c>
      <c r="AH33" s="46">
        <f>E33+D34</f>
        <v>4</v>
      </c>
      <c r="AI33" s="46">
        <f>F33+D35</f>
        <v>4</v>
      </c>
      <c r="AJ33" s="46">
        <f>G33+D36</f>
        <v>4</v>
      </c>
      <c r="AK33" s="46">
        <f>H33+D37</f>
        <v>4</v>
      </c>
      <c r="AL33" s="46">
        <f>I33+D38</f>
        <v>4</v>
      </c>
      <c r="AM33" s="46">
        <f>J33+D39</f>
        <v>4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87">
        <f t="shared" ref="AS33:AX43" si="14">IF(S33="","",IF(C33=0,0,1+2*S33))</f>
        <v>2</v>
      </c>
      <c r="AT33" s="88" t="s">
        <v>37</v>
      </c>
      <c r="AU33" s="88">
        <f t="shared" si="13"/>
        <v>1</v>
      </c>
      <c r="AV33" s="88">
        <f t="shared" si="13"/>
        <v>3</v>
      </c>
      <c r="AW33" s="88">
        <f t="shared" si="13"/>
        <v>3</v>
      </c>
      <c r="AX33" s="88">
        <f t="shared" si="13"/>
        <v>2</v>
      </c>
      <c r="AY33" s="88">
        <f t="shared" si="13"/>
        <v>3</v>
      </c>
      <c r="AZ33" s="88">
        <f t="shared" si="13"/>
        <v>3</v>
      </c>
      <c r="BA33" s="88" t="str">
        <f t="shared" si="13"/>
        <v/>
      </c>
      <c r="BB33" s="88" t="str">
        <f t="shared" si="13"/>
        <v/>
      </c>
      <c r="BC33" s="88" t="str">
        <f t="shared" si="13"/>
        <v/>
      </c>
      <c r="BD33" s="89" t="str">
        <f t="shared" si="13"/>
        <v/>
      </c>
    </row>
    <row r="34" spans="1:56" s="43" customFormat="1">
      <c r="A34" s="31">
        <v>3</v>
      </c>
      <c r="B34" s="32" t="s">
        <v>133</v>
      </c>
      <c r="C34" s="66">
        <v>1</v>
      </c>
      <c r="D34" s="98">
        <v>2.5</v>
      </c>
      <c r="E34" s="33" t="s">
        <v>37</v>
      </c>
      <c r="F34" s="66">
        <v>1</v>
      </c>
      <c r="G34" s="66">
        <v>3</v>
      </c>
      <c r="H34" s="98">
        <v>3.5</v>
      </c>
      <c r="I34" s="98">
        <v>3</v>
      </c>
      <c r="J34" s="98">
        <v>3.5</v>
      </c>
      <c r="K34" s="34"/>
      <c r="L34" s="34"/>
      <c r="M34" s="34"/>
      <c r="N34" s="34"/>
      <c r="O34" s="35">
        <f t="shared" si="11"/>
        <v>17.5</v>
      </c>
      <c r="P34" s="36">
        <f>IF(Info!B$10=0,0,SUM(S34:AD34))+IF(Info!B$11=0,0,2*SUM(S34:AD34))+IF(Info!B$12=0,0,SUM(AS34:BD34))</f>
        <v>10</v>
      </c>
      <c r="Q34" s="36">
        <f t="shared" si="12"/>
        <v>7</v>
      </c>
      <c r="R34" s="95"/>
      <c r="S34" s="47">
        <f>IF(C34="","",IF(C34&gt;E32,1,IF(C34=E32,0.5,0)))</f>
        <v>0</v>
      </c>
      <c r="T34" s="47">
        <f>IF(D34="","",IF(D34&gt;E33,1,IF(D34=E33,0.5,0)))</f>
        <v>1</v>
      </c>
      <c r="U34" s="46" t="s">
        <v>37</v>
      </c>
      <c r="V34" s="47">
        <f>IF(F34="","",IF(F34&gt;$E35,1,IF(F34=$E35,0.5,0)))</f>
        <v>0</v>
      </c>
      <c r="W34" s="47">
        <f>IF(G34="","",IF(G34&gt;$E36,1,IF(G34=$E36,0.5,0)))</f>
        <v>1</v>
      </c>
      <c r="X34" s="47">
        <f>IF(H34="","",IF(H34&gt;$E37,1,IF(H34=$E37,0.5,0)))</f>
        <v>1</v>
      </c>
      <c r="Y34" s="47">
        <f>IF(I34="","",IF(I34&gt;$E38,1,IF(I34=$E38,0.5,0)))</f>
        <v>1</v>
      </c>
      <c r="Z34" s="47">
        <f>IF(J34="","",IF(J34&gt;$E39,1,IF(J34=$E39,0.5,0)))</f>
        <v>1</v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4</v>
      </c>
      <c r="AG34" s="46">
        <f>D34+E33</f>
        <v>4</v>
      </c>
      <c r="AH34" s="46" t="s">
        <v>37</v>
      </c>
      <c r="AI34" s="46">
        <f>F34+E35</f>
        <v>4</v>
      </c>
      <c r="AJ34" s="46">
        <f>G34+E36</f>
        <v>4</v>
      </c>
      <c r="AK34" s="46">
        <f>H34+E37</f>
        <v>4</v>
      </c>
      <c r="AL34" s="46">
        <f>I34+E38</f>
        <v>4</v>
      </c>
      <c r="AM34" s="46">
        <f>J34+E39</f>
        <v>4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87">
        <f t="shared" si="14"/>
        <v>1</v>
      </c>
      <c r="AT34" s="88">
        <f t="shared" si="14"/>
        <v>3</v>
      </c>
      <c r="AU34" s="88" t="s">
        <v>37</v>
      </c>
      <c r="AV34" s="88">
        <f t="shared" si="13"/>
        <v>1</v>
      </c>
      <c r="AW34" s="88">
        <f t="shared" si="13"/>
        <v>3</v>
      </c>
      <c r="AX34" s="88">
        <f t="shared" si="13"/>
        <v>3</v>
      </c>
      <c r="AY34" s="88">
        <f t="shared" si="13"/>
        <v>3</v>
      </c>
      <c r="AZ34" s="88">
        <f t="shared" si="13"/>
        <v>3</v>
      </c>
      <c r="BA34" s="88" t="str">
        <f t="shared" si="13"/>
        <v/>
      </c>
      <c r="BB34" s="88" t="str">
        <f t="shared" si="13"/>
        <v/>
      </c>
      <c r="BC34" s="88" t="str">
        <f t="shared" si="13"/>
        <v/>
      </c>
      <c r="BD34" s="89" t="str">
        <f t="shared" si="13"/>
        <v/>
      </c>
    </row>
    <row r="35" spans="1:56" s="43" customFormat="1">
      <c r="A35" s="31">
        <v>4</v>
      </c>
      <c r="B35" s="32" t="s">
        <v>134</v>
      </c>
      <c r="C35" s="98">
        <v>1</v>
      </c>
      <c r="D35" s="66">
        <v>1.5</v>
      </c>
      <c r="E35" s="66">
        <v>3</v>
      </c>
      <c r="F35" s="33" t="s">
        <v>37</v>
      </c>
      <c r="G35" s="98">
        <v>3</v>
      </c>
      <c r="H35" s="98">
        <v>2.5</v>
      </c>
      <c r="I35" s="98">
        <v>3.5</v>
      </c>
      <c r="J35" s="66">
        <v>2</v>
      </c>
      <c r="K35" s="34"/>
      <c r="L35" s="34"/>
      <c r="M35" s="34"/>
      <c r="N35" s="34"/>
      <c r="O35" s="35">
        <f t="shared" si="11"/>
        <v>16.5</v>
      </c>
      <c r="P35" s="36">
        <f>IF(Info!B$10=0,0,SUM(S35:AD35))+IF(Info!B$11=0,0,2*SUM(S35:AD35))+IF(Info!B$12=0,0,SUM(AS35:BD35))</f>
        <v>9</v>
      </c>
      <c r="Q35" s="36">
        <f t="shared" si="12"/>
        <v>7</v>
      </c>
      <c r="R35" s="95"/>
      <c r="S35" s="47">
        <f>IF(C35="","",IF(C35&gt;$F32,1,IF(C35=$F32,0.5,0)))</f>
        <v>0</v>
      </c>
      <c r="T35" s="47">
        <f>IF(D35="","",IF(D35&gt;$F33,1,IF(D35=$F33,0.5,0)))</f>
        <v>0</v>
      </c>
      <c r="U35" s="47">
        <f>IF(E35="","",IF(E35&gt;$F34,1,IF(E35=$F34,0.5,0)))</f>
        <v>1</v>
      </c>
      <c r="V35" s="47" t="s">
        <v>37</v>
      </c>
      <c r="W35" s="47">
        <f>IF(G35="","",IF(G35&gt;$F36,1,IF(G35=$F36,0.5,0)))</f>
        <v>1</v>
      </c>
      <c r="X35" s="47">
        <f>IF(H35="","",IF(H35&gt;$F37,1,IF(H35=$F37,0.5,0)))</f>
        <v>1</v>
      </c>
      <c r="Y35" s="47">
        <f>IF(I35="","",IF(I35&gt;$F38,1,IF(I35=$F38,0.5,0)))</f>
        <v>1</v>
      </c>
      <c r="Z35" s="47">
        <f>IF(J35="","",IF(J35&gt;$F39,1,IF(J35=$F39,0.5,0)))</f>
        <v>0.5</v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4</v>
      </c>
      <c r="AG35" s="46">
        <f>D35+F33</f>
        <v>4</v>
      </c>
      <c r="AH35" s="46">
        <f>E35+F34</f>
        <v>4</v>
      </c>
      <c r="AI35" s="46" t="s">
        <v>37</v>
      </c>
      <c r="AJ35" s="46">
        <f>G35+F36</f>
        <v>4</v>
      </c>
      <c r="AK35" s="46">
        <f>H35+F37</f>
        <v>4</v>
      </c>
      <c r="AL35" s="46">
        <f>I35+F38</f>
        <v>4</v>
      </c>
      <c r="AM35" s="46">
        <f>J35+F39</f>
        <v>4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87">
        <f t="shared" si="14"/>
        <v>1</v>
      </c>
      <c r="AT35" s="88">
        <f t="shared" si="14"/>
        <v>1</v>
      </c>
      <c r="AU35" s="88">
        <f t="shared" si="14"/>
        <v>3</v>
      </c>
      <c r="AV35" s="88" t="s">
        <v>37</v>
      </c>
      <c r="AW35" s="88">
        <f t="shared" si="13"/>
        <v>3</v>
      </c>
      <c r="AX35" s="88">
        <f t="shared" si="13"/>
        <v>3</v>
      </c>
      <c r="AY35" s="88">
        <f t="shared" si="13"/>
        <v>3</v>
      </c>
      <c r="AZ35" s="88">
        <f t="shared" si="13"/>
        <v>2</v>
      </c>
      <c r="BA35" s="88" t="str">
        <f t="shared" si="13"/>
        <v/>
      </c>
      <c r="BB35" s="88" t="str">
        <f t="shared" si="13"/>
        <v/>
      </c>
      <c r="BC35" s="88" t="str">
        <f t="shared" si="13"/>
        <v/>
      </c>
      <c r="BD35" s="89" t="str">
        <f t="shared" si="13"/>
        <v/>
      </c>
    </row>
    <row r="36" spans="1:56" s="43" customFormat="1">
      <c r="A36" s="31">
        <v>5</v>
      </c>
      <c r="B36" s="32" t="s">
        <v>135</v>
      </c>
      <c r="C36" s="98">
        <v>0</v>
      </c>
      <c r="D36" s="98">
        <v>1</v>
      </c>
      <c r="E36" s="66">
        <v>1</v>
      </c>
      <c r="F36" s="98">
        <v>1</v>
      </c>
      <c r="G36" s="33" t="s">
        <v>37</v>
      </c>
      <c r="H36" s="66">
        <v>3</v>
      </c>
      <c r="I36" s="66">
        <v>4</v>
      </c>
      <c r="J36" s="98">
        <v>3</v>
      </c>
      <c r="K36" s="34"/>
      <c r="L36" s="34"/>
      <c r="M36" s="34"/>
      <c r="N36" s="34"/>
      <c r="O36" s="35">
        <f t="shared" si="11"/>
        <v>13</v>
      </c>
      <c r="P36" s="36">
        <f>IF(Info!B$10=0,0,SUM(S36:AD36))+IF(Info!B$11=0,0,2*SUM(S36:AD36))+IF(Info!B$12=0,0,SUM(AS36:BD36))</f>
        <v>6</v>
      </c>
      <c r="Q36" s="36">
        <f t="shared" si="12"/>
        <v>7</v>
      </c>
      <c r="R36" s="95"/>
      <c r="S36" s="47">
        <f>IF(C36="","",IF(C36&gt;$G32,1,IF(C36=$G32,0.5,0)))</f>
        <v>0</v>
      </c>
      <c r="T36" s="47">
        <f>IF(D36="","",IF(D36&gt;$G33,1,IF(D36=$G33,0.5,0)))</f>
        <v>0</v>
      </c>
      <c r="U36" s="47">
        <f>IF(E36="","",IF(E36&gt;$G34,1,IF(E36=$G34,0.5,0)))</f>
        <v>0</v>
      </c>
      <c r="V36" s="47">
        <f>IF(F36="","",IF(F36&gt;$G35,1,IF(F36=$G35,0.5,0)))</f>
        <v>0</v>
      </c>
      <c r="W36" s="47" t="s">
        <v>37</v>
      </c>
      <c r="X36" s="47">
        <f>IF(H36="","",IF(H36&gt;$G37,1,IF(H36=$G37,0.5,0)))</f>
        <v>1</v>
      </c>
      <c r="Y36" s="47">
        <f>IF(I36="","",IF(I36&gt;$G38,1,IF(I36=$G38,0.5,0)))</f>
        <v>1</v>
      </c>
      <c r="Z36" s="47">
        <f>IF(J36="","",IF(J36&gt;$G39,1,IF(J36=$G39,0.5,0)))</f>
        <v>1</v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4</v>
      </c>
      <c r="AG36" s="46">
        <f>D36+G33</f>
        <v>4</v>
      </c>
      <c r="AH36" s="46">
        <f>E36+G34</f>
        <v>4</v>
      </c>
      <c r="AI36" s="46">
        <f>F36+G35</f>
        <v>4</v>
      </c>
      <c r="AJ36" s="46" t="s">
        <v>37</v>
      </c>
      <c r="AK36" s="46">
        <f>H36+G37</f>
        <v>4</v>
      </c>
      <c r="AL36" s="46">
        <f>I36+G38</f>
        <v>4</v>
      </c>
      <c r="AM36" s="46">
        <f>J36+G39</f>
        <v>4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87">
        <f t="shared" si="14"/>
        <v>0</v>
      </c>
      <c r="AT36" s="88">
        <f t="shared" si="14"/>
        <v>1</v>
      </c>
      <c r="AU36" s="88">
        <f t="shared" si="14"/>
        <v>1</v>
      </c>
      <c r="AV36" s="88">
        <f t="shared" si="14"/>
        <v>1</v>
      </c>
      <c r="AW36" s="88" t="s">
        <v>37</v>
      </c>
      <c r="AX36" s="88">
        <f t="shared" si="13"/>
        <v>3</v>
      </c>
      <c r="AY36" s="88">
        <f t="shared" si="13"/>
        <v>3</v>
      </c>
      <c r="AZ36" s="88">
        <f t="shared" si="13"/>
        <v>3</v>
      </c>
      <c r="BA36" s="88" t="str">
        <f t="shared" si="13"/>
        <v/>
      </c>
      <c r="BB36" s="88" t="str">
        <f t="shared" si="13"/>
        <v/>
      </c>
      <c r="BC36" s="88" t="str">
        <f t="shared" si="13"/>
        <v/>
      </c>
      <c r="BD36" s="89" t="str">
        <f t="shared" si="13"/>
        <v/>
      </c>
    </row>
    <row r="37" spans="1:56" s="43" customFormat="1">
      <c r="A37" s="31">
        <v>6</v>
      </c>
      <c r="B37" s="32" t="s">
        <v>155</v>
      </c>
      <c r="C37" s="98">
        <v>0.5</v>
      </c>
      <c r="D37" s="34">
        <v>2</v>
      </c>
      <c r="E37" s="98">
        <v>0.5</v>
      </c>
      <c r="F37" s="98">
        <v>1.5</v>
      </c>
      <c r="G37" s="66">
        <v>1</v>
      </c>
      <c r="H37" s="33" t="s">
        <v>37</v>
      </c>
      <c r="I37" s="34">
        <v>2</v>
      </c>
      <c r="J37" s="98">
        <v>2</v>
      </c>
      <c r="K37" s="34"/>
      <c r="L37" s="34"/>
      <c r="M37" s="34"/>
      <c r="N37" s="34"/>
      <c r="O37" s="62">
        <f t="shared" si="11"/>
        <v>9.5</v>
      </c>
      <c r="P37" s="99">
        <f>IF(Info!B$10=0,0,SUM(S37:AD37))+IF(Info!B$11=0,0,2*SUM(S37:AD37))+IF(Info!B$12=0,0,SUM(AS37:BD37))</f>
        <v>3</v>
      </c>
      <c r="Q37" s="36">
        <f t="shared" si="12"/>
        <v>7</v>
      </c>
      <c r="R37" s="100" t="s">
        <v>268</v>
      </c>
      <c r="S37" s="47">
        <f>IF(C37="","",IF(C37&gt;$H32,1,IF(C37=$H32,0.5,0)))</f>
        <v>0</v>
      </c>
      <c r="T37" s="47">
        <f>IF(D37="","",IF(D37&gt;$H33,1,IF(D37=$H33,0.5,0)))</f>
        <v>0.5</v>
      </c>
      <c r="U37" s="47">
        <f>IF(E37="","",IF(E37&gt;$H34,1,IF(E37=$H34,0.5,0)))</f>
        <v>0</v>
      </c>
      <c r="V37" s="47">
        <f>IF(F37="","",IF(F37&gt;$H35,1,IF(F37=$H35,0.5,0)))</f>
        <v>0</v>
      </c>
      <c r="W37" s="47">
        <f>IF(G37="","",IF(G37&gt;$H36,1,IF(G37=$H36,0.5,0)))</f>
        <v>0</v>
      </c>
      <c r="X37" s="47" t="s">
        <v>37</v>
      </c>
      <c r="Y37" s="47">
        <f>IF(I37="","",IF(I37&gt;$H38,1,IF(I37=$H38,0.5,0)))</f>
        <v>0.5</v>
      </c>
      <c r="Z37" s="47">
        <f>IF(J37="","",IF(J37&gt;$H39,1,IF(J37=$H39,0.5,0)))</f>
        <v>0.5</v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4</v>
      </c>
      <c r="AG37" s="46">
        <f>D37+H33</f>
        <v>4</v>
      </c>
      <c r="AH37" s="46">
        <f>E37+H34</f>
        <v>4</v>
      </c>
      <c r="AI37" s="46">
        <f>F37+H35</f>
        <v>4</v>
      </c>
      <c r="AJ37" s="46">
        <f>G37+H36</f>
        <v>4</v>
      </c>
      <c r="AK37" s="46" t="s">
        <v>37</v>
      </c>
      <c r="AL37" s="46">
        <f>I37+H38</f>
        <v>4</v>
      </c>
      <c r="AM37" s="46">
        <f>J37+H39</f>
        <v>4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87">
        <f t="shared" si="14"/>
        <v>1</v>
      </c>
      <c r="AT37" s="88">
        <f t="shared" si="14"/>
        <v>2</v>
      </c>
      <c r="AU37" s="88">
        <f t="shared" si="14"/>
        <v>1</v>
      </c>
      <c r="AV37" s="88">
        <f t="shared" si="14"/>
        <v>1</v>
      </c>
      <c r="AW37" s="88">
        <f t="shared" si="14"/>
        <v>1</v>
      </c>
      <c r="AX37" s="88" t="s">
        <v>37</v>
      </c>
      <c r="AY37" s="88">
        <f t="shared" si="13"/>
        <v>2</v>
      </c>
      <c r="AZ37" s="88">
        <f t="shared" si="13"/>
        <v>2</v>
      </c>
      <c r="BA37" s="88" t="str">
        <f t="shared" si="13"/>
        <v/>
      </c>
      <c r="BB37" s="88" t="str">
        <f t="shared" si="13"/>
        <v/>
      </c>
      <c r="BC37" s="88" t="str">
        <f t="shared" si="13"/>
        <v/>
      </c>
      <c r="BD37" s="89" t="str">
        <f t="shared" si="13"/>
        <v/>
      </c>
    </row>
    <row r="38" spans="1:56" s="43" customFormat="1">
      <c r="A38" s="31">
        <v>7</v>
      </c>
      <c r="B38" s="32" t="s">
        <v>131</v>
      </c>
      <c r="C38" s="96">
        <v>0</v>
      </c>
      <c r="D38" s="67">
        <v>0.5</v>
      </c>
      <c r="E38" s="98">
        <v>1</v>
      </c>
      <c r="F38" s="98">
        <v>0.5</v>
      </c>
      <c r="G38" s="66">
        <v>0</v>
      </c>
      <c r="H38" s="34">
        <v>2</v>
      </c>
      <c r="I38" s="33" t="s">
        <v>37</v>
      </c>
      <c r="J38" s="98">
        <v>3</v>
      </c>
      <c r="K38" s="34"/>
      <c r="L38" s="34"/>
      <c r="M38" s="34"/>
      <c r="N38" s="34"/>
      <c r="O38" s="62">
        <f t="shared" si="11"/>
        <v>7</v>
      </c>
      <c r="P38" s="99">
        <f>IF(Info!B$10=0,0,SUM(S38:AD38))+IF(Info!B$11=0,0,2*SUM(S38:AD38))+IF(Info!B$12=0,0,SUM(AS38:BD38))</f>
        <v>3</v>
      </c>
      <c r="Q38" s="36">
        <f t="shared" si="12"/>
        <v>7</v>
      </c>
      <c r="R38" s="100" t="s">
        <v>269</v>
      </c>
      <c r="S38" s="47">
        <f>IF(C38="","",IF(C38&gt;$I32,1,IF(C38=$I32,0.5,0)))</f>
        <v>0</v>
      </c>
      <c r="T38" s="47">
        <f>IF(D38="","",IF(D38&gt;$I33,1,IF(D38=$I33,0.5,0)))</f>
        <v>0</v>
      </c>
      <c r="U38" s="47">
        <f>IF(E38="","",IF(E38&gt;$I34,1,IF(E38=$I34,0.5,0)))</f>
        <v>0</v>
      </c>
      <c r="V38" s="47">
        <f>IF(F38="","",IF(F38&gt;$I35,1,IF(F38=$I35,0.5,0)))</f>
        <v>0</v>
      </c>
      <c r="W38" s="47">
        <f>IF(G38="","",IF(G38&gt;$I36,1,IF(G38=$I36,0.5,0)))</f>
        <v>0</v>
      </c>
      <c r="X38" s="47">
        <f>IF(H38="","",IF(H38&gt;$I37,1,IF(H38=$I37,0.5,0)))</f>
        <v>0.5</v>
      </c>
      <c r="Y38" s="47" t="s">
        <v>37</v>
      </c>
      <c r="Z38" s="47">
        <f>IF(J38="","",IF(J38&gt;$I39,1,IF(J38=$I39,0.5,0)))</f>
        <v>1</v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4</v>
      </c>
      <c r="AG38" s="46">
        <f>D38+I33</f>
        <v>4</v>
      </c>
      <c r="AH38" s="46">
        <f>E38+I34</f>
        <v>4</v>
      </c>
      <c r="AI38" s="46">
        <f>F38+I35</f>
        <v>4</v>
      </c>
      <c r="AJ38" s="46">
        <f>G38+I36</f>
        <v>4</v>
      </c>
      <c r="AK38" s="46">
        <f>H38+I37</f>
        <v>4</v>
      </c>
      <c r="AL38" s="46" t="s">
        <v>37</v>
      </c>
      <c r="AM38" s="46">
        <f>J38+I39</f>
        <v>4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87">
        <f t="shared" si="14"/>
        <v>0</v>
      </c>
      <c r="AT38" s="88">
        <f t="shared" si="14"/>
        <v>1</v>
      </c>
      <c r="AU38" s="88">
        <f t="shared" si="14"/>
        <v>1</v>
      </c>
      <c r="AV38" s="88">
        <f t="shared" si="14"/>
        <v>1</v>
      </c>
      <c r="AW38" s="88">
        <f t="shared" si="14"/>
        <v>0</v>
      </c>
      <c r="AX38" s="88">
        <f t="shared" si="14"/>
        <v>2</v>
      </c>
      <c r="AY38" s="88" t="s">
        <v>37</v>
      </c>
      <c r="AZ38" s="88">
        <f>IF(Z38="","",IF(J38=0,0,1+2*Z38))</f>
        <v>3</v>
      </c>
      <c r="BA38" s="88" t="str">
        <f>IF(AA38="","",IF(K38=0,0,1+2*AA38))</f>
        <v/>
      </c>
      <c r="BB38" s="88" t="str">
        <f>IF(AB38="","",IF(L38=0,0,1+2*AB38))</f>
        <v/>
      </c>
      <c r="BC38" s="88" t="str">
        <f>IF(AC38="","",IF(M38=0,0,1+2*AC38))</f>
        <v/>
      </c>
      <c r="BD38" s="89" t="str">
        <f>IF(AD38="","",IF(N38=0,0,1+2*AD38))</f>
        <v/>
      </c>
    </row>
    <row r="39" spans="1:56" s="43" customFormat="1">
      <c r="A39" s="31">
        <v>8</v>
      </c>
      <c r="B39" s="32" t="s">
        <v>130</v>
      </c>
      <c r="C39" s="66">
        <v>0</v>
      </c>
      <c r="D39" s="66">
        <v>0</v>
      </c>
      <c r="E39" s="98">
        <v>0.5</v>
      </c>
      <c r="F39" s="66">
        <v>2</v>
      </c>
      <c r="G39" s="98">
        <v>1</v>
      </c>
      <c r="H39" s="98">
        <v>2</v>
      </c>
      <c r="I39" s="98">
        <v>1</v>
      </c>
      <c r="J39" s="33" t="s">
        <v>37</v>
      </c>
      <c r="K39" s="34"/>
      <c r="L39" s="34"/>
      <c r="M39" s="34"/>
      <c r="N39" s="34"/>
      <c r="O39" s="35">
        <f t="shared" si="11"/>
        <v>6.5</v>
      </c>
      <c r="P39" s="36">
        <f>IF(Info!B$10=0,0,SUM(S39:AD39))+IF(Info!B$11=0,0,2*SUM(S39:AD39))+IF(Info!B$12=0,0,SUM(AS39:BD39))</f>
        <v>2</v>
      </c>
      <c r="Q39" s="36">
        <f t="shared" si="12"/>
        <v>7</v>
      </c>
      <c r="R39" s="45"/>
      <c r="S39" s="47">
        <f>IF(C39="","",IF(C39&gt;$J32,1,IF(C39=$J32,0.5,0)))</f>
        <v>0</v>
      </c>
      <c r="T39" s="47">
        <f>IF(D39="","",IF(D39&gt;$J33,1,IF(D39=$J33,0.5,0)))</f>
        <v>0</v>
      </c>
      <c r="U39" s="47">
        <f>IF(E39="","",IF(E39&gt;$J34,1,IF(E39=$J34,0.5,0)))</f>
        <v>0</v>
      </c>
      <c r="V39" s="47">
        <f>IF(F39="","",IF(F39&gt;$J35,1,IF(F39=$J35,0.5,0)))</f>
        <v>0.5</v>
      </c>
      <c r="W39" s="47">
        <f>IF(G39="","",IF(G39&gt;$J36,1,IF(G39=$J36,0.5,0)))</f>
        <v>0</v>
      </c>
      <c r="X39" s="47">
        <f>IF(H39="","",IF(H39&gt;$J37,1,IF(H39=$J37,0.5,0)))</f>
        <v>0.5</v>
      </c>
      <c r="Y39" s="47">
        <f>IF(I39="","",IF(I39&gt;$J38,1,IF(I39=$J38,0.5,0)))</f>
        <v>0</v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4</v>
      </c>
      <c r="AG39" s="46">
        <f>D39+J33</f>
        <v>4</v>
      </c>
      <c r="AH39" s="46">
        <f>E39+J34</f>
        <v>4</v>
      </c>
      <c r="AI39" s="46">
        <f>F39+J35</f>
        <v>4</v>
      </c>
      <c r="AJ39" s="46">
        <f>G39+J36</f>
        <v>4</v>
      </c>
      <c r="AK39" s="46">
        <f>H39+J37</f>
        <v>4</v>
      </c>
      <c r="AL39" s="46">
        <f>I39+J38</f>
        <v>4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87">
        <f t="shared" si="14"/>
        <v>0</v>
      </c>
      <c r="AT39" s="88">
        <f t="shared" si="14"/>
        <v>0</v>
      </c>
      <c r="AU39" s="88">
        <f t="shared" si="14"/>
        <v>1</v>
      </c>
      <c r="AV39" s="88">
        <f t="shared" si="14"/>
        <v>2</v>
      </c>
      <c r="AW39" s="88">
        <f t="shared" si="14"/>
        <v>1</v>
      </c>
      <c r="AX39" s="88">
        <f t="shared" si="14"/>
        <v>2</v>
      </c>
      <c r="AY39" s="88">
        <f>IF(Y39="","",IF(I39=0,0,1+2*Y39))</f>
        <v>1</v>
      </c>
      <c r="AZ39" s="88" t="s">
        <v>37</v>
      </c>
      <c r="BA39" s="88" t="str">
        <f>IF(AA39="","",IF(K39=0,0,1+2*AA39))</f>
        <v/>
      </c>
      <c r="BB39" s="88" t="str">
        <f>IF(AB39="","",IF(L39=0,0,1+2*AB39))</f>
        <v/>
      </c>
      <c r="BC39" s="88" t="str">
        <f>IF(AC39="","",IF(M39=0,0,1+2*AC39))</f>
        <v/>
      </c>
      <c r="BD39" s="89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11"/>
        <v>0</v>
      </c>
      <c r="P40" s="36">
        <f>IF(Info!B$10=0,0,SUM(S40:AD40))+IF(Info!B$11=0,0,2*SUM(S40:AD40))+IF(Info!B$12=0,0,SUM(AS40:BD40))</f>
        <v>0</v>
      </c>
      <c r="Q40" s="36">
        <f t="shared" si="1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87" t="str">
        <f t="shared" si="14"/>
        <v/>
      </c>
      <c r="AT40" s="88" t="str">
        <f t="shared" si="14"/>
        <v/>
      </c>
      <c r="AU40" s="88" t="str">
        <f t="shared" si="14"/>
        <v/>
      </c>
      <c r="AV40" s="88" t="str">
        <f t="shared" si="14"/>
        <v/>
      </c>
      <c r="AW40" s="88" t="str">
        <f t="shared" si="14"/>
        <v/>
      </c>
      <c r="AX40" s="88" t="str">
        <f t="shared" si="14"/>
        <v/>
      </c>
      <c r="AY40" s="88" t="str">
        <f>IF(Y40="","",IF(I40=0,0,1+2*Y40))</f>
        <v/>
      </c>
      <c r="AZ40" s="88" t="str">
        <f>IF(Z40="","",IF(J40=0,0,1+2*Z40))</f>
        <v/>
      </c>
      <c r="BA40" s="88" t="s">
        <v>37</v>
      </c>
      <c r="BB40" s="88" t="str">
        <f>IF(AB40="","",IF(L40=0,0,1+2*AB40))</f>
        <v/>
      </c>
      <c r="BC40" s="88" t="str">
        <f>IF(AC40="","",IF(M40=0,0,1+2*AC40))</f>
        <v/>
      </c>
      <c r="BD40" s="89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11"/>
        <v>0</v>
      </c>
      <c r="P41" s="36">
        <f>IF(Info!B$10=0,0,SUM(S41:AD41))+IF(Info!B$11=0,0,2*SUM(S41:AD41))+IF(Info!B$12=0,0,SUM(AS41:BD41))</f>
        <v>0</v>
      </c>
      <c r="Q41" s="36">
        <f t="shared" si="1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87" t="str">
        <f t="shared" si="14"/>
        <v/>
      </c>
      <c r="AT41" s="88" t="str">
        <f t="shared" si="14"/>
        <v/>
      </c>
      <c r="AU41" s="88" t="str">
        <f t="shared" si="14"/>
        <v/>
      </c>
      <c r="AV41" s="88" t="str">
        <f t="shared" si="14"/>
        <v/>
      </c>
      <c r="AW41" s="88" t="str">
        <f t="shared" si="14"/>
        <v/>
      </c>
      <c r="AX41" s="88" t="str">
        <f t="shared" si="14"/>
        <v/>
      </c>
      <c r="AY41" s="88" t="str">
        <f>IF(Y41="","",IF(I41=0,0,1+2*Y41))</f>
        <v/>
      </c>
      <c r="AZ41" s="88" t="str">
        <f>IF(Z41="","",IF(J41=0,0,1+2*Z41))</f>
        <v/>
      </c>
      <c r="BA41" s="88" t="str">
        <f>IF(AA41="","",IF(K41=0,0,1+2*AA41))</f>
        <v/>
      </c>
      <c r="BB41" s="88" t="s">
        <v>37</v>
      </c>
      <c r="BC41" s="88" t="str">
        <f>IF(AC41="","",IF(M41=0,0,1+2*AC41))</f>
        <v/>
      </c>
      <c r="BD41" s="89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11"/>
        <v>0</v>
      </c>
      <c r="P42" s="36">
        <f>IF(Info!B$10=0,0,SUM(S42:AD42))+IF(Info!B$11=0,0,2*SUM(S42:AD42))+IF(Info!B$12=0,0,SUM(AS42:BD42))</f>
        <v>0</v>
      </c>
      <c r="Q42" s="36">
        <f t="shared" si="1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87" t="str">
        <f t="shared" si="14"/>
        <v/>
      </c>
      <c r="AT42" s="88" t="str">
        <f t="shared" si="14"/>
        <v/>
      </c>
      <c r="AU42" s="88" t="str">
        <f t="shared" si="14"/>
        <v/>
      </c>
      <c r="AV42" s="88" t="str">
        <f t="shared" si="14"/>
        <v/>
      </c>
      <c r="AW42" s="88" t="str">
        <f t="shared" si="14"/>
        <v/>
      </c>
      <c r="AX42" s="88" t="str">
        <f t="shared" si="14"/>
        <v/>
      </c>
      <c r="AY42" s="88" t="str">
        <f>IF(Y42="","",IF(I42=0,0,1+2*Y42))</f>
        <v/>
      </c>
      <c r="AZ42" s="88" t="str">
        <f>IF(Z42="","",IF(J42=0,0,1+2*Z42))</f>
        <v/>
      </c>
      <c r="BA42" s="88" t="str">
        <f>IF(AA42="","",IF(K42=0,0,1+2*AA42))</f>
        <v/>
      </c>
      <c r="BB42" s="88" t="str">
        <f>IF(AB42="","",IF(L42=0,0,1+2*AB42))</f>
        <v/>
      </c>
      <c r="BC42" s="88" t="s">
        <v>37</v>
      </c>
      <c r="BD42" s="89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11"/>
        <v>0</v>
      </c>
      <c r="P43" s="42">
        <f>IF(Info!B$10=0,0,SUM(S43:AD43))+IF(Info!B$11=0,0,2*SUM(S43:AD43))+IF(Info!B$12=0,0,SUM(AS43:BD43))</f>
        <v>0</v>
      </c>
      <c r="Q43" s="42">
        <f t="shared" si="1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90" t="str">
        <f t="shared" si="14"/>
        <v/>
      </c>
      <c r="AT43" s="91" t="str">
        <f t="shared" si="14"/>
        <v/>
      </c>
      <c r="AU43" s="91" t="str">
        <f t="shared" si="14"/>
        <v/>
      </c>
      <c r="AV43" s="91" t="str">
        <f t="shared" si="14"/>
        <v/>
      </c>
      <c r="AW43" s="91" t="str">
        <f t="shared" si="14"/>
        <v/>
      </c>
      <c r="AX43" s="91" t="str">
        <f t="shared" si="14"/>
        <v/>
      </c>
      <c r="AY43" s="91" t="str">
        <f>IF(Y43="","",IF(I43=0,0,1+2*Y43))</f>
        <v/>
      </c>
      <c r="AZ43" s="91" t="str">
        <f>IF(Z43="","",IF(J43=0,0,1+2*Z43))</f>
        <v/>
      </c>
      <c r="BA43" s="91" t="str">
        <f>IF(AA43="","",IF(K43=0,0,1+2*AA43))</f>
        <v/>
      </c>
      <c r="BB43" s="91" t="str">
        <f>IF(AB43="","",IF(L43=0,0,1+2*AB43))</f>
        <v/>
      </c>
      <c r="BC43" s="91" t="str">
        <f>IF(AC43="","",IF(M43=0,0,1+2*AC43))</f>
        <v/>
      </c>
      <c r="BD43" s="92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15">MATCH("XX",C46:C57,0)</f>
        <v>1</v>
      </c>
      <c r="D45" s="28">
        <f t="shared" si="15"/>
        <v>2</v>
      </c>
      <c r="E45" s="28">
        <f t="shared" si="15"/>
        <v>3</v>
      </c>
      <c r="F45" s="28">
        <f t="shared" si="15"/>
        <v>4</v>
      </c>
      <c r="G45" s="28">
        <f t="shared" si="15"/>
        <v>5</v>
      </c>
      <c r="H45" s="28">
        <f t="shared" si="15"/>
        <v>6</v>
      </c>
      <c r="I45" s="28">
        <f t="shared" si="15"/>
        <v>7</v>
      </c>
      <c r="J45" s="28">
        <f t="shared" si="15"/>
        <v>8</v>
      </c>
      <c r="K45" s="28">
        <f t="shared" si="15"/>
        <v>9</v>
      </c>
      <c r="L45" s="28">
        <f t="shared" si="15"/>
        <v>10</v>
      </c>
      <c r="M45" s="28">
        <f t="shared" si="15"/>
        <v>11</v>
      </c>
      <c r="N45" s="28">
        <f t="shared" si="1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 t="s">
        <v>137</v>
      </c>
      <c r="C46" s="33" t="s">
        <v>37</v>
      </c>
      <c r="D46" s="34">
        <v>2.5</v>
      </c>
      <c r="E46" s="34">
        <v>4</v>
      </c>
      <c r="F46" s="34">
        <v>4</v>
      </c>
      <c r="G46" s="34">
        <v>4</v>
      </c>
      <c r="H46" s="34">
        <v>3</v>
      </c>
      <c r="I46" s="34">
        <v>3.5</v>
      </c>
      <c r="J46" s="34">
        <v>4</v>
      </c>
      <c r="K46" s="34"/>
      <c r="L46" s="34"/>
      <c r="M46" s="34"/>
      <c r="N46" s="34"/>
      <c r="O46" s="35">
        <f t="shared" ref="O46:O57" si="16">SUM(C46:N46)</f>
        <v>25</v>
      </c>
      <c r="P46" s="36">
        <f>IF(Info!B$10=0,0,SUM(S46:AD46))+IF(Info!B$11=0,0,2*SUM(S46:AD46))+IF(Info!B$12=0,0,SUM(AS46:BD46))</f>
        <v>14</v>
      </c>
      <c r="Q46" s="36">
        <f t="shared" ref="Q46:Q57" si="17">COUNT(C46:N46)</f>
        <v>7</v>
      </c>
      <c r="R46" s="45"/>
      <c r="S46" s="46" t="s">
        <v>37</v>
      </c>
      <c r="T46" s="47">
        <f>IF(D46="","",IF(D46&gt;$C47,1,IF(D46=$C47,0.5,0)))</f>
        <v>1</v>
      </c>
      <c r="U46" s="47">
        <f>IF(E46="","",IF(E46&gt;$C48,1,IF(E46=$C48,0.5,0)))</f>
        <v>1</v>
      </c>
      <c r="V46" s="47">
        <f>IF(F46="","",IF(F46&gt;$C49,1,IF(F46=$C49,0.5,0)))</f>
        <v>1</v>
      </c>
      <c r="W46" s="47">
        <f>IF(G46="","",IF(G46&gt;$C50,1,IF(G46=$C50,0.5,0)))</f>
        <v>1</v>
      </c>
      <c r="X46" s="47">
        <f>IF(H46="","",IF(H46&gt;$C51,1,IF(H46=$C51,0.5,0)))</f>
        <v>1</v>
      </c>
      <c r="Y46" s="47">
        <f>IF(I46="","",IF(I46&gt;$C52,1,IF(I46=$C52,0.5,0)))</f>
        <v>1</v>
      </c>
      <c r="Z46" s="47">
        <f>IF(J46="","",IF(J46&gt;$C53,1,IF(J46=$C53,0.5,0)))</f>
        <v>1</v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4</v>
      </c>
      <c r="AH46" s="50">
        <f>E46+C48</f>
        <v>4</v>
      </c>
      <c r="AI46" s="50">
        <f>F46+C49</f>
        <v>4</v>
      </c>
      <c r="AJ46" s="50">
        <f>G46+C50</f>
        <v>4</v>
      </c>
      <c r="AK46" s="50">
        <f>H46+C51</f>
        <v>4</v>
      </c>
      <c r="AL46" s="50">
        <f>I46+C52</f>
        <v>4</v>
      </c>
      <c r="AM46" s="50">
        <f>J46+C53</f>
        <v>4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84" t="s">
        <v>37</v>
      </c>
      <c r="AT46" s="85">
        <f t="shared" ref="AT46:BD51" si="18">IF(T46="","",IF(D46=0,0,1+2*T46))</f>
        <v>3</v>
      </c>
      <c r="AU46" s="85">
        <f t="shared" si="18"/>
        <v>3</v>
      </c>
      <c r="AV46" s="85">
        <f t="shared" si="18"/>
        <v>3</v>
      </c>
      <c r="AW46" s="85">
        <f t="shared" si="18"/>
        <v>3</v>
      </c>
      <c r="AX46" s="85">
        <f t="shared" si="18"/>
        <v>3</v>
      </c>
      <c r="AY46" s="85">
        <f t="shared" si="18"/>
        <v>3</v>
      </c>
      <c r="AZ46" s="85">
        <f t="shared" si="18"/>
        <v>3</v>
      </c>
      <c r="BA46" s="85" t="str">
        <f t="shared" si="18"/>
        <v/>
      </c>
      <c r="BB46" s="85" t="str">
        <f t="shared" si="18"/>
        <v/>
      </c>
      <c r="BC46" s="85" t="str">
        <f t="shared" si="18"/>
        <v/>
      </c>
      <c r="BD46" s="86" t="str">
        <f t="shared" si="18"/>
        <v/>
      </c>
    </row>
    <row r="47" spans="1:56" s="43" customFormat="1">
      <c r="A47" s="31">
        <v>2</v>
      </c>
      <c r="B47" s="32" t="s">
        <v>138</v>
      </c>
      <c r="C47" s="34">
        <v>1.5</v>
      </c>
      <c r="D47" s="33" t="s">
        <v>37</v>
      </c>
      <c r="E47" s="34">
        <v>1</v>
      </c>
      <c r="F47" s="34">
        <v>3</v>
      </c>
      <c r="G47" s="34">
        <v>3</v>
      </c>
      <c r="H47" s="34">
        <v>2</v>
      </c>
      <c r="I47" s="34">
        <v>3.5</v>
      </c>
      <c r="J47" s="34">
        <v>3</v>
      </c>
      <c r="K47" s="34"/>
      <c r="L47" s="34"/>
      <c r="M47" s="34"/>
      <c r="N47" s="34"/>
      <c r="O47" s="35">
        <f t="shared" si="16"/>
        <v>17</v>
      </c>
      <c r="P47" s="36">
        <f>IF(Info!B$10=0,0,SUM(S47:AD47))+IF(Info!B$11=0,0,2*SUM(S47:AD47))+IF(Info!B$12=0,0,SUM(AS47:BD47))</f>
        <v>9</v>
      </c>
      <c r="Q47" s="36">
        <f t="shared" si="17"/>
        <v>7</v>
      </c>
      <c r="R47" s="45"/>
      <c r="S47" s="47">
        <f>IF(C47="","",IF(C47&gt;D46,1,IF(C47=D46,0.5,0)))</f>
        <v>0</v>
      </c>
      <c r="T47" s="46" t="s">
        <v>37</v>
      </c>
      <c r="U47" s="47">
        <f>IF(E47="","",IF(E47&gt;$D48,1,IF(E47=$D48,0.5,0)))</f>
        <v>0</v>
      </c>
      <c r="V47" s="47">
        <f>IF(F47="","",IF(F47&gt;$D49,1,IF(F47=$D49,0.5,0)))</f>
        <v>1</v>
      </c>
      <c r="W47" s="47">
        <f>IF(G47="","",IF(G47&gt;$D50,1,IF(G47=$D50,0.5,0)))</f>
        <v>1</v>
      </c>
      <c r="X47" s="47">
        <f>IF(H47="","",IF(H47&gt;$D51,1,IF(H47=$D51,0.5,0)))</f>
        <v>0.5</v>
      </c>
      <c r="Y47" s="47">
        <f>IF(I47="","",IF(I47&gt;$D52,1,IF(I47=$D52,0.5,0)))</f>
        <v>1</v>
      </c>
      <c r="Z47" s="47">
        <f>IF(J47="","",IF(J47&gt;$D53,1,IF(J47=$D53,0.5,0)))</f>
        <v>1</v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4</v>
      </c>
      <c r="AG47" s="46" t="s">
        <v>37</v>
      </c>
      <c r="AH47" s="46">
        <f>E47+D48</f>
        <v>4</v>
      </c>
      <c r="AI47" s="46">
        <f>F47+D49</f>
        <v>4</v>
      </c>
      <c r="AJ47" s="46">
        <f>G47+D50</f>
        <v>4</v>
      </c>
      <c r="AK47" s="46">
        <f>H47+D51</f>
        <v>4</v>
      </c>
      <c r="AL47" s="46">
        <f>I47+D52</f>
        <v>4</v>
      </c>
      <c r="AM47" s="46">
        <f>J47+D53</f>
        <v>4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87">
        <f t="shared" ref="AS47:AX57" si="19">IF(S47="","",IF(C47=0,0,1+2*S47))</f>
        <v>1</v>
      </c>
      <c r="AT47" s="88" t="s">
        <v>37</v>
      </c>
      <c r="AU47" s="88">
        <f t="shared" si="18"/>
        <v>1</v>
      </c>
      <c r="AV47" s="88">
        <f t="shared" si="18"/>
        <v>3</v>
      </c>
      <c r="AW47" s="88">
        <f t="shared" si="18"/>
        <v>3</v>
      </c>
      <c r="AX47" s="88">
        <f t="shared" si="18"/>
        <v>2</v>
      </c>
      <c r="AY47" s="88">
        <f t="shared" si="18"/>
        <v>3</v>
      </c>
      <c r="AZ47" s="88">
        <f t="shared" si="18"/>
        <v>3</v>
      </c>
      <c r="BA47" s="88" t="str">
        <f t="shared" si="18"/>
        <v/>
      </c>
      <c r="BB47" s="88" t="str">
        <f t="shared" si="18"/>
        <v/>
      </c>
      <c r="BC47" s="88" t="str">
        <f t="shared" si="18"/>
        <v/>
      </c>
      <c r="BD47" s="89" t="str">
        <f t="shared" si="18"/>
        <v/>
      </c>
    </row>
    <row r="48" spans="1:56" s="43" customFormat="1">
      <c r="A48" s="31">
        <v>3</v>
      </c>
      <c r="B48" s="32" t="s">
        <v>140</v>
      </c>
      <c r="C48" s="34">
        <v>0</v>
      </c>
      <c r="D48" s="34">
        <v>3</v>
      </c>
      <c r="E48" s="33" t="s">
        <v>37</v>
      </c>
      <c r="F48" s="34">
        <v>3.5</v>
      </c>
      <c r="G48" s="34">
        <v>2</v>
      </c>
      <c r="H48" s="34">
        <v>1.5</v>
      </c>
      <c r="I48" s="34">
        <v>1.5</v>
      </c>
      <c r="J48" s="34">
        <v>3</v>
      </c>
      <c r="K48" s="34"/>
      <c r="L48" s="34"/>
      <c r="M48" s="34"/>
      <c r="N48" s="34"/>
      <c r="O48" s="35">
        <f t="shared" si="16"/>
        <v>14.5</v>
      </c>
      <c r="P48" s="36">
        <f>IF(Info!B$10=0,0,SUM(S48:AD48))+IF(Info!B$11=0,0,2*SUM(S48:AD48))+IF(Info!B$12=0,0,SUM(AS48:BD48))</f>
        <v>7</v>
      </c>
      <c r="Q48" s="36">
        <f t="shared" si="17"/>
        <v>7</v>
      </c>
      <c r="R48" s="45"/>
      <c r="S48" s="47">
        <f>IF(C48="","",IF(C48&gt;E46,1,IF(C48=E46,0.5,0)))</f>
        <v>0</v>
      </c>
      <c r="T48" s="47">
        <f>IF(D48="","",IF(D48&gt;E47,1,IF(D48=E47,0.5,0)))</f>
        <v>1</v>
      </c>
      <c r="U48" s="46" t="s">
        <v>37</v>
      </c>
      <c r="V48" s="47">
        <f>IF(F48="","",IF(F48&gt;$E49,1,IF(F48=$E49,0.5,0)))</f>
        <v>1</v>
      </c>
      <c r="W48" s="47">
        <f>IF(G48="","",IF(G48&gt;$E50,1,IF(G48=$E50,0.5,0)))</f>
        <v>0.5</v>
      </c>
      <c r="X48" s="47">
        <f>IF(H48="","",IF(H48&gt;$E51,1,IF(H48=$E51,0.5,0)))</f>
        <v>0</v>
      </c>
      <c r="Y48" s="47">
        <f>IF(I48="","",IF(I48&gt;$E52,1,IF(I48=$E52,0.5,0)))</f>
        <v>0</v>
      </c>
      <c r="Z48" s="47">
        <f>IF(J48="","",IF(J48&gt;$E53,1,IF(J48=$E53,0.5,0)))</f>
        <v>1</v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4</v>
      </c>
      <c r="AG48" s="46">
        <f>D48+E47</f>
        <v>4</v>
      </c>
      <c r="AH48" s="46" t="s">
        <v>37</v>
      </c>
      <c r="AI48" s="46">
        <f>F48+E49</f>
        <v>4</v>
      </c>
      <c r="AJ48" s="46">
        <f>G48+E50</f>
        <v>4</v>
      </c>
      <c r="AK48" s="46">
        <f>H48+E51</f>
        <v>4</v>
      </c>
      <c r="AL48" s="46">
        <f>I48+E52</f>
        <v>4</v>
      </c>
      <c r="AM48" s="46">
        <f>J48+E53</f>
        <v>4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87">
        <f t="shared" si="19"/>
        <v>0</v>
      </c>
      <c r="AT48" s="88">
        <f t="shared" si="19"/>
        <v>3</v>
      </c>
      <c r="AU48" s="88" t="s">
        <v>37</v>
      </c>
      <c r="AV48" s="88">
        <f t="shared" si="18"/>
        <v>3</v>
      </c>
      <c r="AW48" s="88">
        <f t="shared" si="18"/>
        <v>2</v>
      </c>
      <c r="AX48" s="88">
        <f t="shared" si="18"/>
        <v>1</v>
      </c>
      <c r="AY48" s="88">
        <f t="shared" si="18"/>
        <v>1</v>
      </c>
      <c r="AZ48" s="88">
        <f t="shared" si="18"/>
        <v>3</v>
      </c>
      <c r="BA48" s="88" t="str">
        <f t="shared" si="18"/>
        <v/>
      </c>
      <c r="BB48" s="88" t="str">
        <f t="shared" si="18"/>
        <v/>
      </c>
      <c r="BC48" s="88" t="str">
        <f t="shared" si="18"/>
        <v/>
      </c>
      <c r="BD48" s="89" t="str">
        <f t="shared" si="18"/>
        <v/>
      </c>
    </row>
    <row r="49" spans="1:56" s="43" customFormat="1">
      <c r="A49" s="31">
        <v>4</v>
      </c>
      <c r="B49" s="32" t="s">
        <v>139</v>
      </c>
      <c r="C49" s="34">
        <v>0</v>
      </c>
      <c r="D49" s="34">
        <v>1</v>
      </c>
      <c r="E49" s="34">
        <v>0.5</v>
      </c>
      <c r="F49" s="33" t="s">
        <v>37</v>
      </c>
      <c r="G49" s="34">
        <v>3</v>
      </c>
      <c r="H49" s="34">
        <v>2.5</v>
      </c>
      <c r="I49" s="34">
        <v>3.5</v>
      </c>
      <c r="J49" s="101">
        <v>3.5</v>
      </c>
      <c r="K49" s="34"/>
      <c r="L49" s="34"/>
      <c r="M49" s="34"/>
      <c r="N49" s="34"/>
      <c r="O49" s="94">
        <f t="shared" si="16"/>
        <v>14</v>
      </c>
      <c r="P49" s="36">
        <f>IF(Info!B$10=0,0,SUM(S49:AD49))+IF(Info!B$11=0,0,2*SUM(S49:AD49))+IF(Info!B$12=0,0,SUM(AS49:BD49))</f>
        <v>8</v>
      </c>
      <c r="Q49" s="36">
        <f t="shared" si="17"/>
        <v>7</v>
      </c>
      <c r="R49" s="45"/>
      <c r="S49" s="47">
        <f>IF(C49="","",IF(C49&gt;$F46,1,IF(C49=$F46,0.5,0)))</f>
        <v>0</v>
      </c>
      <c r="T49" s="47">
        <f>IF(D49="","",IF(D49&gt;$F47,1,IF(D49=$F47,0.5,0)))</f>
        <v>0</v>
      </c>
      <c r="U49" s="47">
        <f>IF(E49="","",IF(E49&gt;$F48,1,IF(E49=$F48,0.5,0)))</f>
        <v>0</v>
      </c>
      <c r="V49" s="47" t="s">
        <v>37</v>
      </c>
      <c r="W49" s="47">
        <f>IF(G49="","",IF(G49&gt;$F50,1,IF(G49=$F50,0.5,0)))</f>
        <v>1</v>
      </c>
      <c r="X49" s="47">
        <f>IF(H49="","",IF(H49&gt;$F51,1,IF(H49=$F51,0.5,0)))</f>
        <v>1</v>
      </c>
      <c r="Y49" s="47">
        <f>IF(I49="","",IF(I49&gt;$F52,1,IF(I49=$F52,0.5,0)))</f>
        <v>1</v>
      </c>
      <c r="Z49" s="47">
        <f>IF(J49="","",IF(J49&gt;$F53,1,IF(J49=$F53,0.5,0)))</f>
        <v>1</v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4</v>
      </c>
      <c r="AG49" s="46">
        <f>D49+F47</f>
        <v>4</v>
      </c>
      <c r="AH49" s="46">
        <f>E49+F48</f>
        <v>4</v>
      </c>
      <c r="AI49" s="46" t="s">
        <v>37</v>
      </c>
      <c r="AJ49" s="46">
        <f>G49+F50</f>
        <v>4</v>
      </c>
      <c r="AK49" s="46">
        <f>H49+F51</f>
        <v>4</v>
      </c>
      <c r="AL49" s="46">
        <f>I49+F52</f>
        <v>4</v>
      </c>
      <c r="AM49" s="46">
        <f>J49+F53</f>
        <v>4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87">
        <f t="shared" si="19"/>
        <v>0</v>
      </c>
      <c r="AT49" s="88">
        <f t="shared" si="19"/>
        <v>1</v>
      </c>
      <c r="AU49" s="88">
        <f t="shared" si="19"/>
        <v>1</v>
      </c>
      <c r="AV49" s="88" t="s">
        <v>37</v>
      </c>
      <c r="AW49" s="88">
        <f t="shared" si="18"/>
        <v>3</v>
      </c>
      <c r="AX49" s="88">
        <f t="shared" si="18"/>
        <v>3</v>
      </c>
      <c r="AY49" s="88">
        <f t="shared" si="18"/>
        <v>3</v>
      </c>
      <c r="AZ49" s="88">
        <f t="shared" si="18"/>
        <v>3</v>
      </c>
      <c r="BA49" s="88" t="str">
        <f t="shared" si="18"/>
        <v/>
      </c>
      <c r="BB49" s="88" t="str">
        <f t="shared" si="18"/>
        <v/>
      </c>
      <c r="BC49" s="88" t="str">
        <f t="shared" si="18"/>
        <v/>
      </c>
      <c r="BD49" s="89" t="str">
        <f t="shared" si="18"/>
        <v/>
      </c>
    </row>
    <row r="50" spans="1:56" s="43" customFormat="1">
      <c r="A50" s="31">
        <v>5</v>
      </c>
      <c r="B50" s="32" t="s">
        <v>141</v>
      </c>
      <c r="C50" s="34">
        <v>0</v>
      </c>
      <c r="D50" s="34">
        <v>1</v>
      </c>
      <c r="E50" s="34">
        <v>2</v>
      </c>
      <c r="F50" s="34">
        <v>1</v>
      </c>
      <c r="G50" s="33" t="s">
        <v>37</v>
      </c>
      <c r="H50" s="34">
        <v>3</v>
      </c>
      <c r="I50" s="34">
        <v>4</v>
      </c>
      <c r="J50" s="34">
        <v>2</v>
      </c>
      <c r="K50" s="34"/>
      <c r="L50" s="34"/>
      <c r="M50" s="34"/>
      <c r="N50" s="34"/>
      <c r="O50" s="35">
        <f t="shared" si="16"/>
        <v>13</v>
      </c>
      <c r="P50" s="36">
        <f>IF(Info!B$10=0,0,SUM(S50:AD50))+IF(Info!B$11=0,0,2*SUM(S50:AD50))+IF(Info!B$12=0,0,SUM(AS50:BD50))</f>
        <v>6</v>
      </c>
      <c r="Q50" s="36">
        <f t="shared" si="17"/>
        <v>7</v>
      </c>
      <c r="R50" s="45"/>
      <c r="S50" s="47">
        <f>IF(C50="","",IF(C50&gt;$G46,1,IF(C50=$G46,0.5,0)))</f>
        <v>0</v>
      </c>
      <c r="T50" s="47">
        <f>IF(D50="","",IF(D50&gt;$G47,1,IF(D50=$G47,0.5,0)))</f>
        <v>0</v>
      </c>
      <c r="U50" s="47">
        <f>IF(E50="","",IF(E50&gt;$G48,1,IF(E50=$G48,0.5,0)))</f>
        <v>0.5</v>
      </c>
      <c r="V50" s="47">
        <f>IF(F50="","",IF(F50&gt;$G49,1,IF(F50=$G49,0.5,0)))</f>
        <v>0</v>
      </c>
      <c r="W50" s="47" t="s">
        <v>37</v>
      </c>
      <c r="X50" s="47">
        <f>IF(H50="","",IF(H50&gt;$G51,1,IF(H50=$G51,0.5,0)))</f>
        <v>1</v>
      </c>
      <c r="Y50" s="47">
        <f>IF(I50="","",IF(I50&gt;$G52,1,IF(I50=$G52,0.5,0)))</f>
        <v>1</v>
      </c>
      <c r="Z50" s="47">
        <f>IF(J50="","",IF(J50&gt;$G53,1,IF(J50=$G53,0.5,0)))</f>
        <v>0.5</v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4</v>
      </c>
      <c r="AG50" s="46">
        <f>D50+G47</f>
        <v>4</v>
      </c>
      <c r="AH50" s="46">
        <f>E50+G48</f>
        <v>4</v>
      </c>
      <c r="AI50" s="46">
        <f>F50+G49</f>
        <v>4</v>
      </c>
      <c r="AJ50" s="46" t="s">
        <v>37</v>
      </c>
      <c r="AK50" s="46">
        <f>H50+G51</f>
        <v>4</v>
      </c>
      <c r="AL50" s="46">
        <f>I50+G52</f>
        <v>4</v>
      </c>
      <c r="AM50" s="46">
        <f>J50+G53</f>
        <v>4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87">
        <f t="shared" si="19"/>
        <v>0</v>
      </c>
      <c r="AT50" s="88">
        <f t="shared" si="19"/>
        <v>1</v>
      </c>
      <c r="AU50" s="88">
        <f t="shared" si="19"/>
        <v>2</v>
      </c>
      <c r="AV50" s="88">
        <f t="shared" si="19"/>
        <v>1</v>
      </c>
      <c r="AW50" s="88" t="s">
        <v>37</v>
      </c>
      <c r="AX50" s="88">
        <f t="shared" si="18"/>
        <v>3</v>
      </c>
      <c r="AY50" s="88">
        <f t="shared" si="18"/>
        <v>3</v>
      </c>
      <c r="AZ50" s="88">
        <f t="shared" si="18"/>
        <v>2</v>
      </c>
      <c r="BA50" s="88" t="str">
        <f t="shared" si="18"/>
        <v/>
      </c>
      <c r="BB50" s="88" t="str">
        <f t="shared" si="18"/>
        <v/>
      </c>
      <c r="BC50" s="88" t="str">
        <f t="shared" si="18"/>
        <v/>
      </c>
      <c r="BD50" s="89" t="str">
        <f t="shared" si="18"/>
        <v/>
      </c>
    </row>
    <row r="51" spans="1:56" s="43" customFormat="1">
      <c r="A51" s="31">
        <v>6</v>
      </c>
      <c r="B51" s="32" t="s">
        <v>142</v>
      </c>
      <c r="C51" s="34">
        <v>1</v>
      </c>
      <c r="D51" s="34">
        <v>2</v>
      </c>
      <c r="E51" s="34">
        <v>2.5</v>
      </c>
      <c r="F51" s="34">
        <v>1.5</v>
      </c>
      <c r="G51" s="34">
        <v>1</v>
      </c>
      <c r="H51" s="33" t="s">
        <v>37</v>
      </c>
      <c r="I51" s="34">
        <v>1.5</v>
      </c>
      <c r="J51" s="34">
        <v>3.5</v>
      </c>
      <c r="K51" s="34"/>
      <c r="L51" s="34"/>
      <c r="M51" s="34"/>
      <c r="N51" s="34"/>
      <c r="O51" s="35">
        <f t="shared" si="16"/>
        <v>13</v>
      </c>
      <c r="P51" s="36">
        <f>IF(Info!B$10=0,0,SUM(S51:AD51))+IF(Info!B$11=0,0,2*SUM(S51:AD51))+IF(Info!B$12=0,0,SUM(AS51:BD51))</f>
        <v>5</v>
      </c>
      <c r="Q51" s="36">
        <f t="shared" si="17"/>
        <v>7</v>
      </c>
      <c r="R51" s="45"/>
      <c r="S51" s="47">
        <f>IF(C51="","",IF(C51&gt;$H46,1,IF(C51=$H46,0.5,0)))</f>
        <v>0</v>
      </c>
      <c r="T51" s="47">
        <f>IF(D51="","",IF(D51&gt;$H47,1,IF(D51=$H47,0.5,0)))</f>
        <v>0.5</v>
      </c>
      <c r="U51" s="47">
        <f>IF(E51="","",IF(E51&gt;$H48,1,IF(E51=$H48,0.5,0)))</f>
        <v>1</v>
      </c>
      <c r="V51" s="47">
        <f>IF(F51="","",IF(F51&gt;$H49,1,IF(F51=$H49,0.5,0)))</f>
        <v>0</v>
      </c>
      <c r="W51" s="47">
        <f>IF(G51="","",IF(G51&gt;$H50,1,IF(G51=$H50,0.5,0)))</f>
        <v>0</v>
      </c>
      <c r="X51" s="47" t="s">
        <v>37</v>
      </c>
      <c r="Y51" s="47">
        <f>IF(I51="","",IF(I51&gt;$H52,1,IF(I51=$H52,0.5,0)))</f>
        <v>0</v>
      </c>
      <c r="Z51" s="47">
        <f>IF(J51="","",IF(J51&gt;$H53,1,IF(J51=$H53,0.5,0)))</f>
        <v>1</v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4</v>
      </c>
      <c r="AG51" s="46">
        <f>D51+H47</f>
        <v>4</v>
      </c>
      <c r="AH51" s="46">
        <f>E51+H48</f>
        <v>4</v>
      </c>
      <c r="AI51" s="46">
        <f>F51+H49</f>
        <v>4</v>
      </c>
      <c r="AJ51" s="46">
        <f>G51+H50</f>
        <v>4</v>
      </c>
      <c r="AK51" s="46" t="s">
        <v>37</v>
      </c>
      <c r="AL51" s="46">
        <f>I51+H52</f>
        <v>4</v>
      </c>
      <c r="AM51" s="46">
        <f>J51+H53</f>
        <v>4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87">
        <f t="shared" si="19"/>
        <v>1</v>
      </c>
      <c r="AT51" s="88">
        <f t="shared" si="19"/>
        <v>2</v>
      </c>
      <c r="AU51" s="88">
        <f t="shared" si="19"/>
        <v>3</v>
      </c>
      <c r="AV51" s="88">
        <f t="shared" si="19"/>
        <v>1</v>
      </c>
      <c r="AW51" s="88">
        <f t="shared" si="19"/>
        <v>1</v>
      </c>
      <c r="AX51" s="88" t="s">
        <v>37</v>
      </c>
      <c r="AY51" s="88">
        <f t="shared" si="18"/>
        <v>1</v>
      </c>
      <c r="AZ51" s="88">
        <f t="shared" si="18"/>
        <v>3</v>
      </c>
      <c r="BA51" s="88" t="str">
        <f t="shared" si="18"/>
        <v/>
      </c>
      <c r="BB51" s="88" t="str">
        <f t="shared" si="18"/>
        <v/>
      </c>
      <c r="BC51" s="88" t="str">
        <f t="shared" si="18"/>
        <v/>
      </c>
      <c r="BD51" s="89" t="str">
        <f t="shared" si="18"/>
        <v/>
      </c>
    </row>
    <row r="52" spans="1:56" s="43" customFormat="1">
      <c r="A52" s="31">
        <v>7</v>
      </c>
      <c r="B52" s="32" t="s">
        <v>143</v>
      </c>
      <c r="C52" s="34">
        <v>0.5</v>
      </c>
      <c r="D52" s="34">
        <v>0.5</v>
      </c>
      <c r="E52" s="34">
        <v>2.5</v>
      </c>
      <c r="F52" s="34">
        <v>0.5</v>
      </c>
      <c r="G52" s="34">
        <v>0</v>
      </c>
      <c r="H52" s="34">
        <v>2.5</v>
      </c>
      <c r="I52" s="33" t="s">
        <v>37</v>
      </c>
      <c r="J52" s="34">
        <v>1.5</v>
      </c>
      <c r="K52" s="34"/>
      <c r="L52" s="34"/>
      <c r="M52" s="34"/>
      <c r="N52" s="34"/>
      <c r="O52" s="35">
        <f t="shared" si="16"/>
        <v>8</v>
      </c>
      <c r="P52" s="36">
        <f>IF(Info!B$10=0,0,SUM(S52:AD52))+IF(Info!B$11=0,0,2*SUM(S52:AD52))+IF(Info!B$12=0,0,SUM(AS52:BD52))</f>
        <v>4</v>
      </c>
      <c r="Q52" s="36">
        <f t="shared" si="17"/>
        <v>7</v>
      </c>
      <c r="R52" s="45"/>
      <c r="S52" s="47">
        <f>IF(C52="","",IF(C52&gt;$I46,1,IF(C52=$I46,0.5,0)))</f>
        <v>0</v>
      </c>
      <c r="T52" s="47">
        <f>IF(D52="","",IF(D52&gt;$I47,1,IF(D52=$I47,0.5,0)))</f>
        <v>0</v>
      </c>
      <c r="U52" s="47">
        <f>IF(E52="","",IF(E52&gt;$I48,1,IF(E52=$I48,0.5,0)))</f>
        <v>1</v>
      </c>
      <c r="V52" s="47">
        <f>IF(F52="","",IF(F52&gt;$I49,1,IF(F52=$I49,0.5,0)))</f>
        <v>0</v>
      </c>
      <c r="W52" s="47">
        <f>IF(G52="","",IF(G52&gt;$I50,1,IF(G52=$I50,0.5,0)))</f>
        <v>0</v>
      </c>
      <c r="X52" s="47">
        <f>IF(H52="","",IF(H52&gt;$I51,1,IF(H52=$I51,0.5,0)))</f>
        <v>1</v>
      </c>
      <c r="Y52" s="47" t="s">
        <v>37</v>
      </c>
      <c r="Z52" s="47">
        <f>IF(J52="","",IF(J52&gt;$I53,1,IF(J52=$I53,0.5,0)))</f>
        <v>0</v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4</v>
      </c>
      <c r="AG52" s="46">
        <f>D52+I47</f>
        <v>4</v>
      </c>
      <c r="AH52" s="46">
        <f>E52+I48</f>
        <v>4</v>
      </c>
      <c r="AI52" s="46">
        <f>F52+I49</f>
        <v>4</v>
      </c>
      <c r="AJ52" s="46">
        <f>G52+I50</f>
        <v>4</v>
      </c>
      <c r="AK52" s="46">
        <f>H52+I51</f>
        <v>4</v>
      </c>
      <c r="AL52" s="46" t="s">
        <v>37</v>
      </c>
      <c r="AM52" s="46">
        <f>J52+I53</f>
        <v>4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87">
        <f t="shared" si="19"/>
        <v>1</v>
      </c>
      <c r="AT52" s="88">
        <f t="shared" si="19"/>
        <v>1</v>
      </c>
      <c r="AU52" s="88">
        <f t="shared" si="19"/>
        <v>3</v>
      </c>
      <c r="AV52" s="88">
        <f t="shared" si="19"/>
        <v>1</v>
      </c>
      <c r="AW52" s="88">
        <f t="shared" si="19"/>
        <v>0</v>
      </c>
      <c r="AX52" s="88">
        <f t="shared" si="19"/>
        <v>3</v>
      </c>
      <c r="AY52" s="88" t="s">
        <v>37</v>
      </c>
      <c r="AZ52" s="88">
        <f>IF(Z52="","",IF(J52=0,0,1+2*Z52))</f>
        <v>1</v>
      </c>
      <c r="BA52" s="88" t="str">
        <f>IF(AA52="","",IF(K52=0,0,1+2*AA52))</f>
        <v/>
      </c>
      <c r="BB52" s="88" t="str">
        <f>IF(AB52="","",IF(L52=0,0,1+2*AB52))</f>
        <v/>
      </c>
      <c r="BC52" s="88" t="str">
        <f>IF(AC52="","",IF(M52=0,0,1+2*AC52))</f>
        <v/>
      </c>
      <c r="BD52" s="89" t="str">
        <f>IF(AD52="","",IF(N52=0,0,1+2*AD52))</f>
        <v/>
      </c>
    </row>
    <row r="53" spans="1:56" s="43" customFormat="1">
      <c r="A53" s="31">
        <v>8</v>
      </c>
      <c r="B53" s="32" t="s">
        <v>144</v>
      </c>
      <c r="C53" s="34">
        <v>0</v>
      </c>
      <c r="D53" s="34">
        <v>1</v>
      </c>
      <c r="E53" s="34">
        <v>1</v>
      </c>
      <c r="F53" s="101">
        <v>0.5</v>
      </c>
      <c r="G53" s="34">
        <v>2</v>
      </c>
      <c r="H53" s="34">
        <v>0.5</v>
      </c>
      <c r="I53" s="34">
        <v>2.5</v>
      </c>
      <c r="J53" s="33" t="s">
        <v>37</v>
      </c>
      <c r="K53" s="34"/>
      <c r="L53" s="34"/>
      <c r="M53" s="34"/>
      <c r="N53" s="34"/>
      <c r="O53" s="94">
        <f t="shared" si="16"/>
        <v>7.5</v>
      </c>
      <c r="P53" s="36">
        <f>IF(Info!B$10=0,0,SUM(S53:AD53))+IF(Info!B$11=0,0,2*SUM(S53:AD53))+IF(Info!B$12=0,0,SUM(AS53:BD53))</f>
        <v>3</v>
      </c>
      <c r="Q53" s="36">
        <f t="shared" si="17"/>
        <v>7</v>
      </c>
      <c r="R53" s="45"/>
      <c r="S53" s="47">
        <f>IF(C53="","",IF(C53&gt;$J46,1,IF(C53=$J46,0.5,0)))</f>
        <v>0</v>
      </c>
      <c r="T53" s="47">
        <f>IF(D53="","",IF(D53&gt;$J47,1,IF(D53=$J47,0.5,0)))</f>
        <v>0</v>
      </c>
      <c r="U53" s="47">
        <f>IF(E53="","",IF(E53&gt;$J48,1,IF(E53=$J48,0.5,0)))</f>
        <v>0</v>
      </c>
      <c r="V53" s="47">
        <f>IF(F53="","",IF(F53&gt;$J49,1,IF(F53=$J49,0.5,0)))</f>
        <v>0</v>
      </c>
      <c r="W53" s="47">
        <f>IF(G53="","",IF(G53&gt;$J50,1,IF(G53=$J50,0.5,0)))</f>
        <v>0.5</v>
      </c>
      <c r="X53" s="47">
        <f>IF(H53="","",IF(H53&gt;$J51,1,IF(H53=$J51,0.5,0)))</f>
        <v>0</v>
      </c>
      <c r="Y53" s="47">
        <f>IF(I53="","",IF(I53&gt;$J52,1,IF(I53=$J52,0.5,0)))</f>
        <v>1</v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4</v>
      </c>
      <c r="AG53" s="46">
        <f>D53+J47</f>
        <v>4</v>
      </c>
      <c r="AH53" s="46">
        <f>E53+J48</f>
        <v>4</v>
      </c>
      <c r="AI53" s="46">
        <f>F53+J49</f>
        <v>4</v>
      </c>
      <c r="AJ53" s="46">
        <f>G53+J50</f>
        <v>4</v>
      </c>
      <c r="AK53" s="46">
        <f>H53+J51</f>
        <v>4</v>
      </c>
      <c r="AL53" s="46">
        <f>I53+J52</f>
        <v>4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87">
        <f t="shared" si="19"/>
        <v>0</v>
      </c>
      <c r="AT53" s="88">
        <f t="shared" si="19"/>
        <v>1</v>
      </c>
      <c r="AU53" s="88">
        <f t="shared" si="19"/>
        <v>1</v>
      </c>
      <c r="AV53" s="88">
        <f t="shared" si="19"/>
        <v>1</v>
      </c>
      <c r="AW53" s="88">
        <f t="shared" si="19"/>
        <v>2</v>
      </c>
      <c r="AX53" s="88">
        <f t="shared" si="19"/>
        <v>1</v>
      </c>
      <c r="AY53" s="88">
        <f>IF(Y53="","",IF(I53=0,0,1+2*Y53))</f>
        <v>3</v>
      </c>
      <c r="AZ53" s="88" t="s">
        <v>37</v>
      </c>
      <c r="BA53" s="88" t="str">
        <f>IF(AA53="","",IF(K53=0,0,1+2*AA53))</f>
        <v/>
      </c>
      <c r="BB53" s="88" t="str">
        <f>IF(AB53="","",IF(L53=0,0,1+2*AB53))</f>
        <v/>
      </c>
      <c r="BC53" s="88" t="str">
        <f>IF(AC53="","",IF(M53=0,0,1+2*AC53))</f>
        <v/>
      </c>
      <c r="BD53" s="89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16"/>
        <v>0</v>
      </c>
      <c r="P54" s="36">
        <f>IF(Info!B$10=0,0,SUM(S54:AD54))+IF(Info!B$11=0,0,2*SUM(S54:AD54))+IF(Info!B$12=0,0,SUM(AS54:BD54))</f>
        <v>0</v>
      </c>
      <c r="Q54" s="36">
        <f t="shared" si="1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87" t="str">
        <f t="shared" si="19"/>
        <v/>
      </c>
      <c r="AT54" s="88" t="str">
        <f t="shared" si="19"/>
        <v/>
      </c>
      <c r="AU54" s="88" t="str">
        <f t="shared" si="19"/>
        <v/>
      </c>
      <c r="AV54" s="88" t="str">
        <f t="shared" si="19"/>
        <v/>
      </c>
      <c r="AW54" s="88" t="str">
        <f t="shared" si="19"/>
        <v/>
      </c>
      <c r="AX54" s="88" t="str">
        <f t="shared" si="19"/>
        <v/>
      </c>
      <c r="AY54" s="88" t="str">
        <f>IF(Y54="","",IF(I54=0,0,1+2*Y54))</f>
        <v/>
      </c>
      <c r="AZ54" s="88" t="str">
        <f>IF(Z54="","",IF(J54=0,0,1+2*Z54))</f>
        <v/>
      </c>
      <c r="BA54" s="88" t="s">
        <v>37</v>
      </c>
      <c r="BB54" s="88" t="str">
        <f>IF(AB54="","",IF(L54=0,0,1+2*AB54))</f>
        <v/>
      </c>
      <c r="BC54" s="88" t="str">
        <f>IF(AC54="","",IF(M54=0,0,1+2*AC54))</f>
        <v/>
      </c>
      <c r="BD54" s="89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16"/>
        <v>0</v>
      </c>
      <c r="P55" s="36">
        <f>IF(Info!B$10=0,0,SUM(S55:AD55))+IF(Info!B$11=0,0,2*SUM(S55:AD55))+IF(Info!B$12=0,0,SUM(AS55:BD55))</f>
        <v>0</v>
      </c>
      <c r="Q55" s="36">
        <f t="shared" si="1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87" t="str">
        <f t="shared" si="19"/>
        <v/>
      </c>
      <c r="AT55" s="88" t="str">
        <f t="shared" si="19"/>
        <v/>
      </c>
      <c r="AU55" s="88" t="str">
        <f t="shared" si="19"/>
        <v/>
      </c>
      <c r="AV55" s="88" t="str">
        <f t="shared" si="19"/>
        <v/>
      </c>
      <c r="AW55" s="88" t="str">
        <f t="shared" si="19"/>
        <v/>
      </c>
      <c r="AX55" s="88" t="str">
        <f t="shared" si="19"/>
        <v/>
      </c>
      <c r="AY55" s="88" t="str">
        <f>IF(Y55="","",IF(I55=0,0,1+2*Y55))</f>
        <v/>
      </c>
      <c r="AZ55" s="88" t="str">
        <f>IF(Z55="","",IF(J55=0,0,1+2*Z55))</f>
        <v/>
      </c>
      <c r="BA55" s="88" t="str">
        <f>IF(AA55="","",IF(K55=0,0,1+2*AA55))</f>
        <v/>
      </c>
      <c r="BB55" s="88" t="s">
        <v>37</v>
      </c>
      <c r="BC55" s="88" t="str">
        <f>IF(AC55="","",IF(M55=0,0,1+2*AC55))</f>
        <v/>
      </c>
      <c r="BD55" s="89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16"/>
        <v>0</v>
      </c>
      <c r="P56" s="36">
        <f>IF(Info!B$10=0,0,SUM(S56:AD56))+IF(Info!B$11=0,0,2*SUM(S56:AD56))+IF(Info!B$12=0,0,SUM(AS56:BD56))</f>
        <v>0</v>
      </c>
      <c r="Q56" s="36">
        <f t="shared" si="1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87" t="str">
        <f t="shared" si="19"/>
        <v/>
      </c>
      <c r="AT56" s="88" t="str">
        <f t="shared" si="19"/>
        <v/>
      </c>
      <c r="AU56" s="88" t="str">
        <f t="shared" si="19"/>
        <v/>
      </c>
      <c r="AV56" s="88" t="str">
        <f t="shared" si="19"/>
        <v/>
      </c>
      <c r="AW56" s="88" t="str">
        <f t="shared" si="19"/>
        <v/>
      </c>
      <c r="AX56" s="88" t="str">
        <f t="shared" si="19"/>
        <v/>
      </c>
      <c r="AY56" s="88" t="str">
        <f>IF(Y56="","",IF(I56=0,0,1+2*Y56))</f>
        <v/>
      </c>
      <c r="AZ56" s="88" t="str">
        <f>IF(Z56="","",IF(J56=0,0,1+2*Z56))</f>
        <v/>
      </c>
      <c r="BA56" s="88" t="str">
        <f>IF(AA56="","",IF(K56=0,0,1+2*AA56))</f>
        <v/>
      </c>
      <c r="BB56" s="88" t="str">
        <f>IF(AB56="","",IF(L56=0,0,1+2*AB56))</f>
        <v/>
      </c>
      <c r="BC56" s="88" t="s">
        <v>37</v>
      </c>
      <c r="BD56" s="89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16"/>
        <v>0</v>
      </c>
      <c r="P57" s="42">
        <f>IF(Info!B$10=0,0,SUM(S57:AD57))+IF(Info!B$11=0,0,2*SUM(S57:AD57))+IF(Info!B$12=0,0,SUM(AS57:BD57))</f>
        <v>0</v>
      </c>
      <c r="Q57" s="42">
        <f t="shared" si="1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90" t="str">
        <f t="shared" si="19"/>
        <v/>
      </c>
      <c r="AT57" s="91" t="str">
        <f t="shared" si="19"/>
        <v/>
      </c>
      <c r="AU57" s="91" t="str">
        <f t="shared" si="19"/>
        <v/>
      </c>
      <c r="AV57" s="91" t="str">
        <f t="shared" si="19"/>
        <v/>
      </c>
      <c r="AW57" s="91" t="str">
        <f t="shared" si="19"/>
        <v/>
      </c>
      <c r="AX57" s="91" t="str">
        <f t="shared" si="19"/>
        <v/>
      </c>
      <c r="AY57" s="91" t="str">
        <f>IF(Y57="","",IF(I57=0,0,1+2*Y57))</f>
        <v/>
      </c>
      <c r="AZ57" s="91" t="str">
        <f>IF(Z57="","",IF(J57=0,0,1+2*Z57))</f>
        <v/>
      </c>
      <c r="BA57" s="91" t="str">
        <f>IF(AA57="","",IF(K57=0,0,1+2*AA57))</f>
        <v/>
      </c>
      <c r="BB57" s="91" t="str">
        <f>IF(AB57="","",IF(L57=0,0,1+2*AB57))</f>
        <v/>
      </c>
      <c r="BC57" s="91" t="str">
        <f>IF(AC57="","",IF(M57=0,0,1+2*AC57))</f>
        <v/>
      </c>
      <c r="BD57" s="92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H3" sqref="H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3" t="s">
        <v>18</v>
      </c>
      <c r="B1" s="21" t="s">
        <v>19</v>
      </c>
      <c r="C1" s="20">
        <v>32068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117</v>
      </c>
      <c r="D3" s="1"/>
      <c r="E3" s="1"/>
      <c r="F3" s="1"/>
      <c r="G3" s="1"/>
      <c r="H3" s="2" t="s">
        <v>12</v>
      </c>
      <c r="I3" s="93" t="s">
        <v>112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>
        <v>63011</v>
      </c>
      <c r="C5" s="14" t="s">
        <v>158</v>
      </c>
      <c r="D5" s="18"/>
      <c r="E5" s="10">
        <v>0</v>
      </c>
      <c r="F5" s="10" t="s">
        <v>10</v>
      </c>
      <c r="G5" s="10">
        <v>1</v>
      </c>
      <c r="H5" s="19">
        <v>20621</v>
      </c>
      <c r="I5" s="14" t="s">
        <v>43</v>
      </c>
      <c r="J5" s="18">
        <v>2121</v>
      </c>
    </row>
    <row r="6" spans="1:12">
      <c r="A6" s="5">
        <v>2</v>
      </c>
      <c r="B6" s="19">
        <v>58432</v>
      </c>
      <c r="C6" s="14" t="s">
        <v>159</v>
      </c>
      <c r="D6" s="18"/>
      <c r="E6" s="10">
        <v>1</v>
      </c>
      <c r="F6" s="10" t="s">
        <v>10</v>
      </c>
      <c r="G6" s="10">
        <v>0</v>
      </c>
      <c r="H6" s="19">
        <v>68128</v>
      </c>
      <c r="I6" s="14" t="s">
        <v>44</v>
      </c>
      <c r="J6" s="18">
        <v>2101</v>
      </c>
    </row>
    <row r="7" spans="1:12">
      <c r="A7" s="5">
        <v>3</v>
      </c>
      <c r="B7" s="19">
        <v>24872</v>
      </c>
      <c r="C7" s="14" t="s">
        <v>164</v>
      </c>
      <c r="D7" s="18"/>
      <c r="E7" s="10">
        <v>0</v>
      </c>
      <c r="F7" s="10" t="s">
        <v>10</v>
      </c>
      <c r="G7" s="10">
        <v>1</v>
      </c>
      <c r="H7" s="19">
        <v>2283</v>
      </c>
      <c r="I7" s="14" t="s">
        <v>45</v>
      </c>
      <c r="J7" s="18">
        <v>2021</v>
      </c>
      <c r="L7" t="s">
        <v>189</v>
      </c>
    </row>
    <row r="8" spans="1:12">
      <c r="A8" s="5">
        <v>4</v>
      </c>
      <c r="B8" s="19">
        <v>60038</v>
      </c>
      <c r="C8" s="14" t="s">
        <v>160</v>
      </c>
      <c r="D8" s="18"/>
      <c r="E8" s="10">
        <v>0</v>
      </c>
      <c r="F8" s="10" t="s">
        <v>10</v>
      </c>
      <c r="G8" s="10">
        <v>1</v>
      </c>
      <c r="H8" s="19">
        <v>76333</v>
      </c>
      <c r="I8" s="14" t="s">
        <v>47</v>
      </c>
      <c r="J8" s="18">
        <v>2010</v>
      </c>
    </row>
    <row r="9" spans="1:12">
      <c r="A9" s="5">
        <v>5</v>
      </c>
      <c r="B9" s="19">
        <v>28207</v>
      </c>
      <c r="C9" s="14" t="s">
        <v>161</v>
      </c>
      <c r="D9" s="18"/>
      <c r="E9" s="10">
        <v>1</v>
      </c>
      <c r="F9" s="10" t="s">
        <v>10</v>
      </c>
      <c r="G9" s="10">
        <v>0</v>
      </c>
      <c r="H9" s="19">
        <v>99152</v>
      </c>
      <c r="I9" s="14" t="s">
        <v>54</v>
      </c>
      <c r="J9" s="18">
        <v>1992</v>
      </c>
    </row>
    <row r="10" spans="1:12" ht="15.75" thickBot="1">
      <c r="A10" s="5">
        <v>6</v>
      </c>
      <c r="B10" s="19">
        <v>9130</v>
      </c>
      <c r="C10" s="14" t="s">
        <v>162</v>
      </c>
      <c r="D10" s="18"/>
      <c r="E10" s="12">
        <v>0.5</v>
      </c>
      <c r="F10" s="10" t="s">
        <v>10</v>
      </c>
      <c r="G10" s="12">
        <v>0.5</v>
      </c>
      <c r="H10" s="19">
        <v>19313</v>
      </c>
      <c r="I10" s="14" t="s">
        <v>48</v>
      </c>
      <c r="J10" s="18">
        <v>1948</v>
      </c>
    </row>
    <row r="11" spans="1:12" ht="16.5" thickTop="1" thickBot="1">
      <c r="A11" s="6"/>
      <c r="B11" s="3"/>
      <c r="C11" s="16" t="str">
        <f>IFERROR(AVERAGE(D5:D10),"")</f>
        <v/>
      </c>
      <c r="D11" s="3"/>
      <c r="E11" s="13">
        <v>2.5</v>
      </c>
      <c r="F11" s="10" t="s">
        <v>10</v>
      </c>
      <c r="G11" s="13">
        <v>3.5</v>
      </c>
      <c r="H11" s="3"/>
      <c r="I11" s="16">
        <f>IFERROR(AVERAGE(J5:J10),"")</f>
        <v>2032.1666666666667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121</v>
      </c>
      <c r="D13" s="1"/>
      <c r="E13" s="1"/>
      <c r="F13" s="1"/>
      <c r="G13" s="1"/>
      <c r="H13" s="2" t="s">
        <v>12</v>
      </c>
      <c r="I13" s="93" t="s">
        <v>124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>
        <v>92231</v>
      </c>
      <c r="C15" s="14" t="s">
        <v>41</v>
      </c>
      <c r="D15" s="18"/>
      <c r="E15" s="10">
        <v>1</v>
      </c>
      <c r="F15" s="10" t="s">
        <v>10</v>
      </c>
      <c r="G15" s="10">
        <v>0</v>
      </c>
      <c r="H15" s="19">
        <v>31526</v>
      </c>
      <c r="I15" s="14" t="s">
        <v>46</v>
      </c>
      <c r="J15" s="18">
        <v>1938</v>
      </c>
    </row>
    <row r="16" spans="1:12">
      <c r="A16" s="5">
        <v>2</v>
      </c>
      <c r="B16" s="19">
        <v>96326</v>
      </c>
      <c r="C16" s="14" t="s">
        <v>42</v>
      </c>
      <c r="D16" s="18"/>
      <c r="E16" s="10">
        <v>1</v>
      </c>
      <c r="F16" s="10" t="s">
        <v>10</v>
      </c>
      <c r="G16" s="10">
        <v>0</v>
      </c>
      <c r="H16" s="19">
        <v>76325</v>
      </c>
      <c r="I16" s="14" t="s">
        <v>50</v>
      </c>
      <c r="J16" s="18">
        <v>1920</v>
      </c>
    </row>
    <row r="17" spans="1:10">
      <c r="A17" s="5">
        <v>3</v>
      </c>
      <c r="B17" s="19">
        <v>73067</v>
      </c>
      <c r="C17" s="14" t="s">
        <v>169</v>
      </c>
      <c r="D17" s="18"/>
      <c r="E17" s="10">
        <v>0</v>
      </c>
      <c r="F17" s="10" t="s">
        <v>10</v>
      </c>
      <c r="G17" s="10">
        <v>1</v>
      </c>
      <c r="H17" s="19">
        <v>31348</v>
      </c>
      <c r="I17" s="14" t="s">
        <v>55</v>
      </c>
      <c r="J17" s="18">
        <v>1889</v>
      </c>
    </row>
    <row r="18" spans="1:10" ht="15.75" thickBot="1">
      <c r="A18" s="5">
        <v>4</v>
      </c>
      <c r="B18" s="19">
        <v>69540</v>
      </c>
      <c r="C18" s="14" t="s">
        <v>170</v>
      </c>
      <c r="D18" s="18"/>
      <c r="E18" s="12">
        <v>0</v>
      </c>
      <c r="F18" s="10" t="s">
        <v>10</v>
      </c>
      <c r="G18" s="12">
        <v>1</v>
      </c>
      <c r="H18" s="19">
        <v>76317</v>
      </c>
      <c r="I18" s="14" t="s">
        <v>51</v>
      </c>
      <c r="J18" s="18">
        <v>1874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1905.25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134</v>
      </c>
      <c r="D21" s="1"/>
      <c r="E21" s="1"/>
      <c r="F21" s="1"/>
      <c r="G21" s="1"/>
      <c r="H21" s="2" t="s">
        <v>12</v>
      </c>
      <c r="I21" s="93" t="s">
        <v>131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83089</v>
      </c>
      <c r="C23" s="14" t="s">
        <v>171</v>
      </c>
      <c r="D23" s="18"/>
      <c r="E23" s="10">
        <v>0.5</v>
      </c>
      <c r="F23" s="10" t="s">
        <v>10</v>
      </c>
      <c r="G23" s="10">
        <v>0.5</v>
      </c>
      <c r="H23" s="19">
        <v>19402</v>
      </c>
      <c r="I23" s="14" t="s">
        <v>56</v>
      </c>
      <c r="J23" s="18">
        <v>1826</v>
      </c>
    </row>
    <row r="24" spans="1:10">
      <c r="A24" s="5">
        <v>2</v>
      </c>
      <c r="B24" s="19">
        <v>72761</v>
      </c>
      <c r="C24" s="14" t="s">
        <v>173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53</v>
      </c>
      <c r="J24" s="18">
        <v>1746</v>
      </c>
    </row>
    <row r="25" spans="1:10">
      <c r="A25" s="5">
        <v>3</v>
      </c>
      <c r="B25" s="19">
        <v>90417</v>
      </c>
      <c r="C25" s="14" t="s">
        <v>172</v>
      </c>
      <c r="D25" s="18"/>
      <c r="E25" s="10">
        <v>1</v>
      </c>
      <c r="F25" s="10" t="s">
        <v>10</v>
      </c>
      <c r="G25" s="10">
        <v>0</v>
      </c>
      <c r="H25" s="19">
        <v>43401</v>
      </c>
      <c r="I25" s="14" t="s">
        <v>63</v>
      </c>
      <c r="J25" s="18" t="s">
        <v>73</v>
      </c>
    </row>
    <row r="26" spans="1:10" ht="15.75" thickBot="1">
      <c r="A26" s="5">
        <v>4</v>
      </c>
      <c r="B26" s="19">
        <v>53813</v>
      </c>
      <c r="C26" s="14" t="s">
        <v>174</v>
      </c>
      <c r="D26" s="18"/>
      <c r="E26" s="12">
        <v>1</v>
      </c>
      <c r="F26" s="10" t="s">
        <v>10</v>
      </c>
      <c r="G26" s="12">
        <v>0</v>
      </c>
      <c r="H26" s="19">
        <v>43427</v>
      </c>
      <c r="I26" s="14" t="s">
        <v>57</v>
      </c>
      <c r="J26" s="18" t="s">
        <v>73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1786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 t="s">
        <v>137</v>
      </c>
      <c r="D29" s="1"/>
      <c r="E29" s="1"/>
      <c r="F29" s="1"/>
      <c r="G29" s="1"/>
      <c r="H29" s="2" t="s">
        <v>12</v>
      </c>
      <c r="I29" s="93" t="s">
        <v>139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>
        <v>38245</v>
      </c>
      <c r="C31" s="14" t="s">
        <v>176</v>
      </c>
      <c r="D31" s="18"/>
      <c r="E31" s="10">
        <v>1</v>
      </c>
      <c r="F31" s="10" t="s">
        <v>10</v>
      </c>
      <c r="G31" s="10">
        <v>0</v>
      </c>
      <c r="H31" s="19">
        <v>353</v>
      </c>
      <c r="I31" s="14" t="s">
        <v>52</v>
      </c>
      <c r="J31" s="18">
        <v>1848</v>
      </c>
    </row>
    <row r="32" spans="1:10">
      <c r="A32" s="5">
        <v>2</v>
      </c>
      <c r="B32" s="19">
        <v>94439</v>
      </c>
      <c r="C32" s="14" t="s">
        <v>175</v>
      </c>
      <c r="D32" s="18"/>
      <c r="E32" s="10">
        <v>1</v>
      </c>
      <c r="F32" s="10" t="s">
        <v>10</v>
      </c>
      <c r="G32" s="10">
        <v>0</v>
      </c>
      <c r="H32" s="19">
        <v>9270</v>
      </c>
      <c r="I32" s="14" t="s">
        <v>60</v>
      </c>
      <c r="J32" s="18">
        <v>1772</v>
      </c>
    </row>
    <row r="33" spans="1:12">
      <c r="A33" s="5">
        <v>3</v>
      </c>
      <c r="B33" s="19">
        <v>48461</v>
      </c>
      <c r="C33" s="14" t="s">
        <v>177</v>
      </c>
      <c r="D33" s="18"/>
      <c r="E33" s="10">
        <v>1</v>
      </c>
      <c r="F33" s="10" t="s">
        <v>10</v>
      </c>
      <c r="G33" s="10">
        <v>0</v>
      </c>
      <c r="H33" s="19">
        <v>98291</v>
      </c>
      <c r="I33" s="14" t="s">
        <v>61</v>
      </c>
      <c r="J33" s="18">
        <v>1733</v>
      </c>
    </row>
    <row r="34" spans="1:12" ht="15.75" thickBot="1">
      <c r="A34" s="5">
        <v>4</v>
      </c>
      <c r="B34" s="19">
        <v>23426</v>
      </c>
      <c r="C34" s="14" t="s">
        <v>187</v>
      </c>
      <c r="D34" s="18"/>
      <c r="E34" s="12">
        <v>1</v>
      </c>
      <c r="F34" s="10" t="s">
        <v>10</v>
      </c>
      <c r="G34" s="12">
        <v>0</v>
      </c>
      <c r="H34" s="19">
        <v>43419</v>
      </c>
      <c r="I34" s="14" t="s">
        <v>62</v>
      </c>
      <c r="J34" s="18" t="s">
        <v>73</v>
      </c>
      <c r="L34" t="s">
        <v>188</v>
      </c>
    </row>
    <row r="35" spans="1:12" ht="16.5" thickTop="1" thickBot="1">
      <c r="A35" s="6"/>
      <c r="B35" s="3"/>
      <c r="C35" s="16" t="str">
        <f>IFERROR(AVERAGE(D31:D34),"")</f>
        <v/>
      </c>
      <c r="D35" s="3"/>
      <c r="E35" s="13">
        <v>4</v>
      </c>
      <c r="F35" s="10" t="s">
        <v>10</v>
      </c>
      <c r="G35" s="13">
        <v>0</v>
      </c>
      <c r="H35" s="3"/>
      <c r="I35" s="16">
        <f>IFERROR(AVERAGE(J31:J34),"")</f>
        <v>1784.3333333333333</v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B3" sqref="B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32089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93" t="s">
        <v>112</v>
      </c>
      <c r="D3" s="1"/>
      <c r="E3" s="1"/>
      <c r="F3" s="1"/>
      <c r="G3" s="1"/>
      <c r="H3" s="2" t="s">
        <v>12</v>
      </c>
      <c r="I3" s="15" t="s">
        <v>114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 t="s">
        <v>10</v>
      </c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43</v>
      </c>
      <c r="D5" s="18">
        <v>2121</v>
      </c>
      <c r="E5" s="10">
        <v>0.5</v>
      </c>
      <c r="F5" s="10" t="s">
        <v>10</v>
      </c>
      <c r="G5" s="10">
        <v>0.5</v>
      </c>
      <c r="H5" s="19">
        <v>77038</v>
      </c>
      <c r="I5" s="14" t="s">
        <v>178</v>
      </c>
      <c r="J5" s="18"/>
    </row>
    <row r="6" spans="1:10">
      <c r="A6" s="5">
        <v>2</v>
      </c>
      <c r="B6" s="19">
        <v>68128</v>
      </c>
      <c r="C6" s="14" t="s">
        <v>44</v>
      </c>
      <c r="D6" s="18">
        <v>2101</v>
      </c>
      <c r="E6" s="10">
        <v>0.5</v>
      </c>
      <c r="F6" s="10" t="s">
        <v>10</v>
      </c>
      <c r="G6" s="10">
        <v>0.5</v>
      </c>
      <c r="H6" s="19">
        <v>92916</v>
      </c>
      <c r="I6" s="14" t="s">
        <v>65</v>
      </c>
      <c r="J6" s="18"/>
    </row>
    <row r="7" spans="1:10">
      <c r="A7" s="5">
        <v>3</v>
      </c>
      <c r="B7" s="19">
        <v>2283</v>
      </c>
      <c r="C7" s="14" t="s">
        <v>45</v>
      </c>
      <c r="D7" s="18">
        <v>2021</v>
      </c>
      <c r="E7" s="10">
        <v>1</v>
      </c>
      <c r="F7" s="10" t="s">
        <v>10</v>
      </c>
      <c r="G7" s="10">
        <v>0</v>
      </c>
      <c r="H7" s="19">
        <v>59811</v>
      </c>
      <c r="I7" s="14" t="s">
        <v>66</v>
      </c>
      <c r="J7" s="18"/>
    </row>
    <row r="8" spans="1:10">
      <c r="A8" s="5">
        <v>4</v>
      </c>
      <c r="B8" s="19">
        <v>76333</v>
      </c>
      <c r="C8" s="14" t="s">
        <v>47</v>
      </c>
      <c r="D8" s="18">
        <v>2010</v>
      </c>
      <c r="E8" s="10">
        <v>0.5</v>
      </c>
      <c r="F8" s="10" t="s">
        <v>10</v>
      </c>
      <c r="G8" s="10">
        <v>0.5</v>
      </c>
      <c r="H8" s="19">
        <v>35386</v>
      </c>
      <c r="I8" s="14" t="s">
        <v>179</v>
      </c>
      <c r="J8" s="18"/>
    </row>
    <row r="9" spans="1:10">
      <c r="A9" s="5">
        <v>5</v>
      </c>
      <c r="B9" s="19">
        <v>99152</v>
      </c>
      <c r="C9" s="14" t="s">
        <v>54</v>
      </c>
      <c r="D9" s="18">
        <v>1992</v>
      </c>
      <c r="E9" s="10">
        <v>0</v>
      </c>
      <c r="F9" s="10" t="s">
        <v>10</v>
      </c>
      <c r="G9" s="10">
        <v>1</v>
      </c>
      <c r="H9" s="19">
        <v>75418</v>
      </c>
      <c r="I9" s="14" t="s">
        <v>180</v>
      </c>
      <c r="J9" s="18"/>
    </row>
    <row r="10" spans="1:10" ht="15.75" thickBot="1">
      <c r="A10" s="5">
        <v>6</v>
      </c>
      <c r="B10" s="19">
        <v>19313</v>
      </c>
      <c r="C10" s="14" t="s">
        <v>48</v>
      </c>
      <c r="D10" s="18">
        <v>1948</v>
      </c>
      <c r="E10" s="12">
        <v>0.5</v>
      </c>
      <c r="F10" s="10" t="s">
        <v>10</v>
      </c>
      <c r="G10" s="12">
        <v>0.5</v>
      </c>
      <c r="H10" s="19">
        <v>67814</v>
      </c>
      <c r="I10" s="14" t="s">
        <v>181</v>
      </c>
      <c r="J10" s="18"/>
    </row>
    <row r="11" spans="1:10" ht="16.5" thickTop="1" thickBot="1">
      <c r="A11" s="6"/>
      <c r="B11" s="3"/>
      <c r="C11" s="16">
        <f>IFERROR(AVERAGE(D5:D10),"")</f>
        <v>2032.1666666666667</v>
      </c>
      <c r="D11" s="3"/>
      <c r="E11" s="13">
        <v>3</v>
      </c>
      <c r="F11" s="10" t="s">
        <v>10</v>
      </c>
      <c r="G11" s="13">
        <v>3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93" t="s">
        <v>124</v>
      </c>
      <c r="D13" s="1"/>
      <c r="E13" s="1"/>
      <c r="F13" s="1"/>
      <c r="G13" s="1"/>
      <c r="H13" s="2" t="s">
        <v>12</v>
      </c>
      <c r="I13" s="15" t="s">
        <v>129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96246</v>
      </c>
      <c r="C15" s="14" t="s">
        <v>49</v>
      </c>
      <c r="D15" s="18">
        <v>1892</v>
      </c>
      <c r="E15" s="10">
        <v>0</v>
      </c>
      <c r="F15" s="10" t="s">
        <v>10</v>
      </c>
      <c r="G15" s="10">
        <v>1</v>
      </c>
      <c r="H15" s="19">
        <v>55611</v>
      </c>
      <c r="I15" s="14" t="s">
        <v>182</v>
      </c>
      <c r="J15" s="18"/>
    </row>
    <row r="16" spans="1:10">
      <c r="A16" s="5">
        <v>2</v>
      </c>
      <c r="B16" s="19">
        <v>31348</v>
      </c>
      <c r="C16" s="14" t="s">
        <v>55</v>
      </c>
      <c r="D16" s="18">
        <v>1889</v>
      </c>
      <c r="E16" s="10">
        <v>0</v>
      </c>
      <c r="F16" s="10" t="s">
        <v>10</v>
      </c>
      <c r="G16" s="10">
        <v>1</v>
      </c>
      <c r="H16" s="19">
        <v>55603</v>
      </c>
      <c r="I16" s="14" t="s">
        <v>183</v>
      </c>
      <c r="J16" s="18"/>
    </row>
    <row r="17" spans="1:12">
      <c r="A17" s="5">
        <v>3</v>
      </c>
      <c r="B17" s="19">
        <v>2372</v>
      </c>
      <c r="C17" s="14" t="s">
        <v>71</v>
      </c>
      <c r="D17" s="18">
        <v>1884</v>
      </c>
      <c r="E17" s="10">
        <v>0</v>
      </c>
      <c r="F17" s="10" t="s">
        <v>10</v>
      </c>
      <c r="G17" s="10">
        <v>1</v>
      </c>
      <c r="H17" s="19">
        <v>77259</v>
      </c>
      <c r="I17" s="14" t="s">
        <v>184</v>
      </c>
      <c r="J17" s="18"/>
    </row>
    <row r="18" spans="1:12" ht="15.75" thickBot="1">
      <c r="A18" s="5">
        <v>4</v>
      </c>
      <c r="B18" s="19">
        <v>76317</v>
      </c>
      <c r="C18" s="14" t="s">
        <v>51</v>
      </c>
      <c r="D18" s="18">
        <v>1874</v>
      </c>
      <c r="E18" s="12">
        <v>0.5</v>
      </c>
      <c r="F18" s="10" t="s">
        <v>10</v>
      </c>
      <c r="G18" s="12">
        <v>0.5</v>
      </c>
      <c r="H18" s="19">
        <v>72371</v>
      </c>
      <c r="I18" s="14" t="s">
        <v>185</v>
      </c>
      <c r="J18" s="18"/>
      <c r="L18" t="s">
        <v>186</v>
      </c>
    </row>
    <row r="19" spans="1:12" ht="16.5" thickTop="1" thickBot="1">
      <c r="A19" s="6"/>
      <c r="B19" s="3"/>
      <c r="C19" s="16">
        <f>IFERROR(AVERAGE(D15:D18),"")</f>
        <v>1884.75</v>
      </c>
      <c r="D19" s="3"/>
      <c r="E19" s="13">
        <v>0.5</v>
      </c>
      <c r="F19" s="10" t="s">
        <v>10</v>
      </c>
      <c r="G19" s="13">
        <v>3.5</v>
      </c>
      <c r="H19" s="3"/>
      <c r="I19" s="16" t="str">
        <f>IFERROR(AVERAGE(J15:J18),"")</f>
        <v/>
      </c>
      <c r="J19" s="3"/>
    </row>
    <row r="20" spans="1:12" ht="19.5" thickBot="1">
      <c r="A20" s="17" t="s">
        <v>16</v>
      </c>
    </row>
    <row r="21" spans="1:12">
      <c r="A21" s="4"/>
      <c r="B21" s="2" t="s">
        <v>11</v>
      </c>
      <c r="C21" s="93" t="s">
        <v>131</v>
      </c>
      <c r="D21" s="1"/>
      <c r="E21" s="1"/>
      <c r="F21" s="1"/>
      <c r="G21" s="1"/>
      <c r="H21" s="2" t="s">
        <v>12</v>
      </c>
      <c r="I21" s="15" t="s">
        <v>132</v>
      </c>
      <c r="J21" s="1"/>
    </row>
    <row r="22" spans="1:12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2">
      <c r="A23" s="5">
        <v>1</v>
      </c>
      <c r="B23" s="19">
        <v>27715</v>
      </c>
      <c r="C23" s="14" t="s">
        <v>53</v>
      </c>
      <c r="D23" s="18">
        <v>1746</v>
      </c>
      <c r="E23" s="10">
        <v>0</v>
      </c>
      <c r="F23" s="10" t="s">
        <v>10</v>
      </c>
      <c r="G23" s="10">
        <v>1</v>
      </c>
      <c r="H23" s="19">
        <v>87912</v>
      </c>
      <c r="I23" s="14" t="s">
        <v>67</v>
      </c>
      <c r="J23" s="18"/>
    </row>
    <row r="24" spans="1:12">
      <c r="A24" s="5">
        <v>2</v>
      </c>
      <c r="B24" s="19">
        <v>33910</v>
      </c>
      <c r="C24" s="14" t="s">
        <v>72</v>
      </c>
      <c r="D24" s="18">
        <v>1686</v>
      </c>
      <c r="E24" s="10">
        <v>0.5</v>
      </c>
      <c r="F24" s="10" t="s">
        <v>10</v>
      </c>
      <c r="G24" s="10">
        <v>0.5</v>
      </c>
      <c r="H24" s="19">
        <v>4472</v>
      </c>
      <c r="I24" s="14" t="s">
        <v>68</v>
      </c>
      <c r="J24" s="18"/>
    </row>
    <row r="25" spans="1:12">
      <c r="A25" s="5">
        <v>3</v>
      </c>
      <c r="B25" s="19">
        <v>43401</v>
      </c>
      <c r="C25" s="14" t="s">
        <v>63</v>
      </c>
      <c r="D25" s="18" t="s">
        <v>73</v>
      </c>
      <c r="E25" s="10">
        <v>0</v>
      </c>
      <c r="F25" s="10" t="s">
        <v>10</v>
      </c>
      <c r="G25" s="10">
        <v>1</v>
      </c>
      <c r="H25" s="19">
        <v>65935</v>
      </c>
      <c r="I25" s="14" t="s">
        <v>69</v>
      </c>
      <c r="J25" s="18"/>
    </row>
    <row r="26" spans="1:12" ht="15.75" thickBot="1">
      <c r="A26" s="5">
        <v>4</v>
      </c>
      <c r="B26" s="19">
        <v>43427</v>
      </c>
      <c r="C26" s="14" t="s">
        <v>57</v>
      </c>
      <c r="D26" s="18" t="s">
        <v>73</v>
      </c>
      <c r="E26" s="12">
        <v>0</v>
      </c>
      <c r="F26" s="10" t="s">
        <v>10</v>
      </c>
      <c r="G26" s="12">
        <v>1</v>
      </c>
      <c r="H26" s="19">
        <v>9989</v>
      </c>
      <c r="I26" s="14" t="s">
        <v>190</v>
      </c>
      <c r="J26" s="18"/>
    </row>
    <row r="27" spans="1:12" ht="16.5" thickTop="1" thickBot="1">
      <c r="A27" s="6"/>
      <c r="B27" s="3"/>
      <c r="C27" s="16">
        <f>IFERROR(AVERAGE(D23:D26),"")</f>
        <v>1716</v>
      </c>
      <c r="D27" s="3"/>
      <c r="E27" s="13">
        <v>0.5</v>
      </c>
      <c r="F27" s="10" t="s">
        <v>10</v>
      </c>
      <c r="G27" s="13">
        <v>3.5</v>
      </c>
      <c r="H27" s="3"/>
      <c r="I27" s="16" t="str">
        <f>IFERROR(AVERAGE(J23:J26),"")</f>
        <v/>
      </c>
      <c r="J27" s="3"/>
    </row>
    <row r="28" spans="1:12" ht="19.5" thickBot="1">
      <c r="A28" s="17" t="s">
        <v>17</v>
      </c>
    </row>
    <row r="29" spans="1:12">
      <c r="A29" s="4"/>
      <c r="B29" s="2" t="s">
        <v>11</v>
      </c>
      <c r="C29" s="93" t="s">
        <v>139</v>
      </c>
      <c r="D29" s="1"/>
      <c r="E29" s="1"/>
      <c r="F29" s="1"/>
      <c r="G29" s="1"/>
      <c r="H29" s="2" t="s">
        <v>12</v>
      </c>
      <c r="I29" s="15" t="s">
        <v>143</v>
      </c>
      <c r="J29" s="1"/>
    </row>
    <row r="30" spans="1:12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2">
      <c r="A31" s="5">
        <v>1</v>
      </c>
      <c r="B31" s="19">
        <v>353</v>
      </c>
      <c r="C31" s="14" t="s">
        <v>52</v>
      </c>
      <c r="D31" s="18">
        <v>1848</v>
      </c>
      <c r="E31" s="10">
        <v>1</v>
      </c>
      <c r="F31" s="10" t="s">
        <v>10</v>
      </c>
      <c r="G31" s="10">
        <v>0</v>
      </c>
      <c r="H31" s="19">
        <v>90051</v>
      </c>
      <c r="I31" s="14" t="s">
        <v>193</v>
      </c>
      <c r="J31" s="18"/>
    </row>
    <row r="32" spans="1:12">
      <c r="A32" s="5">
        <v>2</v>
      </c>
      <c r="B32" s="19">
        <v>9270</v>
      </c>
      <c r="C32" s="14" t="s">
        <v>60</v>
      </c>
      <c r="D32" s="18">
        <v>1772</v>
      </c>
      <c r="E32" s="10">
        <v>1</v>
      </c>
      <c r="F32" s="10" t="s">
        <v>10</v>
      </c>
      <c r="G32" s="10">
        <v>0</v>
      </c>
      <c r="H32" s="19">
        <v>8664</v>
      </c>
      <c r="I32" s="14" t="s">
        <v>70</v>
      </c>
      <c r="J32" s="18"/>
    </row>
    <row r="33" spans="1:10">
      <c r="A33" s="5">
        <v>3</v>
      </c>
      <c r="B33" s="19">
        <v>98291</v>
      </c>
      <c r="C33" s="14" t="s">
        <v>61</v>
      </c>
      <c r="D33" s="18">
        <v>1733</v>
      </c>
      <c r="E33" s="10">
        <v>1</v>
      </c>
      <c r="F33" s="10" t="s">
        <v>10</v>
      </c>
      <c r="G33" s="10">
        <v>0</v>
      </c>
      <c r="H33" s="19">
        <v>16721</v>
      </c>
      <c r="I33" s="14" t="s">
        <v>194</v>
      </c>
      <c r="J33" s="18"/>
    </row>
    <row r="34" spans="1:10" ht="15.75" thickBot="1">
      <c r="A34" s="5">
        <v>4</v>
      </c>
      <c r="B34" s="19">
        <v>43419</v>
      </c>
      <c r="C34" s="14" t="s">
        <v>62</v>
      </c>
      <c r="D34" s="18" t="s">
        <v>73</v>
      </c>
      <c r="E34" s="12">
        <v>0.5</v>
      </c>
      <c r="F34" s="10" t="s">
        <v>10</v>
      </c>
      <c r="G34" s="12">
        <v>0.5</v>
      </c>
      <c r="H34" s="19">
        <v>22951</v>
      </c>
      <c r="I34" s="14" t="s">
        <v>195</v>
      </c>
      <c r="J34" s="18"/>
    </row>
    <row r="35" spans="1:10" ht="16.5" thickTop="1" thickBot="1">
      <c r="A35" s="6"/>
      <c r="B35" s="3"/>
      <c r="C35" s="16">
        <f>IFERROR(AVERAGE(D31:D34),"")</f>
        <v>1784.3333333333333</v>
      </c>
      <c r="D35" s="3"/>
      <c r="E35" s="13">
        <v>3.5</v>
      </c>
      <c r="F35" s="10" t="s">
        <v>10</v>
      </c>
      <c r="G35" s="13">
        <v>0.5</v>
      </c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29" sqref="H2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>
        <v>32103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118</v>
      </c>
      <c r="D3" s="1"/>
      <c r="E3" s="1"/>
      <c r="F3" s="1"/>
      <c r="G3" s="1"/>
      <c r="H3" s="2" t="s">
        <v>12</v>
      </c>
      <c r="I3" s="93" t="s">
        <v>112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1473</v>
      </c>
      <c r="C5" s="14" t="s">
        <v>196</v>
      </c>
      <c r="D5" s="18"/>
      <c r="E5" s="10">
        <v>0</v>
      </c>
      <c r="F5" s="10" t="s">
        <v>10</v>
      </c>
      <c r="G5" s="10">
        <v>1</v>
      </c>
      <c r="H5" s="19">
        <v>20621</v>
      </c>
      <c r="I5" s="14" t="s">
        <v>43</v>
      </c>
      <c r="J5" s="18">
        <v>2121</v>
      </c>
    </row>
    <row r="6" spans="1:10">
      <c r="A6" s="5">
        <v>2</v>
      </c>
      <c r="B6" s="19">
        <v>92894</v>
      </c>
      <c r="C6" s="14" t="s">
        <v>197</v>
      </c>
      <c r="D6" s="18"/>
      <c r="E6" s="10">
        <v>0.5</v>
      </c>
      <c r="F6" s="10" t="s">
        <v>10</v>
      </c>
      <c r="G6" s="10">
        <v>0.5</v>
      </c>
      <c r="H6" s="19">
        <v>68128</v>
      </c>
      <c r="I6" s="14" t="s">
        <v>44</v>
      </c>
      <c r="J6" s="18">
        <v>2101</v>
      </c>
    </row>
    <row r="7" spans="1:10">
      <c r="A7" s="5">
        <v>3</v>
      </c>
      <c r="B7" s="19">
        <v>591</v>
      </c>
      <c r="C7" s="14" t="s">
        <v>198</v>
      </c>
      <c r="D7" s="18"/>
      <c r="E7" s="10">
        <v>0.5</v>
      </c>
      <c r="F7" s="10" t="s">
        <v>10</v>
      </c>
      <c r="G7" s="10">
        <v>0.5</v>
      </c>
      <c r="H7" s="19">
        <v>2283</v>
      </c>
      <c r="I7" s="14" t="s">
        <v>45</v>
      </c>
      <c r="J7" s="18">
        <v>2021</v>
      </c>
    </row>
    <row r="8" spans="1:10">
      <c r="A8" s="5">
        <v>4</v>
      </c>
      <c r="B8" s="19">
        <v>1287</v>
      </c>
      <c r="C8" s="14" t="s">
        <v>199</v>
      </c>
      <c r="D8" s="18"/>
      <c r="E8" s="10">
        <v>0</v>
      </c>
      <c r="F8" s="10" t="s">
        <v>10</v>
      </c>
      <c r="G8" s="10">
        <v>1</v>
      </c>
      <c r="H8" s="19">
        <v>76333</v>
      </c>
      <c r="I8" s="14" t="s">
        <v>47</v>
      </c>
      <c r="J8" s="18">
        <v>2010</v>
      </c>
    </row>
    <row r="9" spans="1:10">
      <c r="A9" s="5">
        <v>5</v>
      </c>
      <c r="B9" s="19">
        <v>1465</v>
      </c>
      <c r="C9" s="14" t="s">
        <v>200</v>
      </c>
      <c r="D9" s="18"/>
      <c r="E9" s="10">
        <v>0.5</v>
      </c>
      <c r="F9" s="10" t="s">
        <v>10</v>
      </c>
      <c r="G9" s="10">
        <v>0.5</v>
      </c>
      <c r="H9" s="19">
        <v>99152</v>
      </c>
      <c r="I9" s="14" t="s">
        <v>54</v>
      </c>
      <c r="J9" s="18">
        <v>1992</v>
      </c>
    </row>
    <row r="10" spans="1:10" ht="15.75" thickBot="1">
      <c r="A10" s="5">
        <v>6</v>
      </c>
      <c r="B10" s="19">
        <v>84310</v>
      </c>
      <c r="C10" s="14" t="s">
        <v>201</v>
      </c>
      <c r="D10" s="18"/>
      <c r="E10" s="12">
        <v>0</v>
      </c>
      <c r="F10" s="10" t="s">
        <v>10</v>
      </c>
      <c r="G10" s="12">
        <v>1</v>
      </c>
      <c r="H10" s="19">
        <v>19313</v>
      </c>
      <c r="I10" s="14" t="s">
        <v>48</v>
      </c>
      <c r="J10" s="18">
        <v>1948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10</v>
      </c>
      <c r="G11" s="13">
        <v>4.5</v>
      </c>
      <c r="H11" s="3"/>
      <c r="I11" s="16">
        <f>IFERROR(AVERAGE(J5:J10),"")</f>
        <v>2032.1666666666667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153</v>
      </c>
      <c r="D13" s="1"/>
      <c r="E13" s="1"/>
      <c r="F13" s="1"/>
      <c r="G13" s="1"/>
      <c r="H13" s="2" t="s">
        <v>12</v>
      </c>
      <c r="I13" s="93" t="s">
        <v>124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50377</v>
      </c>
      <c r="C15" s="14" t="s">
        <v>202</v>
      </c>
      <c r="D15" s="18"/>
      <c r="E15" s="10">
        <v>0</v>
      </c>
      <c r="F15" s="10" t="s">
        <v>10</v>
      </c>
      <c r="G15" s="10">
        <v>1</v>
      </c>
      <c r="H15" s="19">
        <v>31526</v>
      </c>
      <c r="I15" s="14" t="s">
        <v>46</v>
      </c>
      <c r="J15" s="18">
        <v>1938</v>
      </c>
    </row>
    <row r="16" spans="1:10">
      <c r="A16" s="5">
        <v>2</v>
      </c>
      <c r="B16" s="19">
        <v>61158</v>
      </c>
      <c r="C16" s="14" t="s">
        <v>203</v>
      </c>
      <c r="D16" s="18"/>
      <c r="E16" s="10">
        <v>0</v>
      </c>
      <c r="F16" s="10" t="s">
        <v>10</v>
      </c>
      <c r="G16" s="10">
        <v>1</v>
      </c>
      <c r="H16" s="19">
        <v>96246</v>
      </c>
      <c r="I16" s="14" t="s">
        <v>49</v>
      </c>
      <c r="J16" s="18">
        <v>1892</v>
      </c>
    </row>
    <row r="17" spans="1:10">
      <c r="A17" s="5">
        <v>3</v>
      </c>
      <c r="B17" s="19">
        <v>15261</v>
      </c>
      <c r="C17" s="14" t="s">
        <v>74</v>
      </c>
      <c r="D17" s="18"/>
      <c r="E17" s="10">
        <v>0</v>
      </c>
      <c r="F17" s="10" t="s">
        <v>10</v>
      </c>
      <c r="G17" s="10">
        <v>1</v>
      </c>
      <c r="H17" s="19">
        <v>31348</v>
      </c>
      <c r="I17" s="14" t="s">
        <v>55</v>
      </c>
      <c r="J17" s="18">
        <v>1889</v>
      </c>
    </row>
    <row r="18" spans="1:10" ht="15.75" thickBot="1">
      <c r="A18" s="5">
        <v>4</v>
      </c>
      <c r="B18" s="19">
        <v>87823</v>
      </c>
      <c r="C18" s="14" t="s">
        <v>204</v>
      </c>
      <c r="D18" s="18"/>
      <c r="E18" s="12">
        <v>0.5</v>
      </c>
      <c r="F18" s="10" t="s">
        <v>10</v>
      </c>
      <c r="G18" s="12">
        <v>0.5</v>
      </c>
      <c r="H18" s="19">
        <v>76317</v>
      </c>
      <c r="I18" s="14" t="s">
        <v>51</v>
      </c>
      <c r="J18" s="18">
        <v>1874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1898.25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130</v>
      </c>
      <c r="D21" s="1"/>
      <c r="E21" s="1"/>
      <c r="F21" s="1"/>
      <c r="G21" s="1"/>
      <c r="H21" s="2" t="s">
        <v>12</v>
      </c>
      <c r="I21" s="93" t="s">
        <v>131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31241</v>
      </c>
      <c r="C23" s="14" t="s">
        <v>205</v>
      </c>
      <c r="D23" s="18"/>
      <c r="E23" s="10">
        <v>0</v>
      </c>
      <c r="F23" s="10" t="s">
        <v>10</v>
      </c>
      <c r="G23" s="10">
        <v>1</v>
      </c>
      <c r="H23" s="19">
        <v>2372</v>
      </c>
      <c r="I23" s="14" t="s">
        <v>71</v>
      </c>
      <c r="J23" s="18">
        <v>1884</v>
      </c>
    </row>
    <row r="24" spans="1:10">
      <c r="A24" s="5">
        <v>2</v>
      </c>
      <c r="B24" s="19">
        <v>33430</v>
      </c>
      <c r="C24" s="14" t="s">
        <v>206</v>
      </c>
      <c r="D24" s="18"/>
      <c r="E24" s="10">
        <v>1</v>
      </c>
      <c r="F24" s="10" t="s">
        <v>10</v>
      </c>
      <c r="G24" s="10">
        <v>0</v>
      </c>
      <c r="H24" s="19">
        <v>27715</v>
      </c>
      <c r="I24" s="14" t="s">
        <v>53</v>
      </c>
      <c r="J24" s="18">
        <v>1746</v>
      </c>
    </row>
    <row r="25" spans="1:10">
      <c r="A25" s="5">
        <v>3</v>
      </c>
      <c r="B25" s="19">
        <v>41769</v>
      </c>
      <c r="C25" s="14" t="s">
        <v>207</v>
      </c>
      <c r="D25" s="18"/>
      <c r="E25" s="10">
        <v>0</v>
      </c>
      <c r="F25" s="10" t="s">
        <v>10</v>
      </c>
      <c r="G25" s="10">
        <v>1</v>
      </c>
      <c r="H25" s="19">
        <v>33910</v>
      </c>
      <c r="I25" s="14" t="s">
        <v>72</v>
      </c>
      <c r="J25" s="18">
        <v>1686</v>
      </c>
    </row>
    <row r="26" spans="1:10" ht="15.75" thickBot="1">
      <c r="A26" s="5">
        <v>4</v>
      </c>
      <c r="B26" s="19">
        <v>41785</v>
      </c>
      <c r="C26" s="14" t="s">
        <v>208</v>
      </c>
      <c r="D26" s="18"/>
      <c r="E26" s="12">
        <v>0</v>
      </c>
      <c r="F26" s="10" t="s">
        <v>10</v>
      </c>
      <c r="G26" s="12">
        <v>1</v>
      </c>
      <c r="H26" s="19">
        <v>95707</v>
      </c>
      <c r="I26" s="14" t="s">
        <v>80</v>
      </c>
      <c r="J26" s="18">
        <v>1565</v>
      </c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1720.25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 t="s">
        <v>140</v>
      </c>
      <c r="D29" s="1"/>
      <c r="E29" s="1"/>
      <c r="F29" s="1"/>
      <c r="G29" s="1"/>
      <c r="H29" s="2" t="s">
        <v>12</v>
      </c>
      <c r="I29" s="93" t="s">
        <v>139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>
        <v>38857</v>
      </c>
      <c r="C31" s="14" t="s">
        <v>165</v>
      </c>
      <c r="D31" s="18"/>
      <c r="E31" s="10">
        <v>1</v>
      </c>
      <c r="F31" s="10" t="s">
        <v>10</v>
      </c>
      <c r="G31" s="10">
        <v>0</v>
      </c>
      <c r="H31" s="19">
        <v>353</v>
      </c>
      <c r="I31" s="14" t="s">
        <v>52</v>
      </c>
      <c r="J31" s="18">
        <v>1848</v>
      </c>
    </row>
    <row r="32" spans="1:10">
      <c r="A32" s="5">
        <v>2</v>
      </c>
      <c r="B32" s="19">
        <v>95486</v>
      </c>
      <c r="C32" s="14" t="s">
        <v>166</v>
      </c>
      <c r="D32" s="18"/>
      <c r="E32" s="10">
        <v>1</v>
      </c>
      <c r="F32" s="10" t="s">
        <v>10</v>
      </c>
      <c r="G32" s="10">
        <v>0</v>
      </c>
      <c r="H32" s="19">
        <v>9270</v>
      </c>
      <c r="I32" s="14" t="s">
        <v>60</v>
      </c>
      <c r="J32" s="18">
        <v>1772</v>
      </c>
    </row>
    <row r="33" spans="1:10">
      <c r="A33" s="5">
        <v>3</v>
      </c>
      <c r="B33" s="19">
        <v>40703</v>
      </c>
      <c r="C33" s="14" t="s">
        <v>167</v>
      </c>
      <c r="D33" s="18"/>
      <c r="E33" s="10">
        <v>1</v>
      </c>
      <c r="F33" s="10" t="s">
        <v>10</v>
      </c>
      <c r="G33" s="10">
        <v>0</v>
      </c>
      <c r="H33" s="19">
        <v>98291</v>
      </c>
      <c r="I33" s="14" t="s">
        <v>61</v>
      </c>
      <c r="J33" s="18">
        <v>1733</v>
      </c>
    </row>
    <row r="34" spans="1:10" ht="15.75" thickBot="1">
      <c r="A34" s="5">
        <v>4</v>
      </c>
      <c r="B34" s="19">
        <v>25992</v>
      </c>
      <c r="C34" s="14" t="s">
        <v>168</v>
      </c>
      <c r="D34" s="18"/>
      <c r="E34" s="12">
        <v>0.5</v>
      </c>
      <c r="F34" s="10" t="s">
        <v>10</v>
      </c>
      <c r="G34" s="12">
        <v>0.5</v>
      </c>
      <c r="H34" s="19">
        <v>43419</v>
      </c>
      <c r="I34" s="14" t="s">
        <v>62</v>
      </c>
      <c r="J34" s="18" t="s">
        <v>73</v>
      </c>
    </row>
    <row r="35" spans="1:10" ht="16.5" thickTop="1" thickBot="1">
      <c r="A35" s="6"/>
      <c r="B35" s="3"/>
      <c r="C35" s="16" t="str">
        <f>IFERROR(AVERAGE(D31:D34),"")</f>
        <v/>
      </c>
      <c r="D35" s="3"/>
      <c r="E35" s="13">
        <v>3.5</v>
      </c>
      <c r="F35" s="10" t="s">
        <v>10</v>
      </c>
      <c r="G35" s="13">
        <v>0.5</v>
      </c>
      <c r="H35" s="3"/>
      <c r="I35" s="16">
        <f>IFERROR(AVERAGE(J31:J34),"")</f>
        <v>1784.3333333333333</v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H29" sqref="H2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23</v>
      </c>
      <c r="B1" s="21" t="s">
        <v>19</v>
      </c>
      <c r="C1" s="20">
        <v>32117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93" t="s">
        <v>112</v>
      </c>
      <c r="D3" s="1"/>
      <c r="E3" s="1"/>
      <c r="F3" s="1"/>
      <c r="G3" s="1"/>
      <c r="H3" s="2" t="s">
        <v>12</v>
      </c>
      <c r="I3" s="15" t="s">
        <v>119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20621</v>
      </c>
      <c r="C5" s="14" t="s">
        <v>43</v>
      </c>
      <c r="D5" s="18">
        <v>2121</v>
      </c>
      <c r="E5" s="10">
        <v>1</v>
      </c>
      <c r="F5" s="10" t="s">
        <v>10</v>
      </c>
      <c r="G5" s="10">
        <v>0</v>
      </c>
      <c r="H5" s="19">
        <v>17647</v>
      </c>
      <c r="I5" s="14" t="s">
        <v>212</v>
      </c>
      <c r="J5" s="18"/>
    </row>
    <row r="6" spans="1:10">
      <c r="A6" s="5">
        <v>2</v>
      </c>
      <c r="B6" s="19">
        <v>68128</v>
      </c>
      <c r="C6" s="14" t="s">
        <v>44</v>
      </c>
      <c r="D6" s="18">
        <v>2101</v>
      </c>
      <c r="E6" s="10">
        <v>0</v>
      </c>
      <c r="F6" s="10" t="s">
        <v>10</v>
      </c>
      <c r="G6" s="10">
        <v>1</v>
      </c>
      <c r="H6" s="19">
        <v>43702</v>
      </c>
      <c r="I6" s="14" t="s">
        <v>213</v>
      </c>
      <c r="J6" s="18"/>
    </row>
    <row r="7" spans="1:10">
      <c r="A7" s="5">
        <v>3</v>
      </c>
      <c r="B7" s="19">
        <v>2283</v>
      </c>
      <c r="C7" s="14" t="s">
        <v>45</v>
      </c>
      <c r="D7" s="18">
        <v>2021</v>
      </c>
      <c r="E7" s="10">
        <v>0</v>
      </c>
      <c r="F7" s="10" t="s">
        <v>10</v>
      </c>
      <c r="G7" s="10">
        <v>1</v>
      </c>
      <c r="H7" s="19">
        <v>31259</v>
      </c>
      <c r="I7" s="14" t="s">
        <v>214</v>
      </c>
      <c r="J7" s="18"/>
    </row>
    <row r="8" spans="1:10">
      <c r="A8" s="5">
        <v>4</v>
      </c>
      <c r="B8" s="19">
        <v>76333</v>
      </c>
      <c r="C8" s="14" t="s">
        <v>47</v>
      </c>
      <c r="D8" s="18">
        <v>2010</v>
      </c>
      <c r="E8" s="10">
        <v>0</v>
      </c>
      <c r="F8" s="10" t="s">
        <v>10</v>
      </c>
      <c r="G8" s="10">
        <v>1</v>
      </c>
      <c r="H8" s="19">
        <v>62286</v>
      </c>
      <c r="I8" s="14" t="s">
        <v>215</v>
      </c>
      <c r="J8" s="18"/>
    </row>
    <row r="9" spans="1:10">
      <c r="A9" s="5">
        <v>5</v>
      </c>
      <c r="B9" s="19">
        <v>99152</v>
      </c>
      <c r="C9" s="14" t="s">
        <v>54</v>
      </c>
      <c r="D9" s="18">
        <v>1992</v>
      </c>
      <c r="E9" s="10">
        <v>0.5</v>
      </c>
      <c r="F9" s="10" t="s">
        <v>10</v>
      </c>
      <c r="G9" s="10">
        <v>0.5</v>
      </c>
      <c r="H9" s="19">
        <v>9563</v>
      </c>
      <c r="I9" s="14" t="s">
        <v>216</v>
      </c>
      <c r="J9" s="18"/>
    </row>
    <row r="10" spans="1:10" ht="15.75" thickBot="1">
      <c r="A10" s="5">
        <v>6</v>
      </c>
      <c r="B10" s="19">
        <v>19313</v>
      </c>
      <c r="C10" s="14" t="s">
        <v>48</v>
      </c>
      <c r="D10" s="18">
        <v>1948</v>
      </c>
      <c r="E10" s="12">
        <v>0</v>
      </c>
      <c r="F10" s="10" t="s">
        <v>10</v>
      </c>
      <c r="G10" s="12">
        <v>1</v>
      </c>
      <c r="H10" s="19">
        <v>52850</v>
      </c>
      <c r="I10" s="14" t="s">
        <v>217</v>
      </c>
      <c r="J10" s="18"/>
    </row>
    <row r="11" spans="1:10" ht="16.5" thickTop="1" thickBot="1">
      <c r="A11" s="6"/>
      <c r="B11" s="3"/>
      <c r="C11" s="16">
        <f>IFERROR(AVERAGE(D5:D10),"")</f>
        <v>2032.1666666666667</v>
      </c>
      <c r="D11" s="3"/>
      <c r="E11" s="13">
        <v>1.5</v>
      </c>
      <c r="F11" s="10" t="s">
        <v>10</v>
      </c>
      <c r="G11" s="13">
        <v>4.5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93" t="s">
        <v>124</v>
      </c>
      <c r="D13" s="1"/>
      <c r="E13" s="1"/>
      <c r="F13" s="1"/>
      <c r="G13" s="1"/>
      <c r="H13" s="2" t="s">
        <v>12</v>
      </c>
      <c r="I13" s="15" t="s">
        <v>123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31526</v>
      </c>
      <c r="C15" s="14" t="s">
        <v>46</v>
      </c>
      <c r="D15" s="18">
        <v>1938</v>
      </c>
      <c r="E15" s="10">
        <v>0</v>
      </c>
      <c r="F15" s="10" t="s">
        <v>10</v>
      </c>
      <c r="G15" s="10">
        <v>1</v>
      </c>
      <c r="H15" s="19">
        <v>604</v>
      </c>
      <c r="I15" s="14" t="s">
        <v>218</v>
      </c>
      <c r="J15" s="18"/>
    </row>
    <row r="16" spans="1:10">
      <c r="A16" s="5">
        <v>2</v>
      </c>
      <c r="B16" s="19">
        <v>76325</v>
      </c>
      <c r="C16" s="14" t="s">
        <v>50</v>
      </c>
      <c r="D16" s="18">
        <v>1920</v>
      </c>
      <c r="E16" s="10">
        <v>0</v>
      </c>
      <c r="F16" s="10" t="s">
        <v>10</v>
      </c>
      <c r="G16" s="10">
        <v>1</v>
      </c>
      <c r="H16" s="19">
        <v>27987</v>
      </c>
      <c r="I16" s="14" t="s">
        <v>219</v>
      </c>
      <c r="J16" s="18"/>
    </row>
    <row r="17" spans="1:12">
      <c r="A17" s="5">
        <v>3</v>
      </c>
      <c r="B17" s="19">
        <v>96246</v>
      </c>
      <c r="C17" s="14" t="s">
        <v>49</v>
      </c>
      <c r="D17" s="18">
        <v>1892</v>
      </c>
      <c r="E17" s="10">
        <v>0.5</v>
      </c>
      <c r="F17" s="10" t="s">
        <v>10</v>
      </c>
      <c r="G17" s="10">
        <v>0.5</v>
      </c>
      <c r="H17" s="19">
        <v>96506</v>
      </c>
      <c r="I17" s="14" t="s">
        <v>221</v>
      </c>
      <c r="J17" s="18"/>
    </row>
    <row r="18" spans="1:12" ht="15.75" thickBot="1">
      <c r="A18" s="5">
        <v>4</v>
      </c>
      <c r="B18" s="19">
        <v>31348</v>
      </c>
      <c r="C18" s="14" t="s">
        <v>55</v>
      </c>
      <c r="D18" s="18">
        <v>1889</v>
      </c>
      <c r="E18" s="12">
        <v>0</v>
      </c>
      <c r="F18" s="10" t="s">
        <v>10</v>
      </c>
      <c r="G18" s="12">
        <v>1</v>
      </c>
      <c r="H18" s="19">
        <v>41688</v>
      </c>
      <c r="I18" s="14" t="s">
        <v>220</v>
      </c>
      <c r="J18" s="18"/>
    </row>
    <row r="19" spans="1:12" ht="16.5" thickTop="1" thickBot="1">
      <c r="A19" s="6"/>
      <c r="B19" s="3"/>
      <c r="C19" s="16">
        <f>IFERROR(AVERAGE(D15:D18),"")</f>
        <v>1909.75</v>
      </c>
      <c r="D19" s="3"/>
      <c r="E19" s="13">
        <v>0.5</v>
      </c>
      <c r="F19" s="10" t="s">
        <v>10</v>
      </c>
      <c r="G19" s="13">
        <v>3.5</v>
      </c>
      <c r="H19" s="3"/>
      <c r="I19" s="16" t="str">
        <f>IFERROR(AVERAGE(J15:J18),"")</f>
        <v/>
      </c>
      <c r="J19" s="3"/>
    </row>
    <row r="20" spans="1:12" ht="19.5" thickBot="1">
      <c r="A20" s="17" t="s">
        <v>16</v>
      </c>
    </row>
    <row r="21" spans="1:12">
      <c r="A21" s="4"/>
      <c r="B21" s="2" t="s">
        <v>11</v>
      </c>
      <c r="C21" s="15" t="s">
        <v>133</v>
      </c>
      <c r="D21" s="1"/>
      <c r="E21" s="1"/>
      <c r="F21" s="1"/>
      <c r="G21" s="1"/>
      <c r="H21" s="2" t="s">
        <v>12</v>
      </c>
      <c r="I21" s="93" t="s">
        <v>131</v>
      </c>
      <c r="J21" s="1"/>
    </row>
    <row r="22" spans="1:12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2">
      <c r="A23" s="5">
        <v>1</v>
      </c>
      <c r="B23" s="19">
        <v>17663</v>
      </c>
      <c r="C23" s="14" t="s">
        <v>222</v>
      </c>
      <c r="D23" s="18"/>
      <c r="E23" s="10">
        <v>0</v>
      </c>
      <c r="F23" s="10" t="s">
        <v>10</v>
      </c>
      <c r="G23" s="10">
        <v>1</v>
      </c>
      <c r="H23" s="19">
        <v>2372</v>
      </c>
      <c r="I23" s="14" t="s">
        <v>71</v>
      </c>
      <c r="J23" s="18">
        <v>1884</v>
      </c>
    </row>
    <row r="24" spans="1:12">
      <c r="A24" s="5">
        <v>2</v>
      </c>
      <c r="B24" s="19">
        <v>80179</v>
      </c>
      <c r="C24" s="14" t="s">
        <v>223</v>
      </c>
      <c r="D24" s="18"/>
      <c r="E24" s="10">
        <v>1</v>
      </c>
      <c r="F24" s="10" t="s">
        <v>10</v>
      </c>
      <c r="G24" s="10">
        <v>0</v>
      </c>
      <c r="H24" s="19">
        <v>64327</v>
      </c>
      <c r="I24" s="14" t="s">
        <v>81</v>
      </c>
      <c r="J24" s="18">
        <v>1616</v>
      </c>
    </row>
    <row r="25" spans="1:12">
      <c r="A25" s="5">
        <v>3</v>
      </c>
      <c r="B25" s="19">
        <v>64408</v>
      </c>
      <c r="C25" s="14" t="s">
        <v>224</v>
      </c>
      <c r="D25" s="18"/>
      <c r="E25" s="10">
        <v>1</v>
      </c>
      <c r="F25" s="10" t="s">
        <v>10</v>
      </c>
      <c r="G25" s="10">
        <v>0</v>
      </c>
      <c r="H25" s="19">
        <v>95707</v>
      </c>
      <c r="I25" s="14" t="s">
        <v>80</v>
      </c>
      <c r="J25" s="18">
        <v>1565</v>
      </c>
    </row>
    <row r="26" spans="1:12" ht="15.75" thickBot="1">
      <c r="A26" s="5">
        <v>4</v>
      </c>
      <c r="B26" s="19">
        <v>59668</v>
      </c>
      <c r="C26" s="14" t="s">
        <v>225</v>
      </c>
      <c r="D26" s="18"/>
      <c r="E26" s="12">
        <v>1</v>
      </c>
      <c r="F26" s="10" t="s">
        <v>10</v>
      </c>
      <c r="G26" s="12">
        <v>0</v>
      </c>
      <c r="H26" s="19">
        <v>43427</v>
      </c>
      <c r="I26" s="14" t="s">
        <v>57</v>
      </c>
      <c r="J26" s="18" t="s">
        <v>73</v>
      </c>
    </row>
    <row r="27" spans="1:12" ht="16.5" thickTop="1" thickBot="1">
      <c r="A27" s="6"/>
      <c r="B27" s="3"/>
      <c r="C27" s="16" t="str">
        <f>IFERROR(AVERAGE(D23:D26),"")</f>
        <v/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1688.3333333333333</v>
      </c>
      <c r="J27" s="3"/>
    </row>
    <row r="28" spans="1:12" ht="19.5" thickBot="1">
      <c r="A28" s="17" t="s">
        <v>17</v>
      </c>
    </row>
    <row r="29" spans="1:12">
      <c r="A29" s="4"/>
      <c r="B29" s="2" t="s">
        <v>11</v>
      </c>
      <c r="C29" s="15" t="s">
        <v>142</v>
      </c>
      <c r="D29" s="1"/>
      <c r="E29" s="1"/>
      <c r="F29" s="1"/>
      <c r="G29" s="1"/>
      <c r="H29" s="2" t="s">
        <v>12</v>
      </c>
      <c r="I29" s="93" t="s">
        <v>139</v>
      </c>
      <c r="J29" s="1"/>
    </row>
    <row r="30" spans="1:12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2">
      <c r="A31" s="5">
        <v>1</v>
      </c>
      <c r="B31" s="19">
        <v>87904</v>
      </c>
      <c r="C31" s="14" t="s">
        <v>77</v>
      </c>
      <c r="D31" s="18"/>
      <c r="E31" s="10">
        <v>0</v>
      </c>
      <c r="F31" s="10" t="s">
        <v>10</v>
      </c>
      <c r="G31" s="10">
        <v>1</v>
      </c>
      <c r="H31" s="19">
        <v>76317</v>
      </c>
      <c r="I31" s="14" t="s">
        <v>51</v>
      </c>
      <c r="J31" s="18">
        <v>1874</v>
      </c>
    </row>
    <row r="32" spans="1:12">
      <c r="A32" s="5">
        <v>2</v>
      </c>
      <c r="B32" s="19">
        <v>9873</v>
      </c>
      <c r="C32" s="14" t="s">
        <v>191</v>
      </c>
      <c r="D32" s="18"/>
      <c r="E32" s="10">
        <v>0</v>
      </c>
      <c r="F32" s="10" t="s">
        <v>10</v>
      </c>
      <c r="G32" s="10">
        <v>1</v>
      </c>
      <c r="H32" s="19">
        <v>353</v>
      </c>
      <c r="I32" s="14" t="s">
        <v>52</v>
      </c>
      <c r="J32" s="18">
        <v>1848</v>
      </c>
      <c r="L32" t="s">
        <v>192</v>
      </c>
    </row>
    <row r="33" spans="1:10">
      <c r="A33" s="5">
        <v>3</v>
      </c>
      <c r="B33" s="19">
        <v>20362</v>
      </c>
      <c r="C33" s="14" t="s">
        <v>78</v>
      </c>
      <c r="D33" s="18"/>
      <c r="E33" s="10">
        <v>0.5</v>
      </c>
      <c r="F33" s="10" t="s">
        <v>10</v>
      </c>
      <c r="G33" s="10">
        <v>0.5</v>
      </c>
      <c r="H33" s="19">
        <v>98291</v>
      </c>
      <c r="I33" s="14" t="s">
        <v>61</v>
      </c>
      <c r="J33" s="18">
        <v>1733</v>
      </c>
    </row>
    <row r="34" spans="1:10" ht="15.75" thickBot="1">
      <c r="A34" s="5">
        <v>4</v>
      </c>
      <c r="B34" s="19">
        <v>4502</v>
      </c>
      <c r="C34" s="14" t="s">
        <v>79</v>
      </c>
      <c r="D34" s="18"/>
      <c r="E34" s="12">
        <v>1</v>
      </c>
      <c r="F34" s="10" t="s">
        <v>10</v>
      </c>
      <c r="G34" s="12">
        <v>0</v>
      </c>
      <c r="H34" s="19">
        <v>43419</v>
      </c>
      <c r="I34" s="14" t="s">
        <v>62</v>
      </c>
      <c r="J34" s="18" t="s">
        <v>73</v>
      </c>
    </row>
    <row r="35" spans="1:10" ht="16.5" thickTop="1" thickBot="1">
      <c r="A35" s="6"/>
      <c r="B35" s="3"/>
      <c r="C35" s="16" t="str">
        <f>IFERROR(AVERAGE(D31:D34),"")</f>
        <v/>
      </c>
      <c r="D35" s="3"/>
      <c r="E35" s="13">
        <v>1.5</v>
      </c>
      <c r="F35" s="10" t="s">
        <v>10</v>
      </c>
      <c r="G35" s="13">
        <v>2.5</v>
      </c>
      <c r="H35" s="3"/>
      <c r="I35" s="16">
        <f>IFERROR(AVERAGE(J31:J34),"")</f>
        <v>1818.3333333333333</v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13" sqref="H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24</v>
      </c>
      <c r="B1" s="21" t="s">
        <v>19</v>
      </c>
      <c r="C1" s="20">
        <v>32131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154</v>
      </c>
      <c r="D3" s="1"/>
      <c r="E3" s="1"/>
      <c r="F3" s="1"/>
      <c r="G3" s="1"/>
      <c r="H3" s="2" t="s">
        <v>12</v>
      </c>
      <c r="I3" s="93" t="s">
        <v>112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42161</v>
      </c>
      <c r="C5" s="14" t="s">
        <v>83</v>
      </c>
      <c r="D5" s="18"/>
      <c r="E5" s="10">
        <v>0.5</v>
      </c>
      <c r="F5" s="10" t="s">
        <v>10</v>
      </c>
      <c r="G5" s="10">
        <v>0.5</v>
      </c>
      <c r="H5" s="19">
        <v>20621</v>
      </c>
      <c r="I5" s="14" t="s">
        <v>43</v>
      </c>
      <c r="J5" s="18">
        <v>2121</v>
      </c>
    </row>
    <row r="6" spans="1:10">
      <c r="A6" s="5">
        <v>2</v>
      </c>
      <c r="B6" s="19">
        <v>19267</v>
      </c>
      <c r="C6" s="14" t="s">
        <v>82</v>
      </c>
      <c r="D6" s="18"/>
      <c r="E6" s="10">
        <v>1</v>
      </c>
      <c r="F6" s="10" t="s">
        <v>10</v>
      </c>
      <c r="G6" s="10">
        <v>0</v>
      </c>
      <c r="H6" s="19">
        <v>68128</v>
      </c>
      <c r="I6" s="14" t="s">
        <v>44</v>
      </c>
      <c r="J6" s="18">
        <v>2101</v>
      </c>
    </row>
    <row r="7" spans="1:10">
      <c r="A7" s="5">
        <v>3</v>
      </c>
      <c r="B7" s="19">
        <v>19208</v>
      </c>
      <c r="C7" s="14" t="s">
        <v>84</v>
      </c>
      <c r="D7" s="18"/>
      <c r="E7" s="10">
        <v>0</v>
      </c>
      <c r="F7" s="10" t="s">
        <v>10</v>
      </c>
      <c r="G7" s="10">
        <v>1</v>
      </c>
      <c r="H7" s="19">
        <v>2283</v>
      </c>
      <c r="I7" s="14" t="s">
        <v>45</v>
      </c>
      <c r="J7" s="18">
        <v>2021</v>
      </c>
    </row>
    <row r="8" spans="1:10">
      <c r="A8" s="5">
        <v>4</v>
      </c>
      <c r="B8" s="19">
        <v>49956</v>
      </c>
      <c r="C8" s="14" t="s">
        <v>157</v>
      </c>
      <c r="D8" s="18"/>
      <c r="E8" s="10">
        <v>1</v>
      </c>
      <c r="F8" s="10" t="s">
        <v>10</v>
      </c>
      <c r="G8" s="10">
        <v>0</v>
      </c>
      <c r="H8" s="19">
        <v>76333</v>
      </c>
      <c r="I8" s="14" t="s">
        <v>47</v>
      </c>
      <c r="J8" s="18">
        <v>2010</v>
      </c>
    </row>
    <row r="9" spans="1:10">
      <c r="A9" s="5">
        <v>5</v>
      </c>
      <c r="B9" s="19">
        <v>19135</v>
      </c>
      <c r="C9" s="14" t="s">
        <v>85</v>
      </c>
      <c r="D9" s="18"/>
      <c r="E9" s="10">
        <v>0.5</v>
      </c>
      <c r="F9" s="10" t="s">
        <v>10</v>
      </c>
      <c r="G9" s="10">
        <v>0.5</v>
      </c>
      <c r="H9" s="19">
        <v>19313</v>
      </c>
      <c r="I9" s="14" t="s">
        <v>48</v>
      </c>
      <c r="J9" s="18">
        <v>1948</v>
      </c>
    </row>
    <row r="10" spans="1:10" ht="15.75" thickBot="1">
      <c r="A10" s="5">
        <v>6</v>
      </c>
      <c r="B10" s="19">
        <v>76244</v>
      </c>
      <c r="C10" s="14" t="s">
        <v>156</v>
      </c>
      <c r="D10" s="18"/>
      <c r="E10" s="12">
        <v>0.5</v>
      </c>
      <c r="F10" s="10" t="s">
        <v>10</v>
      </c>
      <c r="G10" s="12">
        <v>0.5</v>
      </c>
      <c r="H10" s="19">
        <v>76317</v>
      </c>
      <c r="I10" s="14" t="s">
        <v>51</v>
      </c>
      <c r="J10" s="18">
        <v>1874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3.5</v>
      </c>
      <c r="F11" s="10" t="s">
        <v>10</v>
      </c>
      <c r="G11" s="13">
        <v>2.5</v>
      </c>
      <c r="H11" s="3"/>
      <c r="I11" s="16">
        <f>IFERROR(AVERAGE(J5:J10),"")</f>
        <v>2012.5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127</v>
      </c>
      <c r="D13" s="1"/>
      <c r="E13" s="1"/>
      <c r="F13" s="1"/>
      <c r="G13" s="1"/>
      <c r="H13" s="2" t="s">
        <v>12</v>
      </c>
      <c r="I13" s="93" t="s">
        <v>124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86</v>
      </c>
      <c r="D15" s="18"/>
      <c r="E15" s="10">
        <v>1</v>
      </c>
      <c r="F15" s="10" t="s">
        <v>10</v>
      </c>
      <c r="G15" s="10">
        <v>0</v>
      </c>
      <c r="H15" s="19">
        <v>99152</v>
      </c>
      <c r="I15" s="14" t="s">
        <v>54</v>
      </c>
      <c r="J15" s="18">
        <v>1992</v>
      </c>
    </row>
    <row r="16" spans="1:10">
      <c r="A16" s="5">
        <v>2</v>
      </c>
      <c r="B16" s="19"/>
      <c r="C16" s="14" t="s">
        <v>75</v>
      </c>
      <c r="D16" s="18"/>
      <c r="E16" s="10">
        <v>0.5</v>
      </c>
      <c r="F16" s="10" t="s">
        <v>10</v>
      </c>
      <c r="G16" s="10">
        <v>0.5</v>
      </c>
      <c r="H16" s="19">
        <v>96246</v>
      </c>
      <c r="I16" s="14" t="s">
        <v>49</v>
      </c>
      <c r="J16" s="18">
        <v>1892</v>
      </c>
    </row>
    <row r="17" spans="1:10">
      <c r="A17" s="5">
        <v>3</v>
      </c>
      <c r="B17" s="19"/>
      <c r="C17" s="14" t="s">
        <v>76</v>
      </c>
      <c r="D17" s="18"/>
      <c r="E17" s="10">
        <v>0.5</v>
      </c>
      <c r="F17" s="10" t="s">
        <v>10</v>
      </c>
      <c r="G17" s="10">
        <v>0.5</v>
      </c>
      <c r="H17" s="19">
        <v>31348</v>
      </c>
      <c r="I17" s="14" t="s">
        <v>55</v>
      </c>
      <c r="J17" s="18">
        <v>1889</v>
      </c>
    </row>
    <row r="18" spans="1:10" ht="15.75" thickBot="1">
      <c r="A18" s="5">
        <v>4</v>
      </c>
      <c r="B18" s="19"/>
      <c r="C18" s="14" t="s">
        <v>87</v>
      </c>
      <c r="D18" s="18"/>
      <c r="E18" s="12">
        <v>1</v>
      </c>
      <c r="F18" s="10" t="s">
        <v>10</v>
      </c>
      <c r="G18" s="12">
        <v>0</v>
      </c>
      <c r="H18" s="19">
        <v>353</v>
      </c>
      <c r="I18" s="14" t="s">
        <v>52</v>
      </c>
      <c r="J18" s="18">
        <v>1848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1905.25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B3" sqref="B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3" t="s">
        <v>25</v>
      </c>
      <c r="B1" s="21" t="s">
        <v>19</v>
      </c>
      <c r="C1" s="20">
        <v>32180</v>
      </c>
    </row>
    <row r="2" spans="1:12" ht="19.5" thickBot="1">
      <c r="A2" s="17" t="s">
        <v>14</v>
      </c>
    </row>
    <row r="3" spans="1:12">
      <c r="A3" s="4"/>
      <c r="B3" s="2" t="s">
        <v>11</v>
      </c>
      <c r="C3" s="93" t="s">
        <v>112</v>
      </c>
      <c r="D3" s="1"/>
      <c r="E3" s="1"/>
      <c r="F3" s="1"/>
      <c r="G3" s="1"/>
      <c r="H3" s="2" t="s">
        <v>12</v>
      </c>
      <c r="I3" s="15" t="s">
        <v>116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>
        <v>20621</v>
      </c>
      <c r="C5" s="14" t="s">
        <v>43</v>
      </c>
      <c r="D5" s="18">
        <v>2121</v>
      </c>
      <c r="E5" s="10">
        <v>1</v>
      </c>
      <c r="F5" s="10" t="s">
        <v>10</v>
      </c>
      <c r="G5" s="10">
        <v>0</v>
      </c>
      <c r="H5" s="19">
        <v>39471</v>
      </c>
      <c r="I5" s="14" t="s">
        <v>226</v>
      </c>
      <c r="J5" s="18"/>
    </row>
    <row r="6" spans="1:12">
      <c r="A6" s="5">
        <v>2</v>
      </c>
      <c r="B6" s="19">
        <v>68128</v>
      </c>
      <c r="C6" s="14" t="s">
        <v>44</v>
      </c>
      <c r="D6" s="18">
        <v>2101</v>
      </c>
      <c r="E6" s="10">
        <v>0.5</v>
      </c>
      <c r="F6" s="10" t="s">
        <v>10</v>
      </c>
      <c r="G6" s="10">
        <v>0.5</v>
      </c>
      <c r="H6" s="19">
        <v>72397</v>
      </c>
      <c r="I6" s="14" t="s">
        <v>88</v>
      </c>
      <c r="J6" s="18"/>
    </row>
    <row r="7" spans="1:12">
      <c r="A7" s="5">
        <v>3</v>
      </c>
      <c r="B7" s="19">
        <v>2283</v>
      </c>
      <c r="C7" s="14" t="s">
        <v>45</v>
      </c>
      <c r="D7" s="18">
        <v>2021</v>
      </c>
      <c r="E7" s="10">
        <v>0</v>
      </c>
      <c r="F7" s="10" t="s">
        <v>10</v>
      </c>
      <c r="G7" s="10">
        <v>1</v>
      </c>
      <c r="H7" s="19">
        <v>75990</v>
      </c>
      <c r="I7" s="14" t="s">
        <v>227</v>
      </c>
      <c r="J7" s="18"/>
    </row>
    <row r="8" spans="1:12">
      <c r="A8" s="5">
        <v>4</v>
      </c>
      <c r="B8" s="19">
        <v>76333</v>
      </c>
      <c r="C8" s="14" t="s">
        <v>47</v>
      </c>
      <c r="D8" s="18">
        <v>2010</v>
      </c>
      <c r="E8" s="10">
        <v>0</v>
      </c>
      <c r="F8" s="10" t="s">
        <v>10</v>
      </c>
      <c r="G8" s="10">
        <v>1</v>
      </c>
      <c r="H8" s="19">
        <v>78123</v>
      </c>
      <c r="I8" s="14" t="s">
        <v>89</v>
      </c>
      <c r="J8" s="18"/>
    </row>
    <row r="9" spans="1:12">
      <c r="A9" s="5">
        <v>5</v>
      </c>
      <c r="B9" s="19">
        <v>99152</v>
      </c>
      <c r="C9" s="14" t="s">
        <v>54</v>
      </c>
      <c r="D9" s="18">
        <v>1992</v>
      </c>
      <c r="E9" s="10">
        <v>1</v>
      </c>
      <c r="F9" s="10" t="s">
        <v>10</v>
      </c>
      <c r="G9" s="10">
        <v>0</v>
      </c>
      <c r="H9" s="19">
        <v>72389</v>
      </c>
      <c r="I9" s="14" t="s">
        <v>228</v>
      </c>
      <c r="J9" s="18"/>
    </row>
    <row r="10" spans="1:12" ht="15.75" thickBot="1">
      <c r="A10" s="5">
        <v>6</v>
      </c>
      <c r="B10" s="19">
        <v>19313</v>
      </c>
      <c r="C10" s="14" t="s">
        <v>48</v>
      </c>
      <c r="D10" s="18">
        <v>1948</v>
      </c>
      <c r="E10" s="12">
        <v>1</v>
      </c>
      <c r="F10" s="10" t="s">
        <v>10</v>
      </c>
      <c r="G10" s="12">
        <v>0</v>
      </c>
      <c r="H10" s="19"/>
      <c r="I10" s="14" t="s">
        <v>90</v>
      </c>
      <c r="J10" s="18"/>
      <c r="L10" t="s">
        <v>229</v>
      </c>
    </row>
    <row r="11" spans="1:12" ht="16.5" thickTop="1" thickBot="1">
      <c r="A11" s="6"/>
      <c r="B11" s="3"/>
      <c r="C11" s="16">
        <f>IFERROR(AVERAGE(D5:D10),"")</f>
        <v>2032.1666666666667</v>
      </c>
      <c r="D11" s="3"/>
      <c r="E11" s="13">
        <v>3.5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93" t="s">
        <v>124</v>
      </c>
      <c r="D13" s="1"/>
      <c r="E13" s="1"/>
      <c r="F13" s="1"/>
      <c r="G13" s="1"/>
      <c r="H13" s="2" t="s">
        <v>12</v>
      </c>
      <c r="I13" s="15" t="s">
        <v>126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 t="s">
        <v>91</v>
      </c>
      <c r="J15" s="18"/>
    </row>
    <row r="16" spans="1:12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 t="s">
        <v>91</v>
      </c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 t="s">
        <v>91</v>
      </c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 t="s">
        <v>91</v>
      </c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4</v>
      </c>
      <c r="F19" s="10" t="s">
        <v>10</v>
      </c>
      <c r="G19" s="13">
        <v>0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3" t="s">
        <v>26</v>
      </c>
      <c r="B1" s="21" t="s">
        <v>19</v>
      </c>
      <c r="C1" s="20">
        <v>32194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115</v>
      </c>
      <c r="D3" s="1"/>
      <c r="E3" s="1"/>
      <c r="F3" s="1"/>
      <c r="G3" s="1"/>
      <c r="H3" s="2" t="s">
        <v>12</v>
      </c>
      <c r="I3" s="93" t="s">
        <v>112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>
        <v>5606</v>
      </c>
      <c r="C5" s="14" t="s">
        <v>235</v>
      </c>
      <c r="D5" s="18"/>
      <c r="E5" s="10">
        <v>0</v>
      </c>
      <c r="F5" s="10" t="s">
        <v>10</v>
      </c>
      <c r="G5" s="10">
        <v>1</v>
      </c>
      <c r="H5" s="19">
        <v>20621</v>
      </c>
      <c r="I5" s="14" t="s">
        <v>43</v>
      </c>
      <c r="J5" s="18">
        <v>2121</v>
      </c>
      <c r="L5" t="s">
        <v>236</v>
      </c>
    </row>
    <row r="6" spans="1:12">
      <c r="A6" s="5">
        <v>2</v>
      </c>
      <c r="B6" s="19">
        <v>80489</v>
      </c>
      <c r="C6" s="14" t="s">
        <v>230</v>
      </c>
      <c r="D6" s="18"/>
      <c r="E6" s="10">
        <v>0</v>
      </c>
      <c r="F6" s="10" t="s">
        <v>10</v>
      </c>
      <c r="G6" s="10">
        <v>1</v>
      </c>
      <c r="H6" s="19">
        <v>68128</v>
      </c>
      <c r="I6" s="14" t="s">
        <v>44</v>
      </c>
      <c r="J6" s="18">
        <v>2101</v>
      </c>
    </row>
    <row r="7" spans="1:12">
      <c r="A7" s="5">
        <v>3</v>
      </c>
      <c r="B7" s="19">
        <v>92002</v>
      </c>
      <c r="C7" s="14" t="s">
        <v>231</v>
      </c>
      <c r="D7" s="18"/>
      <c r="E7" s="10">
        <v>0</v>
      </c>
      <c r="F7" s="10" t="s">
        <v>10</v>
      </c>
      <c r="G7" s="10">
        <v>1</v>
      </c>
      <c r="H7" s="19">
        <v>2283</v>
      </c>
      <c r="I7" s="14" t="s">
        <v>45</v>
      </c>
      <c r="J7" s="18">
        <v>2021</v>
      </c>
    </row>
    <row r="8" spans="1:12">
      <c r="A8" s="5">
        <v>4</v>
      </c>
      <c r="B8" s="19">
        <v>67440</v>
      </c>
      <c r="C8" s="14" t="s">
        <v>232</v>
      </c>
      <c r="D8" s="18"/>
      <c r="E8" s="10">
        <v>1</v>
      </c>
      <c r="F8" s="10" t="s">
        <v>10</v>
      </c>
      <c r="G8" s="10">
        <v>0</v>
      </c>
      <c r="H8" s="19">
        <v>76333</v>
      </c>
      <c r="I8" s="14" t="s">
        <v>47</v>
      </c>
      <c r="J8" s="18">
        <v>2010</v>
      </c>
    </row>
    <row r="9" spans="1:12">
      <c r="A9" s="5">
        <v>5</v>
      </c>
      <c r="B9" s="19">
        <v>69311</v>
      </c>
      <c r="C9" s="14" t="s">
        <v>233</v>
      </c>
      <c r="D9" s="18"/>
      <c r="E9" s="10">
        <v>0.5</v>
      </c>
      <c r="F9" s="10" t="s">
        <v>10</v>
      </c>
      <c r="G9" s="10">
        <v>0.5</v>
      </c>
      <c r="H9" s="19">
        <v>99152</v>
      </c>
      <c r="I9" s="14" t="s">
        <v>54</v>
      </c>
      <c r="J9" s="18">
        <v>1992</v>
      </c>
    </row>
    <row r="10" spans="1:12" ht="15.75" thickBot="1">
      <c r="A10" s="5">
        <v>6</v>
      </c>
      <c r="B10" s="19">
        <v>12122</v>
      </c>
      <c r="C10" s="14" t="s">
        <v>234</v>
      </c>
      <c r="D10" s="18"/>
      <c r="E10" s="12">
        <v>0</v>
      </c>
      <c r="F10" s="10" t="s">
        <v>10</v>
      </c>
      <c r="G10" s="12">
        <v>1</v>
      </c>
      <c r="H10" s="19">
        <v>19313</v>
      </c>
      <c r="I10" s="14" t="s">
        <v>48</v>
      </c>
      <c r="J10" s="18">
        <v>1948</v>
      </c>
    </row>
    <row r="11" spans="1:12" ht="16.5" thickTop="1" thickBot="1">
      <c r="A11" s="6"/>
      <c r="B11" s="3"/>
      <c r="C11" s="16" t="str">
        <f>IFERROR(AVERAGE(D5:D10),"")</f>
        <v/>
      </c>
      <c r="D11" s="3"/>
      <c r="E11" s="13">
        <v>1.5</v>
      </c>
      <c r="F11" s="10" t="s">
        <v>10</v>
      </c>
      <c r="G11" s="13">
        <v>4.5</v>
      </c>
      <c r="H11" s="3"/>
      <c r="I11" s="16">
        <f>IFERROR(AVERAGE(J5:J10),"")</f>
        <v>2032.1666666666667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122</v>
      </c>
      <c r="D13" s="1"/>
      <c r="E13" s="1"/>
      <c r="F13" s="1"/>
      <c r="G13" s="1"/>
      <c r="H13" s="2" t="s">
        <v>12</v>
      </c>
      <c r="I13" s="93" t="s">
        <v>124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>
        <v>30881</v>
      </c>
      <c r="C15" s="14" t="s">
        <v>237</v>
      </c>
      <c r="D15" s="18"/>
      <c r="E15" s="10">
        <v>1</v>
      </c>
      <c r="F15" s="10" t="s">
        <v>10</v>
      </c>
      <c r="G15" s="10">
        <v>0</v>
      </c>
      <c r="H15" s="19">
        <v>31526</v>
      </c>
      <c r="I15" s="14" t="s">
        <v>46</v>
      </c>
      <c r="J15" s="18">
        <v>1938</v>
      </c>
    </row>
    <row r="16" spans="1:12">
      <c r="A16" s="5">
        <v>2</v>
      </c>
      <c r="B16" s="19">
        <v>45292</v>
      </c>
      <c r="C16" s="14" t="s">
        <v>94</v>
      </c>
      <c r="D16" s="18"/>
      <c r="E16" s="10">
        <v>0.5</v>
      </c>
      <c r="F16" s="10" t="s">
        <v>10</v>
      </c>
      <c r="G16" s="10">
        <v>0.5</v>
      </c>
      <c r="H16" s="19">
        <v>76325</v>
      </c>
      <c r="I16" s="14" t="s">
        <v>50</v>
      </c>
      <c r="J16" s="18">
        <v>1920</v>
      </c>
    </row>
    <row r="17" spans="1:10">
      <c r="A17" s="5">
        <v>3</v>
      </c>
      <c r="B17" s="19">
        <v>30856</v>
      </c>
      <c r="C17" s="14" t="s">
        <v>95</v>
      </c>
      <c r="D17" s="18"/>
      <c r="E17" s="10">
        <v>1</v>
      </c>
      <c r="F17" s="10" t="s">
        <v>10</v>
      </c>
      <c r="G17" s="10">
        <v>0</v>
      </c>
      <c r="H17" s="19">
        <v>31348</v>
      </c>
      <c r="I17" s="14" t="s">
        <v>55</v>
      </c>
      <c r="J17" s="18">
        <v>1889</v>
      </c>
    </row>
    <row r="18" spans="1:10" ht="15.75" thickBot="1">
      <c r="A18" s="5">
        <v>4</v>
      </c>
      <c r="B18" s="19">
        <v>25453</v>
      </c>
      <c r="C18" s="14" t="s">
        <v>96</v>
      </c>
      <c r="D18" s="18"/>
      <c r="E18" s="12">
        <v>0.5</v>
      </c>
      <c r="F18" s="10" t="s">
        <v>10</v>
      </c>
      <c r="G18" s="12">
        <v>0.5</v>
      </c>
      <c r="H18" s="19">
        <v>76317</v>
      </c>
      <c r="I18" s="14" t="s">
        <v>51</v>
      </c>
      <c r="J18" s="18">
        <v>1874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1905.25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93" t="s">
        <v>131</v>
      </c>
      <c r="D21" s="1"/>
      <c r="E21" s="1"/>
      <c r="F21" s="1"/>
      <c r="G21" s="1"/>
      <c r="H21" s="2" t="s">
        <v>12</v>
      </c>
      <c r="I21" s="15" t="s">
        <v>155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96246</v>
      </c>
      <c r="C23" s="14" t="s">
        <v>49</v>
      </c>
      <c r="D23" s="18">
        <v>1892</v>
      </c>
      <c r="E23" s="10">
        <v>1</v>
      </c>
      <c r="F23" s="10" t="s">
        <v>10</v>
      </c>
      <c r="G23" s="10">
        <v>0</v>
      </c>
      <c r="H23" s="19">
        <v>75141</v>
      </c>
      <c r="I23" s="14" t="s">
        <v>238</v>
      </c>
      <c r="J23" s="18"/>
    </row>
    <row r="24" spans="1:10">
      <c r="A24" s="5">
        <v>2</v>
      </c>
      <c r="B24" s="19">
        <v>2372</v>
      </c>
      <c r="C24" s="14" t="s">
        <v>71</v>
      </c>
      <c r="D24" s="18">
        <v>1884</v>
      </c>
      <c r="E24" s="10">
        <v>1</v>
      </c>
      <c r="F24" s="10" t="s">
        <v>10</v>
      </c>
      <c r="G24" s="10">
        <v>0</v>
      </c>
      <c r="H24" s="19">
        <v>29289</v>
      </c>
      <c r="I24" s="14" t="s">
        <v>239</v>
      </c>
      <c r="J24" s="18"/>
    </row>
    <row r="25" spans="1:10">
      <c r="A25" s="5">
        <v>3</v>
      </c>
      <c r="B25" s="19">
        <v>33910</v>
      </c>
      <c r="C25" s="14" t="s">
        <v>72</v>
      </c>
      <c r="D25" s="18">
        <v>1686</v>
      </c>
      <c r="E25" s="10">
        <v>0</v>
      </c>
      <c r="F25" s="10" t="s">
        <v>10</v>
      </c>
      <c r="G25" s="10">
        <v>1</v>
      </c>
      <c r="H25" s="19">
        <v>84565</v>
      </c>
      <c r="I25" s="14" t="s">
        <v>241</v>
      </c>
      <c r="J25" s="18"/>
    </row>
    <row r="26" spans="1:10" ht="15.75" thickBot="1">
      <c r="A26" s="5">
        <v>4</v>
      </c>
      <c r="B26" s="19">
        <v>95707</v>
      </c>
      <c r="C26" s="14" t="s">
        <v>80</v>
      </c>
      <c r="D26" s="18">
        <v>1565</v>
      </c>
      <c r="E26" s="12">
        <v>0</v>
      </c>
      <c r="F26" s="10" t="s">
        <v>10</v>
      </c>
      <c r="G26" s="12">
        <v>1</v>
      </c>
      <c r="H26" s="19">
        <v>75175</v>
      </c>
      <c r="I26" s="14" t="s">
        <v>240</v>
      </c>
      <c r="J26" s="18"/>
    </row>
    <row r="27" spans="1:10" ht="16.5" thickTop="1" thickBot="1">
      <c r="A27" s="6"/>
      <c r="B27" s="3"/>
      <c r="C27" s="16">
        <f>IFERROR(AVERAGE(D23:D26),"")</f>
        <v>1756.75</v>
      </c>
      <c r="D27" s="3"/>
      <c r="E27" s="13">
        <v>2</v>
      </c>
      <c r="F27" s="10" t="s">
        <v>10</v>
      </c>
      <c r="G27" s="13">
        <v>2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93" t="s">
        <v>139</v>
      </c>
      <c r="D29" s="1"/>
      <c r="E29" s="1"/>
      <c r="F29" s="1"/>
      <c r="G29" s="1"/>
      <c r="H29" s="2" t="s">
        <v>12</v>
      </c>
      <c r="I29" s="15" t="s">
        <v>144</v>
      </c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>
        <v>353</v>
      </c>
      <c r="C31" s="14" t="s">
        <v>52</v>
      </c>
      <c r="D31" s="18">
        <v>1848</v>
      </c>
      <c r="E31" s="10">
        <v>0.5</v>
      </c>
      <c r="F31" s="10" t="s">
        <v>10</v>
      </c>
      <c r="G31" s="10">
        <v>0.5</v>
      </c>
      <c r="H31" s="19">
        <v>74233</v>
      </c>
      <c r="I31" s="14" t="s">
        <v>242</v>
      </c>
      <c r="J31" s="18"/>
    </row>
    <row r="32" spans="1:10">
      <c r="A32" s="5">
        <v>2</v>
      </c>
      <c r="B32" s="19">
        <v>9270</v>
      </c>
      <c r="C32" s="14" t="s">
        <v>60</v>
      </c>
      <c r="D32" s="18">
        <v>1772</v>
      </c>
      <c r="E32" s="10">
        <v>1</v>
      </c>
      <c r="F32" s="10" t="s">
        <v>10</v>
      </c>
      <c r="G32" s="10">
        <v>0</v>
      </c>
      <c r="H32" s="19">
        <v>19321</v>
      </c>
      <c r="I32" s="14" t="s">
        <v>243</v>
      </c>
      <c r="J32" s="18"/>
    </row>
    <row r="33" spans="1:10">
      <c r="A33" s="5">
        <v>3</v>
      </c>
      <c r="B33" s="19">
        <v>98291</v>
      </c>
      <c r="C33" s="14" t="s">
        <v>61</v>
      </c>
      <c r="D33" s="18">
        <v>1733</v>
      </c>
      <c r="E33" s="10">
        <v>1</v>
      </c>
      <c r="F33" s="10" t="s">
        <v>10</v>
      </c>
      <c r="G33" s="10">
        <v>0</v>
      </c>
      <c r="H33" s="19">
        <v>19615</v>
      </c>
      <c r="I33" s="14" t="s">
        <v>97</v>
      </c>
      <c r="J33" s="18"/>
    </row>
    <row r="34" spans="1:10" ht="15.75" thickBot="1">
      <c r="A34" s="5">
        <v>4</v>
      </c>
      <c r="B34" s="19">
        <v>43419</v>
      </c>
      <c r="C34" s="14" t="s">
        <v>62</v>
      </c>
      <c r="D34" s="18" t="s">
        <v>73</v>
      </c>
      <c r="E34" s="12">
        <v>1</v>
      </c>
      <c r="F34" s="10" t="s">
        <v>10</v>
      </c>
      <c r="G34" s="12">
        <v>0</v>
      </c>
      <c r="H34" s="19">
        <v>36447</v>
      </c>
      <c r="I34" s="14" t="s">
        <v>98</v>
      </c>
      <c r="J34" s="18"/>
    </row>
    <row r="35" spans="1:10" ht="16.5" thickTop="1" thickBot="1">
      <c r="A35" s="6"/>
      <c r="B35" s="3"/>
      <c r="C35" s="16">
        <f>IFERROR(AVERAGE(D31:D34),"")</f>
        <v>1784.3333333333333</v>
      </c>
      <c r="D35" s="3"/>
      <c r="E35" s="13">
        <v>3.5</v>
      </c>
      <c r="F35" s="10" t="s">
        <v>10</v>
      </c>
      <c r="G35" s="13">
        <v>0.5</v>
      </c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5"/>
  <sheetViews>
    <sheetView topLeftCell="C1" workbookViewId="0">
      <selection activeCell="I11" sqref="I1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32208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128</v>
      </c>
      <c r="D3" s="1"/>
      <c r="E3" s="1"/>
      <c r="F3" s="1"/>
      <c r="G3" s="1"/>
      <c r="H3" s="2" t="s">
        <v>12</v>
      </c>
      <c r="I3" s="93" t="s">
        <v>112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54810</v>
      </c>
      <c r="C5" s="14" t="s">
        <v>244</v>
      </c>
      <c r="D5" s="18"/>
      <c r="E5" s="10">
        <v>0</v>
      </c>
      <c r="F5" s="10" t="s">
        <v>10</v>
      </c>
      <c r="G5" s="10">
        <v>1</v>
      </c>
      <c r="H5" s="19">
        <v>20621</v>
      </c>
      <c r="I5" s="14" t="s">
        <v>43</v>
      </c>
      <c r="J5" s="18">
        <v>2121</v>
      </c>
    </row>
    <row r="6" spans="1:10">
      <c r="A6" s="5">
        <v>2</v>
      </c>
      <c r="B6" s="19">
        <v>19933</v>
      </c>
      <c r="C6" s="14" t="s">
        <v>245</v>
      </c>
      <c r="D6" s="18"/>
      <c r="E6" s="10">
        <v>0</v>
      </c>
      <c r="F6" s="10" t="s">
        <v>10</v>
      </c>
      <c r="G6" s="10">
        <v>1</v>
      </c>
      <c r="H6" s="19">
        <v>68128</v>
      </c>
      <c r="I6" s="14" t="s">
        <v>44</v>
      </c>
      <c r="J6" s="18">
        <v>2101</v>
      </c>
    </row>
    <row r="7" spans="1:10">
      <c r="A7" s="5">
        <v>3</v>
      </c>
      <c r="B7" s="19">
        <v>5720</v>
      </c>
      <c r="C7" s="14" t="s">
        <v>246</v>
      </c>
      <c r="D7" s="18"/>
      <c r="E7" s="10">
        <v>1</v>
      </c>
      <c r="F7" s="10" t="s">
        <v>10</v>
      </c>
      <c r="G7" s="10">
        <v>0</v>
      </c>
      <c r="H7" s="19">
        <v>2283</v>
      </c>
      <c r="I7" s="14" t="s">
        <v>45</v>
      </c>
      <c r="J7" s="18">
        <v>2021</v>
      </c>
    </row>
    <row r="8" spans="1:10">
      <c r="A8" s="5">
        <v>4</v>
      </c>
      <c r="B8" s="19">
        <v>12157</v>
      </c>
      <c r="C8" s="14" t="s">
        <v>247</v>
      </c>
      <c r="D8" s="18"/>
      <c r="E8" s="10">
        <v>0</v>
      </c>
      <c r="F8" s="10" t="s">
        <v>10</v>
      </c>
      <c r="G8" s="10">
        <v>1</v>
      </c>
      <c r="H8" s="19">
        <v>76333</v>
      </c>
      <c r="I8" s="14" t="s">
        <v>47</v>
      </c>
      <c r="J8" s="18">
        <v>2010</v>
      </c>
    </row>
    <row r="9" spans="1:10">
      <c r="A9" s="5">
        <v>5</v>
      </c>
      <c r="B9" s="19">
        <v>68721</v>
      </c>
      <c r="C9" s="14" t="s">
        <v>248</v>
      </c>
      <c r="D9" s="18"/>
      <c r="E9" s="10">
        <v>1</v>
      </c>
      <c r="F9" s="10" t="s">
        <v>10</v>
      </c>
      <c r="G9" s="10">
        <v>0</v>
      </c>
      <c r="H9" s="19">
        <v>99152</v>
      </c>
      <c r="I9" s="14" t="s">
        <v>54</v>
      </c>
      <c r="J9" s="18">
        <v>1992</v>
      </c>
    </row>
    <row r="10" spans="1:10" ht="15.75" thickBot="1">
      <c r="A10" s="5">
        <v>6</v>
      </c>
      <c r="B10" s="19">
        <v>65765</v>
      </c>
      <c r="C10" s="14" t="s">
        <v>249</v>
      </c>
      <c r="D10" s="18"/>
      <c r="E10" s="12">
        <v>1</v>
      </c>
      <c r="F10" s="10" t="s">
        <v>10</v>
      </c>
      <c r="G10" s="12">
        <v>0</v>
      </c>
      <c r="H10" s="19">
        <v>33910</v>
      </c>
      <c r="I10" s="14" t="s">
        <v>72</v>
      </c>
      <c r="J10" s="18">
        <v>1686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1988.5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120</v>
      </c>
      <c r="D13" s="1"/>
      <c r="E13" s="1"/>
      <c r="F13" s="1"/>
      <c r="G13" s="1"/>
      <c r="H13" s="2" t="s">
        <v>12</v>
      </c>
      <c r="I13" s="93" t="s">
        <v>124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3701</v>
      </c>
      <c r="C15" s="14" t="s">
        <v>252</v>
      </c>
      <c r="D15" s="18"/>
      <c r="E15" s="10">
        <v>0</v>
      </c>
      <c r="F15" s="10" t="s">
        <v>10</v>
      </c>
      <c r="G15" s="10">
        <v>1</v>
      </c>
      <c r="H15" s="19">
        <v>19313</v>
      </c>
      <c r="I15" s="14" t="s">
        <v>48</v>
      </c>
      <c r="J15" s="18">
        <v>1948</v>
      </c>
    </row>
    <row r="16" spans="1:10">
      <c r="A16" s="5">
        <v>2</v>
      </c>
      <c r="B16" s="19">
        <v>16748</v>
      </c>
      <c r="C16" s="14" t="s">
        <v>250</v>
      </c>
      <c r="D16" s="18"/>
      <c r="E16" s="10">
        <v>1</v>
      </c>
      <c r="F16" s="10" t="s">
        <v>10</v>
      </c>
      <c r="G16" s="10">
        <v>0</v>
      </c>
      <c r="H16" s="19">
        <v>76325</v>
      </c>
      <c r="I16" s="14" t="s">
        <v>50</v>
      </c>
      <c r="J16" s="18">
        <v>1920</v>
      </c>
    </row>
    <row r="17" spans="1:12">
      <c r="A17" s="5">
        <v>3</v>
      </c>
      <c r="B17" s="19"/>
      <c r="C17" s="14" t="s">
        <v>100</v>
      </c>
      <c r="D17" s="18"/>
      <c r="E17" s="10">
        <v>0.5</v>
      </c>
      <c r="F17" s="10" t="s">
        <v>10</v>
      </c>
      <c r="G17" s="10">
        <v>0.5</v>
      </c>
      <c r="H17" s="19">
        <v>96246</v>
      </c>
      <c r="I17" s="14" t="s">
        <v>49</v>
      </c>
      <c r="J17" s="18">
        <v>1892</v>
      </c>
      <c r="L17" t="s">
        <v>254</v>
      </c>
    </row>
    <row r="18" spans="1:12" ht="15.75" thickBot="1">
      <c r="A18" s="5">
        <v>4</v>
      </c>
      <c r="B18" s="19">
        <v>16675</v>
      </c>
      <c r="C18" s="14" t="s">
        <v>251</v>
      </c>
      <c r="D18" s="18"/>
      <c r="E18" s="12">
        <v>0.5</v>
      </c>
      <c r="F18" s="10" t="s">
        <v>10</v>
      </c>
      <c r="G18" s="12">
        <v>0.5</v>
      </c>
      <c r="H18" s="19">
        <v>76317</v>
      </c>
      <c r="I18" s="14" t="s">
        <v>51</v>
      </c>
      <c r="J18" s="18">
        <v>1874</v>
      </c>
      <c r="L18" t="s">
        <v>253</v>
      </c>
    </row>
    <row r="19" spans="1:12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1908.5</v>
      </c>
      <c r="J19" s="3"/>
    </row>
    <row r="20" spans="1:12" ht="19.5" thickBot="1">
      <c r="A20" s="17" t="s">
        <v>16</v>
      </c>
    </row>
    <row r="21" spans="1:12">
      <c r="A21" s="4"/>
      <c r="B21" s="2" t="s">
        <v>11</v>
      </c>
      <c r="C21" s="93" t="s">
        <v>131</v>
      </c>
      <c r="D21" s="1"/>
      <c r="E21" s="1"/>
      <c r="F21" s="1"/>
      <c r="G21" s="1"/>
      <c r="H21" s="2" t="s">
        <v>12</v>
      </c>
      <c r="I21" s="15" t="s">
        <v>135</v>
      </c>
      <c r="J21" s="1"/>
    </row>
    <row r="22" spans="1:12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2">
      <c r="A23" s="5">
        <v>1</v>
      </c>
      <c r="B23" s="19">
        <v>2372</v>
      </c>
      <c r="C23" s="14" t="s">
        <v>71</v>
      </c>
      <c r="D23" s="18">
        <v>1884</v>
      </c>
      <c r="E23" s="10">
        <v>0</v>
      </c>
      <c r="F23" s="10" t="s">
        <v>10</v>
      </c>
      <c r="G23" s="10">
        <v>1</v>
      </c>
      <c r="H23" s="19"/>
      <c r="I23" s="14" t="s">
        <v>101</v>
      </c>
      <c r="J23" s="18"/>
      <c r="L23" t="s">
        <v>260</v>
      </c>
    </row>
    <row r="24" spans="1:12">
      <c r="A24" s="5">
        <v>2</v>
      </c>
      <c r="B24" s="19">
        <v>64327</v>
      </c>
      <c r="C24" s="14" t="s">
        <v>81</v>
      </c>
      <c r="D24" s="18">
        <v>1616</v>
      </c>
      <c r="E24" s="10">
        <v>0</v>
      </c>
      <c r="F24" s="10" t="s">
        <v>10</v>
      </c>
      <c r="G24" s="10">
        <v>1</v>
      </c>
      <c r="H24" s="19">
        <v>89460</v>
      </c>
      <c r="I24" s="14" t="s">
        <v>255</v>
      </c>
      <c r="J24" s="18"/>
    </row>
    <row r="25" spans="1:12">
      <c r="A25" s="5">
        <v>3</v>
      </c>
      <c r="B25" s="19">
        <v>43401</v>
      </c>
      <c r="C25" s="14" t="s">
        <v>63</v>
      </c>
      <c r="D25" s="18" t="s">
        <v>73</v>
      </c>
      <c r="E25" s="10">
        <v>0</v>
      </c>
      <c r="F25" s="10" t="s">
        <v>10</v>
      </c>
      <c r="G25" s="10">
        <v>1</v>
      </c>
      <c r="H25" s="19"/>
      <c r="I25" s="14" t="s">
        <v>102</v>
      </c>
      <c r="J25" s="18"/>
      <c r="L25" t="s">
        <v>261</v>
      </c>
    </row>
    <row r="26" spans="1:12" ht="15.75" thickBot="1">
      <c r="A26" s="5">
        <v>4</v>
      </c>
      <c r="B26" s="19">
        <v>43427</v>
      </c>
      <c r="C26" s="14" t="s">
        <v>57</v>
      </c>
      <c r="D26" s="18" t="s">
        <v>73</v>
      </c>
      <c r="E26" s="12">
        <v>0</v>
      </c>
      <c r="F26" s="10" t="s">
        <v>10</v>
      </c>
      <c r="G26" s="12">
        <v>1</v>
      </c>
      <c r="H26" s="19"/>
      <c r="I26" s="14" t="s">
        <v>103</v>
      </c>
      <c r="J26" s="18"/>
      <c r="L26" t="s">
        <v>266</v>
      </c>
    </row>
    <row r="27" spans="1:12" ht="16.5" thickTop="1" thickBot="1">
      <c r="A27" s="6"/>
      <c r="B27" s="3"/>
      <c r="C27" s="16">
        <f>IFERROR(AVERAGE(D23:D26),"")</f>
        <v>1750</v>
      </c>
      <c r="D27" s="3"/>
      <c r="E27" s="13">
        <v>0</v>
      </c>
      <c r="F27" s="10" t="s">
        <v>10</v>
      </c>
      <c r="G27" s="13">
        <v>4</v>
      </c>
      <c r="H27" s="3"/>
      <c r="I27" s="16" t="str">
        <f>IFERROR(AVERAGE(J23:J26),"")</f>
        <v/>
      </c>
      <c r="J27" s="3"/>
    </row>
    <row r="28" spans="1:12" ht="19.5" thickBot="1">
      <c r="A28" s="17" t="s">
        <v>17</v>
      </c>
    </row>
    <row r="29" spans="1:12">
      <c r="A29" s="4"/>
      <c r="B29" s="2" t="s">
        <v>11</v>
      </c>
      <c r="C29" s="93" t="s">
        <v>139</v>
      </c>
      <c r="D29" s="1"/>
      <c r="E29" s="1"/>
      <c r="F29" s="1"/>
      <c r="G29" s="1"/>
      <c r="H29" s="2" t="s">
        <v>12</v>
      </c>
      <c r="I29" s="15" t="s">
        <v>141</v>
      </c>
      <c r="J29" s="1"/>
    </row>
    <row r="30" spans="1:12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2">
      <c r="A31" s="5">
        <v>1</v>
      </c>
      <c r="B31" s="19">
        <v>31348</v>
      </c>
      <c r="C31" s="14" t="s">
        <v>55</v>
      </c>
      <c r="D31" s="18">
        <v>1889</v>
      </c>
      <c r="E31" s="10">
        <v>0.5</v>
      </c>
      <c r="F31" s="10" t="s">
        <v>10</v>
      </c>
      <c r="G31" s="10">
        <v>0.5</v>
      </c>
      <c r="H31" s="19">
        <v>90293</v>
      </c>
      <c r="I31" s="14" t="s">
        <v>259</v>
      </c>
      <c r="J31" s="18"/>
    </row>
    <row r="32" spans="1:12">
      <c r="A32" s="5">
        <v>2</v>
      </c>
      <c r="B32" s="19">
        <v>353</v>
      </c>
      <c r="C32" s="14" t="s">
        <v>52</v>
      </c>
      <c r="D32" s="18">
        <v>1848</v>
      </c>
      <c r="E32" s="10">
        <v>0.5</v>
      </c>
      <c r="F32" s="10" t="s">
        <v>10</v>
      </c>
      <c r="G32" s="10">
        <v>0.5</v>
      </c>
      <c r="H32" s="19">
        <v>90247</v>
      </c>
      <c r="I32" s="14" t="s">
        <v>258</v>
      </c>
      <c r="J32" s="18"/>
    </row>
    <row r="33" spans="1:10">
      <c r="A33" s="5">
        <v>3</v>
      </c>
      <c r="B33" s="19">
        <v>9270</v>
      </c>
      <c r="C33" s="14" t="s">
        <v>60</v>
      </c>
      <c r="D33" s="18">
        <v>1772</v>
      </c>
      <c r="E33" s="10">
        <v>1</v>
      </c>
      <c r="F33" s="10" t="s">
        <v>10</v>
      </c>
      <c r="G33" s="10">
        <v>0</v>
      </c>
      <c r="H33" s="19">
        <v>90221</v>
      </c>
      <c r="I33" s="14" t="s">
        <v>256</v>
      </c>
      <c r="J33" s="18"/>
    </row>
    <row r="34" spans="1:10" ht="15.75" thickBot="1">
      <c r="A34" s="5">
        <v>4</v>
      </c>
      <c r="B34" s="19">
        <v>98291</v>
      </c>
      <c r="C34" s="14" t="s">
        <v>61</v>
      </c>
      <c r="D34" s="18">
        <v>1733</v>
      </c>
      <c r="E34" s="12">
        <v>1</v>
      </c>
      <c r="F34" s="10" t="s">
        <v>10</v>
      </c>
      <c r="G34" s="12">
        <v>0</v>
      </c>
      <c r="H34" s="19">
        <v>90255</v>
      </c>
      <c r="I34" s="14" t="s">
        <v>257</v>
      </c>
      <c r="J34" s="18"/>
    </row>
    <row r="35" spans="1:10" ht="16.5" thickTop="1" thickBot="1">
      <c r="A35" s="6"/>
      <c r="B35" s="3"/>
      <c r="C35" s="16">
        <f>IFERROR(AVERAGE(D31:D34),"")</f>
        <v>1810.5</v>
      </c>
      <c r="D35" s="3"/>
      <c r="E35" s="13">
        <v>3</v>
      </c>
      <c r="F35" s="10" t="s">
        <v>10</v>
      </c>
      <c r="G35" s="13">
        <v>1</v>
      </c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2017-08-03T05:20:29Z</dcterms:modified>
</cp:coreProperties>
</file>