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AU37" s="1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AU35" s="1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AV33" s="1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U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1" l="1"/>
  <c r="P12"/>
  <c r="P10"/>
  <c r="P13"/>
  <c r="P5"/>
  <c r="P7"/>
  <c r="P9"/>
  <c r="P4"/>
  <c r="P6"/>
  <c r="P8"/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</calcChain>
</file>

<file path=xl/sharedStrings.xml><?xml version="1.0" encoding="utf-8"?>
<sst xmlns="http://schemas.openxmlformats.org/spreadsheetml/2006/main" count="1326" uniqueCount="204">
  <si>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</si>
  <si>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</si>
  <si>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</si>
  <si>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</si>
  <si>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</si>
  <si>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</si>
  <si>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</si>
  <si>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</si>
  <si>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</si>
  <si>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</si>
  <si>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</si>
  <si>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</si>
  <si>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</si>
  <si>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</si>
  <si>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</si>
  <si>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</si>
  <si>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</si>
  <si>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</si>
  <si>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</si>
  <si>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</si>
  <si>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</si>
  <si>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</si>
  <si>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</si>
  <si>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</si>
  <si>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</si>
  <si>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</si>
  <si>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</si>
  <si>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</si>
  <si>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</si>
  <si>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</si>
  <si>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</si>
  <si>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</si>
  <si>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</si>
  <si>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</si>
  <si>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</si>
  <si>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</si>
  <si>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</si>
  <si>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</si>
  <si>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</si>
  <si>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</si>
  <si>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</si>
  <si>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</si>
  <si>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</si>
  <si>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</si>
  <si>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</si>
  <si>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</si>
  <si>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</si>
  <si>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</si>
  <si>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</si>
  <si>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</si>
  <si>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</si>
  <si>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</si>
  <si>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</si>
  <si>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</si>
  <si>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</si>
  <si>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</si>
  <si>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</si>
  <si>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</si>
  <si>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</si>
  <si>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</si>
  <si>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</si>
  <si>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</si>
  <si>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</si>
  <si>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</si>
  <si>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</si>
  <si>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</si>
  <si>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</si>
  <si>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</si>
  <si>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</si>
  <si>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</si>
  <si>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</si>
  <si>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</si>
  <si>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</si>
  <si>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</si>
  <si>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</si>
  <si>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</si>
  <si>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</si>
  <si>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</si>
  <si>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</si>
  <si>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</si>
  <si>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</si>
  <si>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</si>
  <si>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</si>
  <si>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</si>
  <si>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</si>
  <si>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</si>
  <si>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</si>
  <si>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</si>
  <si>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</si>
  <si>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</si>
  <si>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</si>
  <si>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</si>
  <si>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</si>
  <si>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</si>
  <si>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</si>
  <si>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</si>
  <si>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</si>
  <si>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</si>
  <si>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</si>
  <si>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</si>
  <si>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</si>
  <si>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</si>
  <si>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</si>
  <si>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</si>
  <si>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</si>
  <si>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</si>
  <si>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</si>
  <si>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</si>
  <si>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</si>
  <si>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</si>
  <si>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</si>
  <si>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</si>
  <si>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</si>
  <si>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</si>
  <si>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</si>
  <si>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</si>
  <si>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</si>
  <si>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</si>
  <si>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</si>
  <si>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</si>
  <si>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</si>
  <si>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</si>
  <si>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4-0 wordt 3-1 wegens opstellingsfout</t>
  </si>
  <si>
    <t>Flamion Bruno</t>
  </si>
  <si>
    <t>Mataigne</t>
  </si>
  <si>
    <t>Degembre</t>
  </si>
  <si>
    <t>Verheyen</t>
  </si>
  <si>
    <t>Thiteca</t>
  </si>
  <si>
    <t>Hawia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</si>
  <si>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</si>
  <si>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</si>
  <si>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</si>
  <si>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</si>
  <si>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</si>
  <si>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</si>
  <si>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</si>
  <si>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</si>
  <si>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</si>
  <si>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</si>
  <si>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</si>
  <si>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</si>
  <si>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</si>
  <si>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</si>
  <si>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</si>
  <si>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</si>
  <si>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</si>
  <si>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</si>
  <si>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</si>
  <si>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</si>
  <si>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</si>
  <si>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</si>
  <si>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</si>
  <si>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</si>
  <si>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</si>
  <si>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</si>
  <si>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</si>
  <si>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</si>
  <si>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</si>
  <si>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</si>
  <si>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berekening matchpunten  1 of 0,5 of 0</t>
  </si>
  <si>
    <t>Dworp 2 promoveert dankzij vacante plaats</t>
  </si>
  <si>
    <t>Vandenbruane Carl</t>
  </si>
  <si>
    <t xml:space="preserve">Willebroek maakte in R7 waarschijnlijk een opstelllingsfout tegen Dworp 3 </t>
  </si>
  <si>
    <t>Verbruggen Jan</t>
  </si>
  <si>
    <t>Willaert Jan</t>
  </si>
  <si>
    <t>Willemsen Paul</t>
  </si>
  <si>
    <t>Pax Walter</t>
  </si>
  <si>
    <t>5G beslissing NTL:  Anderlecht 4 - Tibechecs  3-0</t>
  </si>
  <si>
    <t>5K   einduitslag: Willebroek kreeg 13,5 en Dworp 8,5.</t>
  </si>
  <si>
    <t>blanco versie 5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</si>
  <si>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</si>
  <si>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</si>
  <si>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</si>
  <si>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</si>
  <si>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</si>
  <si>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</si>
  <si>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</si>
  <si>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209 Anderlecht 4</t>
  </si>
  <si>
    <t>274 Westland 3</t>
  </si>
  <si>
    <t>228 Dworp 2</t>
  </si>
  <si>
    <t>244 Thibaut 4</t>
  </si>
  <si>
    <t>245 Roque 7</t>
  </si>
  <si>
    <t>401 Ruy Lopez Gent 8</t>
  </si>
  <si>
    <t>272 Tibechecs 2</t>
  </si>
  <si>
    <t>401 Ruy Lopez Gent 9</t>
  </si>
  <si>
    <t>228 Dworp 3</t>
  </si>
  <si>
    <t>118 Mat of Pat 2</t>
  </si>
  <si>
    <t>132 Oude God 3</t>
  </si>
  <si>
    <t>172 Willebroek</t>
  </si>
  <si>
    <t>174 Brasschaat 2</t>
  </si>
  <si>
    <t>152 Paroza Berchem 2</t>
  </si>
  <si>
    <t>228 Dworp 1</t>
  </si>
  <si>
    <t>418 Geraardsbergen 1</t>
  </si>
  <si>
    <t>518 Soignies 1</t>
  </si>
  <si>
    <t>245 Roque 5</t>
  </si>
  <si>
    <t>209 Anderlecht 2</t>
  </si>
  <si>
    <t>501 CRE Charleroi 1</t>
  </si>
  <si>
    <t>901 Namur 1</t>
  </si>
  <si>
    <t>515 Nivelles 1</t>
  </si>
  <si>
    <t>505 Carnières</t>
  </si>
  <si>
    <t>801 Nassogne 1</t>
  </si>
  <si>
    <t>3B Roque 5 degradeert na een degradatieduel tegen Soignies 1 (bron Le Pion F, nummer 20, april 87)</t>
  </si>
  <si>
    <t>17,5?</t>
  </si>
  <si>
    <t>5?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</si>
</sst>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6" xfId="2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" fillId="9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12" fillId="0" borderId="0" xfId="0" applyFont="1"/>
    <xf numFmtId="0" fontId="0" fillId="11" borderId="0" xfId="0" applyFill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9" borderId="16" xfId="2" applyNumberFormat="1" applyFont="1" applyFill="1" applyBorder="1" applyAlignment="1">
      <alignment horizontal="center" vertical="center"/>
    </xf>
    <xf numFmtId="0" fontId="10" fillId="15" borderId="16" xfId="2" applyNumberFormat="1" applyFont="1" applyFill="1" applyBorder="1" applyAlignment="1">
      <alignment horizontal="center" vertical="center"/>
    </xf>
    <xf numFmtId="165" fontId="10" fillId="9" borderId="17" xfId="2" applyNumberFormat="1" applyFont="1" applyFill="1" applyBorder="1" applyAlignment="1">
      <alignment horizontal="center" vertical="center"/>
    </xf>
    <xf numFmtId="0" fontId="10" fillId="9" borderId="0" xfId="0" applyFont="1" applyFill="1"/>
    <xf numFmtId="0" fontId="8" fillId="16" borderId="0" xfId="0" applyFont="1" applyFill="1" applyBorder="1" applyAlignment="1">
      <alignment horizontal="center"/>
    </xf>
    <xf numFmtId="0" fontId="0" fillId="0" borderId="31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1" ht="21">
      <c r="A1" s="22" t="s">
        <v>20</v>
      </c>
    </row>
    <row r="2" spans="1:11" ht="15.75" thickBot="1">
      <c r="A2" s="67" t="s">
        <v>169</v>
      </c>
    </row>
    <row r="3" spans="1:11">
      <c r="A3" s="68" t="s">
        <v>0</v>
      </c>
      <c r="B3" s="69">
        <v>1986</v>
      </c>
      <c r="D3" s="63" t="s">
        <v>159</v>
      </c>
      <c r="E3" s="63"/>
      <c r="F3" s="63"/>
      <c r="G3" s="63"/>
    </row>
    <row r="4" spans="1:11" ht="15.75" thickBot="1">
      <c r="A4" s="68" t="s">
        <v>38</v>
      </c>
      <c r="B4" s="70">
        <v>1987</v>
      </c>
    </row>
    <row r="5" spans="1:11">
      <c r="A5" s="71" t="s">
        <v>1</v>
      </c>
      <c r="B5" s="72" t="s">
        <v>39</v>
      </c>
    </row>
    <row r="6" spans="1:11">
      <c r="A6" s="71" t="s">
        <v>2</v>
      </c>
      <c r="B6" s="73" t="s">
        <v>40</v>
      </c>
    </row>
    <row r="7" spans="1:11">
      <c r="A7" s="71" t="s">
        <v>3</v>
      </c>
      <c r="B7" s="73" t="s">
        <v>41</v>
      </c>
    </row>
    <row r="8" spans="1:11" ht="15.75" thickBot="1">
      <c r="A8" s="71" t="s">
        <v>4</v>
      </c>
      <c r="B8" s="74"/>
    </row>
    <row r="9" spans="1:11" ht="15.75" thickBot="1">
      <c r="A9" s="75" t="s">
        <v>170</v>
      </c>
      <c r="B9" s="76"/>
    </row>
    <row r="10" spans="1:11">
      <c r="A10" s="77" t="s">
        <v>171</v>
      </c>
      <c r="B10" s="78">
        <v>1</v>
      </c>
    </row>
    <row r="11" spans="1:11">
      <c r="A11" s="77" t="s">
        <v>172</v>
      </c>
      <c r="B11" s="79">
        <v>0</v>
      </c>
      <c r="D11" s="62" t="s">
        <v>167</v>
      </c>
      <c r="E11" s="62"/>
      <c r="F11" s="62"/>
      <c r="G11" s="62"/>
      <c r="H11" s="62"/>
    </row>
    <row r="12" spans="1:11" ht="15.75" thickBot="1">
      <c r="A12" s="77" t="s">
        <v>173</v>
      </c>
      <c r="B12" s="80">
        <v>0</v>
      </c>
      <c r="D12" s="66" t="s">
        <v>160</v>
      </c>
      <c r="E12" s="66"/>
      <c r="F12" s="66"/>
      <c r="G12" s="66"/>
      <c r="H12" s="66"/>
    </row>
    <row r="14" spans="1:11">
      <c r="D14" s="62" t="s">
        <v>168</v>
      </c>
      <c r="E14" s="62"/>
      <c r="F14" s="62"/>
      <c r="G14" s="62"/>
      <c r="H14" s="62"/>
      <c r="I14" s="62"/>
      <c r="J14" s="62"/>
      <c r="K14" s="62"/>
    </row>
    <row r="15" spans="1:11">
      <c r="D15" s="62" t="s">
        <v>162</v>
      </c>
      <c r="E15" s="62"/>
      <c r="F15" s="62"/>
      <c r="G15" s="62"/>
      <c r="H15" s="62"/>
      <c r="I15" s="62"/>
      <c r="J15" s="62"/>
      <c r="K15" s="62"/>
    </row>
    <row r="17" spans="4:13">
      <c r="D17" s="63" t="s">
        <v>201</v>
      </c>
      <c r="E17" s="63"/>
      <c r="F17" s="63"/>
      <c r="G17" s="63"/>
      <c r="H17" s="63"/>
      <c r="I17" s="63"/>
      <c r="J17" s="95"/>
      <c r="K17" s="95"/>
      <c r="L17" s="63"/>
      <c r="M17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161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154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155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156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157</v>
      </c>
      <c r="J9" s="18"/>
    </row>
    <row r="10" spans="1:10" ht="15.75" thickBot="1">
      <c r="A10" s="5">
        <v>6</v>
      </c>
      <c r="B10" s="19">
        <v>31526</v>
      </c>
      <c r="C10" s="14" t="s">
        <v>48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158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tabSelected="1" workbookViewId="0">
      <selection activeCell="R25" sqref="R25"/>
    </sheetView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1" t="s">
        <v>174</v>
      </c>
      <c r="AF2" s="82" t="s">
        <v>175</v>
      </c>
      <c r="AS2" s="81" t="s">
        <v>176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195</v>
      </c>
      <c r="C4" s="33" t="s">
        <v>37</v>
      </c>
      <c r="D4" s="34">
        <v>2.5</v>
      </c>
      <c r="E4" s="34">
        <v>5</v>
      </c>
      <c r="F4" s="34">
        <v>3.5</v>
      </c>
      <c r="G4" s="34">
        <v>4.5</v>
      </c>
      <c r="H4" s="34">
        <v>4.5</v>
      </c>
      <c r="I4" s="34">
        <v>5</v>
      </c>
      <c r="J4" s="34">
        <v>5</v>
      </c>
      <c r="K4" s="34">
        <v>3</v>
      </c>
      <c r="L4" s="34">
        <v>5</v>
      </c>
      <c r="M4" s="34"/>
      <c r="N4" s="34"/>
      <c r="O4" s="35">
        <f t="shared" ref="O4:O15" si="1">SUM(C4:N4)</f>
        <v>38</v>
      </c>
      <c r="P4" s="36">
        <f>IF(Info!B$10=0,0,SUM(S4:AD4))+IF(Info!B$11=0,0,2*SUM(S4:AD4))+IF(Info!B$12=0,0,SUM(AS4:BD4))</f>
        <v>7.5</v>
      </c>
      <c r="Q4" s="36">
        <f t="shared" ref="Q4:Q15" si="2">COUNT(C4:N4)</f>
        <v>9</v>
      </c>
      <c r="R4" s="45"/>
      <c r="S4" s="46" t="s">
        <v>37</v>
      </c>
      <c r="T4" s="47">
        <f>IF(D4="","",IF(D4&gt;$C5,1,IF(D4=$C5,0.5,0)))</f>
        <v>0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0.5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6</v>
      </c>
      <c r="AH4" s="50">
        <f>E4+C6</f>
        <v>6</v>
      </c>
      <c r="AI4" s="50">
        <f>F4+C7</f>
        <v>6</v>
      </c>
      <c r="AJ4" s="50">
        <f>G4+C8</f>
        <v>6</v>
      </c>
      <c r="AK4" s="50">
        <f>H4+C9</f>
        <v>6</v>
      </c>
      <c r="AL4" s="50">
        <f>I4+C10</f>
        <v>6</v>
      </c>
      <c r="AM4" s="50">
        <f>J4+C11</f>
        <v>6</v>
      </c>
      <c r="AN4" s="50">
        <f>K4+C12</f>
        <v>6</v>
      </c>
      <c r="AO4" s="50">
        <f>L4+C13</f>
        <v>6</v>
      </c>
      <c r="AP4" s="50">
        <f>M4+C14</f>
        <v>0</v>
      </c>
      <c r="AQ4" s="51">
        <f>N4+C15</f>
        <v>0</v>
      </c>
      <c r="AS4" s="83" t="s">
        <v>37</v>
      </c>
      <c r="AT4" s="84">
        <f t="shared" ref="AT4:BD9" si="3">IF(T4="","",IF(D4=0,0,1+2*T4))</f>
        <v>1</v>
      </c>
      <c r="AU4" s="84">
        <f t="shared" si="3"/>
        <v>3</v>
      </c>
      <c r="AV4" s="84">
        <f t="shared" si="3"/>
        <v>3</v>
      </c>
      <c r="AW4" s="84">
        <f t="shared" si="3"/>
        <v>3</v>
      </c>
      <c r="AX4" s="84">
        <f t="shared" si="3"/>
        <v>3</v>
      </c>
      <c r="AY4" s="84">
        <f t="shared" si="3"/>
        <v>3</v>
      </c>
      <c r="AZ4" s="84">
        <f t="shared" si="3"/>
        <v>3</v>
      </c>
      <c r="BA4" s="84">
        <f t="shared" si="3"/>
        <v>2</v>
      </c>
      <c r="BB4" s="84">
        <f t="shared" si="3"/>
        <v>3</v>
      </c>
      <c r="BC4" s="84" t="str">
        <f t="shared" si="3"/>
        <v/>
      </c>
      <c r="BD4" s="85" t="str">
        <f t="shared" si="3"/>
        <v/>
      </c>
    </row>
    <row r="5" spans="1:56" s="43" customFormat="1">
      <c r="A5" s="31">
        <v>2</v>
      </c>
      <c r="B5" s="32" t="s">
        <v>197</v>
      </c>
      <c r="C5" s="34">
        <v>3.5</v>
      </c>
      <c r="D5" s="33" t="s">
        <v>37</v>
      </c>
      <c r="E5" s="34">
        <v>3</v>
      </c>
      <c r="F5" s="34">
        <v>2.5</v>
      </c>
      <c r="G5" s="34">
        <v>2</v>
      </c>
      <c r="H5" s="34">
        <v>3</v>
      </c>
      <c r="I5" s="34">
        <v>3.5</v>
      </c>
      <c r="J5" s="34">
        <v>4</v>
      </c>
      <c r="K5" s="34">
        <v>5</v>
      </c>
      <c r="L5" s="34">
        <v>3.5</v>
      </c>
      <c r="M5" s="34"/>
      <c r="N5" s="34"/>
      <c r="O5" s="35">
        <f t="shared" si="1"/>
        <v>30</v>
      </c>
      <c r="P5" s="36">
        <f>IF(Info!B$10=0,0,SUM(S5:AD5))+IF(Info!B$11=0,0,2*SUM(S5:AD5))+IF(Info!B$12=0,0,SUM(AS5:BD5))</f>
        <v>6</v>
      </c>
      <c r="Q5" s="36">
        <f t="shared" si="2"/>
        <v>9</v>
      </c>
      <c r="R5" s="45"/>
      <c r="S5" s="47">
        <f>IF(C5="","",IF(C5&gt;D4,1,IF(C5=D4,0.5,0)))</f>
        <v>1</v>
      </c>
      <c r="T5" s="46" t="s">
        <v>37</v>
      </c>
      <c r="U5" s="47">
        <f>IF(E5="","",IF(E5&gt;$D6,1,IF(E5=$D6,0.5,0)))</f>
        <v>0.5</v>
      </c>
      <c r="V5" s="47">
        <f>IF(F5="","",IF(F5&gt;$D7,1,IF(F5=$D7,0.5,0)))</f>
        <v>0</v>
      </c>
      <c r="W5" s="47">
        <f>IF(G5="","",IF(G5&gt;$D8,1,IF(G5=$D8,0.5,0)))</f>
        <v>0</v>
      </c>
      <c r="X5" s="47">
        <f>IF(H5="","",IF(H5&gt;$D9,1,IF(H5=$D9,0.5,0)))</f>
        <v>0.5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6</v>
      </c>
      <c r="AG5" s="46" t="s">
        <v>37</v>
      </c>
      <c r="AH5" s="46">
        <f>E5+D6</f>
        <v>6</v>
      </c>
      <c r="AI5" s="46">
        <f>F5+D7</f>
        <v>6</v>
      </c>
      <c r="AJ5" s="46">
        <f>G5+D8</f>
        <v>6</v>
      </c>
      <c r="AK5" s="46">
        <f>H5+D9</f>
        <v>6</v>
      </c>
      <c r="AL5" s="46">
        <f>I5+D10</f>
        <v>6</v>
      </c>
      <c r="AM5" s="46">
        <f>J5+D11</f>
        <v>6</v>
      </c>
      <c r="AN5" s="46">
        <f>K5+D12</f>
        <v>6</v>
      </c>
      <c r="AO5" s="46">
        <f>L5+D13</f>
        <v>6</v>
      </c>
      <c r="AP5" s="46">
        <f>M5+D14</f>
        <v>0</v>
      </c>
      <c r="AQ5" s="54">
        <f>N5+D15</f>
        <v>0</v>
      </c>
      <c r="AS5" s="86">
        <f t="shared" ref="AS5:AX15" si="4">IF(S5="","",IF(C5=0,0,1+2*S5))</f>
        <v>3</v>
      </c>
      <c r="AT5" s="87" t="s">
        <v>37</v>
      </c>
      <c r="AU5" s="87">
        <f t="shared" si="3"/>
        <v>2</v>
      </c>
      <c r="AV5" s="87">
        <f t="shared" si="3"/>
        <v>1</v>
      </c>
      <c r="AW5" s="87">
        <f t="shared" si="3"/>
        <v>1</v>
      </c>
      <c r="AX5" s="87">
        <f t="shared" si="3"/>
        <v>2</v>
      </c>
      <c r="AY5" s="87">
        <f t="shared" si="3"/>
        <v>3</v>
      </c>
      <c r="AZ5" s="87">
        <f t="shared" si="3"/>
        <v>3</v>
      </c>
      <c r="BA5" s="87">
        <f t="shared" si="3"/>
        <v>3</v>
      </c>
      <c r="BB5" s="87">
        <f t="shared" si="3"/>
        <v>3</v>
      </c>
      <c r="BC5" s="87" t="str">
        <f t="shared" si="3"/>
        <v/>
      </c>
      <c r="BD5" s="88" t="str">
        <f t="shared" si="3"/>
        <v/>
      </c>
    </row>
    <row r="6" spans="1:56" s="43" customFormat="1">
      <c r="A6" s="31">
        <v>3</v>
      </c>
      <c r="B6" s="32" t="s">
        <v>196</v>
      </c>
      <c r="C6" s="34">
        <v>1</v>
      </c>
      <c r="D6" s="34">
        <v>3</v>
      </c>
      <c r="E6" s="33" t="s">
        <v>37</v>
      </c>
      <c r="F6" s="34">
        <v>3.5</v>
      </c>
      <c r="G6" s="34">
        <v>3</v>
      </c>
      <c r="H6" s="34">
        <v>3.5</v>
      </c>
      <c r="I6" s="34">
        <v>2.5</v>
      </c>
      <c r="J6" s="34">
        <v>5</v>
      </c>
      <c r="K6" s="34">
        <v>3</v>
      </c>
      <c r="L6" s="34">
        <v>5</v>
      </c>
      <c r="M6" s="34"/>
      <c r="N6" s="34"/>
      <c r="O6" s="35">
        <f t="shared" si="1"/>
        <v>29.5</v>
      </c>
      <c r="P6" s="36">
        <f>IF(Info!B$10=0,0,SUM(S6:AD6))+IF(Info!B$11=0,0,2*SUM(S6:AD6))+IF(Info!B$12=0,0,SUM(AS6:BD6))</f>
        <v>5.5</v>
      </c>
      <c r="Q6" s="36">
        <f t="shared" si="2"/>
        <v>9</v>
      </c>
      <c r="R6" s="45"/>
      <c r="S6" s="47">
        <f>IF(C6="","",IF(C6&gt;E4,1,IF(C6=E4,0.5,0)))</f>
        <v>0</v>
      </c>
      <c r="T6" s="47">
        <f>IF(D6="","",IF(D6&gt;E5,1,IF(D6=E5,0.5,0)))</f>
        <v>0.5</v>
      </c>
      <c r="U6" s="46" t="s">
        <v>37</v>
      </c>
      <c r="V6" s="47">
        <f>IF(F6="","",IF(F6&gt;$E7,1,IF(F6=$E7,0.5,0)))</f>
        <v>1</v>
      </c>
      <c r="W6" s="47">
        <f>IF(G6="","",IF(G6&gt;$E8,1,IF(G6=$E8,0.5,0)))</f>
        <v>0.5</v>
      </c>
      <c r="X6" s="47">
        <f>IF(H6="","",IF(H6&gt;$E9,1,IF(H6=$E9,0.5,0)))</f>
        <v>1</v>
      </c>
      <c r="Y6" s="47">
        <f>IF(I6="","",IF(I6&gt;$E10,1,IF(I6=$E10,0.5,0)))</f>
        <v>0</v>
      </c>
      <c r="Z6" s="47">
        <f>IF(J6="","",IF(J6&gt;$E11,1,IF(J6=$E11,0.5,0)))</f>
        <v>1</v>
      </c>
      <c r="AA6" s="47">
        <f>IF(K6="","",IF(K6&gt;$E12,1,IF(K6=$E12,0.5,0)))</f>
        <v>0.5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6</v>
      </c>
      <c r="AG6" s="46">
        <f>D6+E5</f>
        <v>6</v>
      </c>
      <c r="AH6" s="46" t="s">
        <v>37</v>
      </c>
      <c r="AI6" s="46">
        <f>F6+E7</f>
        <v>6</v>
      </c>
      <c r="AJ6" s="46">
        <f>G6+E8</f>
        <v>6</v>
      </c>
      <c r="AK6" s="46">
        <f>H6+E9</f>
        <v>6</v>
      </c>
      <c r="AL6" s="46">
        <f>I6+E10</f>
        <v>6</v>
      </c>
      <c r="AM6" s="46">
        <f>J6+E11</f>
        <v>6</v>
      </c>
      <c r="AN6" s="46">
        <f>K6+E12</f>
        <v>6</v>
      </c>
      <c r="AO6" s="46">
        <f>L6+E13</f>
        <v>6</v>
      </c>
      <c r="AP6" s="46">
        <f>M6+E14</f>
        <v>0</v>
      </c>
      <c r="AQ6" s="54">
        <f>N6+E15</f>
        <v>0</v>
      </c>
      <c r="AS6" s="86">
        <f t="shared" si="4"/>
        <v>1</v>
      </c>
      <c r="AT6" s="87">
        <f t="shared" si="4"/>
        <v>2</v>
      </c>
      <c r="AU6" s="87" t="s">
        <v>37</v>
      </c>
      <c r="AV6" s="87">
        <f t="shared" si="3"/>
        <v>3</v>
      </c>
      <c r="AW6" s="87">
        <f t="shared" si="3"/>
        <v>2</v>
      </c>
      <c r="AX6" s="87">
        <f t="shared" si="3"/>
        <v>3</v>
      </c>
      <c r="AY6" s="87">
        <f t="shared" si="3"/>
        <v>1</v>
      </c>
      <c r="AZ6" s="87">
        <f t="shared" si="3"/>
        <v>3</v>
      </c>
      <c r="BA6" s="87">
        <f t="shared" si="3"/>
        <v>2</v>
      </c>
      <c r="BB6" s="87">
        <f t="shared" si="3"/>
        <v>3</v>
      </c>
      <c r="BC6" s="87" t="str">
        <f t="shared" si="3"/>
        <v/>
      </c>
      <c r="BD6" s="88" t="str">
        <f t="shared" si="3"/>
        <v/>
      </c>
    </row>
    <row r="7" spans="1:56" s="43" customFormat="1">
      <c r="A7" s="31">
        <v>4</v>
      </c>
      <c r="B7" s="32" t="s">
        <v>191</v>
      </c>
      <c r="C7" s="34">
        <v>2.5</v>
      </c>
      <c r="D7" s="34">
        <v>3.5</v>
      </c>
      <c r="E7" s="34">
        <v>2.5</v>
      </c>
      <c r="F7" s="33" t="s">
        <v>37</v>
      </c>
      <c r="G7" s="34">
        <v>4</v>
      </c>
      <c r="H7" s="34">
        <v>2.5</v>
      </c>
      <c r="I7" s="34">
        <v>3.5</v>
      </c>
      <c r="J7" s="34">
        <v>4.5</v>
      </c>
      <c r="K7" s="34">
        <v>4</v>
      </c>
      <c r="L7" s="34">
        <v>2.5</v>
      </c>
      <c r="M7" s="34"/>
      <c r="N7" s="34"/>
      <c r="O7" s="35">
        <f t="shared" si="1"/>
        <v>29.5</v>
      </c>
      <c r="P7" s="36">
        <f>IF(Info!B$10=0,0,SUM(S7:AD7))+IF(Info!B$11=0,0,2*SUM(S7:AD7))+IF(Info!B$12=0,0,SUM(AS7:BD7))</f>
        <v>5</v>
      </c>
      <c r="Q7" s="36">
        <f t="shared" si="2"/>
        <v>9</v>
      </c>
      <c r="R7" s="45"/>
      <c r="S7" s="47">
        <f>IF(C7="","",IF(C7&gt;$F4,1,IF(C7=$F4,0.5,0)))</f>
        <v>0</v>
      </c>
      <c r="T7" s="47">
        <f>IF(D7="","",IF(D7&gt;$F5,1,IF(D7=$F5,0.5,0)))</f>
        <v>1</v>
      </c>
      <c r="U7" s="47">
        <f>IF(E7="","",IF(E7&gt;$F6,1,IF(E7=$F6,0.5,0)))</f>
        <v>0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</v>
      </c>
      <c r="Y7" s="47">
        <f>IF(I7="","",IF(I7&gt;$F10,1,IF(I7=$F10,0.5,0)))</f>
        <v>1</v>
      </c>
      <c r="Z7" s="47">
        <f>IF(J7="","",IF(J7&gt;$F11,1,IF(J7=$F11,0.5,0)))</f>
        <v>1</v>
      </c>
      <c r="AA7" s="47">
        <f>IF(K7="","",IF(K7&gt;$F12,1,IF(K7=$F12,0.5,0)))</f>
        <v>1</v>
      </c>
      <c r="AB7" s="47">
        <f>IF(L7="","",IF(L7&gt;$F13,1,IF(L7=$F13,0.5,0)))</f>
        <v>0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6</v>
      </c>
      <c r="AG7" s="46">
        <f>D7+F5</f>
        <v>6</v>
      </c>
      <c r="AH7" s="46">
        <f>E7+F6</f>
        <v>6</v>
      </c>
      <c r="AI7" s="46" t="s">
        <v>37</v>
      </c>
      <c r="AJ7" s="46">
        <f>G7+F8</f>
        <v>6</v>
      </c>
      <c r="AK7" s="46">
        <f>H7+F9</f>
        <v>6</v>
      </c>
      <c r="AL7" s="46">
        <f>I7+F10</f>
        <v>6</v>
      </c>
      <c r="AM7" s="46">
        <f>J7+F11</f>
        <v>6</v>
      </c>
      <c r="AN7" s="46">
        <f>K7+F12</f>
        <v>6</v>
      </c>
      <c r="AO7" s="46">
        <f>L7+F13</f>
        <v>6</v>
      </c>
      <c r="AP7" s="46">
        <f>M7+F14</f>
        <v>0</v>
      </c>
      <c r="AQ7" s="54">
        <f>N7+F15</f>
        <v>0</v>
      </c>
      <c r="AS7" s="86">
        <f t="shared" si="4"/>
        <v>1</v>
      </c>
      <c r="AT7" s="87">
        <f t="shared" si="4"/>
        <v>3</v>
      </c>
      <c r="AU7" s="87">
        <f t="shared" si="4"/>
        <v>1</v>
      </c>
      <c r="AV7" s="87" t="s">
        <v>37</v>
      </c>
      <c r="AW7" s="87">
        <f t="shared" si="3"/>
        <v>3</v>
      </c>
      <c r="AX7" s="87">
        <f t="shared" si="3"/>
        <v>1</v>
      </c>
      <c r="AY7" s="87">
        <f t="shared" si="3"/>
        <v>3</v>
      </c>
      <c r="AZ7" s="87">
        <f t="shared" si="3"/>
        <v>3</v>
      </c>
      <c r="BA7" s="87">
        <f t="shared" si="3"/>
        <v>3</v>
      </c>
      <c r="BB7" s="87">
        <f t="shared" si="3"/>
        <v>1</v>
      </c>
      <c r="BC7" s="87" t="str">
        <f t="shared" si="3"/>
        <v/>
      </c>
      <c r="BD7" s="88" t="str">
        <f t="shared" si="3"/>
        <v/>
      </c>
    </row>
    <row r="8" spans="1:56" s="43" customFormat="1">
      <c r="A8" s="31">
        <v>5</v>
      </c>
      <c r="B8" s="32" t="s">
        <v>192</v>
      </c>
      <c r="C8" s="34">
        <v>1.5</v>
      </c>
      <c r="D8" s="34">
        <v>4</v>
      </c>
      <c r="E8" s="34">
        <v>3</v>
      </c>
      <c r="F8" s="34">
        <v>2</v>
      </c>
      <c r="G8" s="33" t="s">
        <v>37</v>
      </c>
      <c r="H8" s="34">
        <v>4</v>
      </c>
      <c r="I8" s="34">
        <v>2.5</v>
      </c>
      <c r="J8" s="34">
        <v>3.5</v>
      </c>
      <c r="K8" s="34">
        <v>3.5</v>
      </c>
      <c r="L8" s="34">
        <v>4.5</v>
      </c>
      <c r="M8" s="34"/>
      <c r="N8" s="34"/>
      <c r="O8" s="35">
        <f t="shared" si="1"/>
        <v>28.5</v>
      </c>
      <c r="P8" s="36">
        <f>IF(Info!B$10=0,0,SUM(S8:AD8))+IF(Info!B$11=0,0,2*SUM(S8:AD8))+IF(Info!B$12=0,0,SUM(AS8:BD8))</f>
        <v>5.5</v>
      </c>
      <c r="Q8" s="36">
        <f t="shared" si="2"/>
        <v>9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0.5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0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6</v>
      </c>
      <c r="AG8" s="46">
        <f>D8+G5</f>
        <v>6</v>
      </c>
      <c r="AH8" s="46">
        <f>E8+G6</f>
        <v>6</v>
      </c>
      <c r="AI8" s="46">
        <f>F8+G7</f>
        <v>6</v>
      </c>
      <c r="AJ8" s="46" t="s">
        <v>37</v>
      </c>
      <c r="AK8" s="46">
        <f>H8+G9</f>
        <v>6</v>
      </c>
      <c r="AL8" s="46">
        <f>I8+G10</f>
        <v>6</v>
      </c>
      <c r="AM8" s="46">
        <f>J8+G11</f>
        <v>6</v>
      </c>
      <c r="AN8" s="46">
        <f>K8+G12</f>
        <v>6</v>
      </c>
      <c r="AO8" s="46">
        <f>L8+G13</f>
        <v>6</v>
      </c>
      <c r="AP8" s="46">
        <f>M8+G14</f>
        <v>0</v>
      </c>
      <c r="AQ8" s="54">
        <f>N8+G15</f>
        <v>0</v>
      </c>
      <c r="AS8" s="86">
        <f t="shared" si="4"/>
        <v>1</v>
      </c>
      <c r="AT8" s="87">
        <f t="shared" si="4"/>
        <v>3</v>
      </c>
      <c r="AU8" s="87">
        <f t="shared" si="4"/>
        <v>2</v>
      </c>
      <c r="AV8" s="87">
        <f t="shared" si="4"/>
        <v>1</v>
      </c>
      <c r="AW8" s="87" t="s">
        <v>37</v>
      </c>
      <c r="AX8" s="87">
        <f t="shared" si="3"/>
        <v>3</v>
      </c>
      <c r="AY8" s="87">
        <f t="shared" si="3"/>
        <v>1</v>
      </c>
      <c r="AZ8" s="87">
        <f t="shared" si="3"/>
        <v>3</v>
      </c>
      <c r="BA8" s="87">
        <f t="shared" si="3"/>
        <v>3</v>
      </c>
      <c r="BB8" s="87">
        <f t="shared" si="3"/>
        <v>3</v>
      </c>
      <c r="BC8" s="87" t="str">
        <f t="shared" si="3"/>
        <v/>
      </c>
      <c r="BD8" s="88" t="str">
        <f t="shared" si="3"/>
        <v/>
      </c>
    </row>
    <row r="9" spans="1:56" s="43" customFormat="1">
      <c r="A9" s="31">
        <v>6</v>
      </c>
      <c r="B9" s="32" t="s">
        <v>198</v>
      </c>
      <c r="C9" s="34">
        <v>1.5</v>
      </c>
      <c r="D9" s="34">
        <v>3</v>
      </c>
      <c r="E9" s="34">
        <v>2.5</v>
      </c>
      <c r="F9" s="34">
        <v>3.5</v>
      </c>
      <c r="G9" s="34">
        <v>2</v>
      </c>
      <c r="H9" s="33" t="s">
        <v>37</v>
      </c>
      <c r="I9" s="34">
        <v>2.5</v>
      </c>
      <c r="J9" s="34">
        <v>4</v>
      </c>
      <c r="K9" s="34">
        <v>4</v>
      </c>
      <c r="L9" s="34">
        <v>5</v>
      </c>
      <c r="M9" s="34"/>
      <c r="N9" s="34"/>
      <c r="O9" s="35">
        <f t="shared" si="1"/>
        <v>28</v>
      </c>
      <c r="P9" s="36">
        <f>IF(Info!B$10=0,0,SUM(S9:AD9))+IF(Info!B$11=0,0,2*SUM(S9:AD9))+IF(Info!B$12=0,0,SUM(AS9:BD9))</f>
        <v>4.5</v>
      </c>
      <c r="Q9" s="36">
        <f t="shared" si="2"/>
        <v>9</v>
      </c>
      <c r="R9" s="45"/>
      <c r="S9" s="47">
        <f>IF(C9="","",IF(C9&gt;$H4,1,IF(C9=$H4,0.5,0)))</f>
        <v>0</v>
      </c>
      <c r="T9" s="47">
        <f>IF(D9="","",IF(D9&gt;$H5,1,IF(D9=$H5,0.5,0)))</f>
        <v>0.5</v>
      </c>
      <c r="U9" s="47">
        <f>IF(E9="","",IF(E9&gt;$H6,1,IF(E9=$H6,0.5,0)))</f>
        <v>0</v>
      </c>
      <c r="V9" s="47">
        <f>IF(F9="","",IF(F9&gt;$H7,1,IF(F9=$H7,0.5,0)))</f>
        <v>1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6</v>
      </c>
      <c r="AG9" s="46">
        <f>D9+H5</f>
        <v>6</v>
      </c>
      <c r="AH9" s="46">
        <f>E9+H6</f>
        <v>6</v>
      </c>
      <c r="AI9" s="46">
        <f>F9+H7</f>
        <v>6</v>
      </c>
      <c r="AJ9" s="46">
        <f>G9+H8</f>
        <v>6</v>
      </c>
      <c r="AK9" s="46" t="s">
        <v>37</v>
      </c>
      <c r="AL9" s="46">
        <f>I9+H10</f>
        <v>6</v>
      </c>
      <c r="AM9" s="46">
        <f>J9+H11</f>
        <v>6</v>
      </c>
      <c r="AN9" s="46">
        <f>K9+H12</f>
        <v>6</v>
      </c>
      <c r="AO9" s="46">
        <f>L9+H13</f>
        <v>6</v>
      </c>
      <c r="AP9" s="46">
        <f>M9+H14</f>
        <v>0</v>
      </c>
      <c r="AQ9" s="54">
        <f>N9+H15</f>
        <v>0</v>
      </c>
      <c r="AS9" s="86">
        <f t="shared" si="4"/>
        <v>1</v>
      </c>
      <c r="AT9" s="87">
        <f t="shared" si="4"/>
        <v>2</v>
      </c>
      <c r="AU9" s="87">
        <f t="shared" si="4"/>
        <v>1</v>
      </c>
      <c r="AV9" s="87">
        <f t="shared" si="4"/>
        <v>3</v>
      </c>
      <c r="AW9" s="87">
        <f t="shared" si="4"/>
        <v>1</v>
      </c>
      <c r="AX9" s="87" t="s">
        <v>37</v>
      </c>
      <c r="AY9" s="87">
        <f t="shared" si="3"/>
        <v>1</v>
      </c>
      <c r="AZ9" s="87">
        <f t="shared" si="3"/>
        <v>3</v>
      </c>
      <c r="BA9" s="87">
        <f t="shared" si="3"/>
        <v>3</v>
      </c>
      <c r="BB9" s="87">
        <f t="shared" si="3"/>
        <v>3</v>
      </c>
      <c r="BC9" s="87" t="str">
        <f t="shared" si="3"/>
        <v/>
      </c>
      <c r="BD9" s="88" t="str">
        <f t="shared" si="3"/>
        <v/>
      </c>
    </row>
    <row r="10" spans="1:56" s="43" customFormat="1">
      <c r="A10" s="31">
        <v>7</v>
      </c>
      <c r="B10" s="32" t="s">
        <v>199</v>
      </c>
      <c r="C10" s="34">
        <v>1</v>
      </c>
      <c r="D10" s="34">
        <v>2.5</v>
      </c>
      <c r="E10" s="34">
        <v>3.5</v>
      </c>
      <c r="F10" s="34">
        <v>2.5</v>
      </c>
      <c r="G10" s="34">
        <v>3.5</v>
      </c>
      <c r="H10" s="34">
        <v>3.5</v>
      </c>
      <c r="I10" s="33" t="s">
        <v>37</v>
      </c>
      <c r="J10" s="34">
        <v>0.5</v>
      </c>
      <c r="K10" s="34">
        <v>2</v>
      </c>
      <c r="L10" s="34">
        <v>4.5</v>
      </c>
      <c r="M10" s="34"/>
      <c r="N10" s="34"/>
      <c r="O10" s="35">
        <f t="shared" si="1"/>
        <v>23.5</v>
      </c>
      <c r="P10" s="36">
        <f>IF(Info!B$10=0,0,SUM(S10:AD10))+IF(Info!B$11=0,0,2*SUM(S10:AD10))+IF(Info!B$12=0,0,SUM(AS10:BD10))</f>
        <v>4</v>
      </c>
      <c r="Q10" s="36">
        <f t="shared" si="2"/>
        <v>9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1</v>
      </c>
      <c r="V10" s="47">
        <f>IF(F10="","",IF(F10&gt;$I7,1,IF(F10=$I7,0.5,0)))</f>
        <v>0</v>
      </c>
      <c r="W10" s="47">
        <f>IF(G10="","",IF(G10&gt;$I8,1,IF(G10=$I8,0.5,0)))</f>
        <v>1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0</v>
      </c>
      <c r="AB10" s="47">
        <f>IF(L10="","",IF(L10&gt;$I13,1,IF(L10=$I13,0.5,0)))</f>
        <v>1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6</v>
      </c>
      <c r="AG10" s="46">
        <f>D10+I5</f>
        <v>6</v>
      </c>
      <c r="AH10" s="46">
        <f>E10+I6</f>
        <v>6</v>
      </c>
      <c r="AI10" s="46">
        <f>F10+I7</f>
        <v>6</v>
      </c>
      <c r="AJ10" s="46">
        <f>G10+I8</f>
        <v>6</v>
      </c>
      <c r="AK10" s="46">
        <f>H10+I9</f>
        <v>6</v>
      </c>
      <c r="AL10" s="46" t="s">
        <v>37</v>
      </c>
      <c r="AM10" s="46">
        <f>J10+I11</f>
        <v>6</v>
      </c>
      <c r="AN10" s="46">
        <f>K10+I12</f>
        <v>6</v>
      </c>
      <c r="AO10" s="46">
        <f>L10+I13</f>
        <v>6</v>
      </c>
      <c r="AP10" s="46">
        <f>M10+I14</f>
        <v>0</v>
      </c>
      <c r="AQ10" s="54">
        <f>N10+I15</f>
        <v>0</v>
      </c>
      <c r="AS10" s="86">
        <f t="shared" si="4"/>
        <v>1</v>
      </c>
      <c r="AT10" s="87">
        <f t="shared" si="4"/>
        <v>1</v>
      </c>
      <c r="AU10" s="87">
        <f t="shared" si="4"/>
        <v>3</v>
      </c>
      <c r="AV10" s="87">
        <f t="shared" si="4"/>
        <v>1</v>
      </c>
      <c r="AW10" s="87">
        <f t="shared" si="4"/>
        <v>3</v>
      </c>
      <c r="AX10" s="87">
        <f t="shared" si="4"/>
        <v>3</v>
      </c>
      <c r="AY10" s="87" t="s">
        <v>37</v>
      </c>
      <c r="AZ10" s="87">
        <f>IF(Z10="","",IF(J10=0,0,1+2*Z10))</f>
        <v>1</v>
      </c>
      <c r="BA10" s="87">
        <f>IF(AA10="","",IF(K10=0,0,1+2*AA10))</f>
        <v>1</v>
      </c>
      <c r="BB10" s="87">
        <f>IF(AB10="","",IF(L10=0,0,1+2*AB10))</f>
        <v>3</v>
      </c>
      <c r="BC10" s="87" t="str">
        <f>IF(AC10="","",IF(M10=0,0,1+2*AC10))</f>
        <v/>
      </c>
      <c r="BD10" s="88" t="str">
        <f>IF(AD10="","",IF(N10=0,0,1+2*AD10))</f>
        <v/>
      </c>
    </row>
    <row r="11" spans="1:56" s="43" customFormat="1">
      <c r="A11" s="31">
        <v>8</v>
      </c>
      <c r="B11" s="32" t="s">
        <v>193</v>
      </c>
      <c r="C11" s="34">
        <v>1</v>
      </c>
      <c r="D11" s="34">
        <v>2</v>
      </c>
      <c r="E11" s="34">
        <v>1</v>
      </c>
      <c r="F11" s="34">
        <v>1.5</v>
      </c>
      <c r="G11" s="34">
        <v>2.5</v>
      </c>
      <c r="H11" s="34">
        <v>2</v>
      </c>
      <c r="I11" s="34">
        <v>5.5</v>
      </c>
      <c r="J11" s="33" t="s">
        <v>37</v>
      </c>
      <c r="K11" s="34">
        <v>4</v>
      </c>
      <c r="L11" s="34">
        <v>4</v>
      </c>
      <c r="M11" s="34"/>
      <c r="N11" s="34"/>
      <c r="O11" s="35">
        <f t="shared" si="1"/>
        <v>23.5</v>
      </c>
      <c r="P11" s="36">
        <f>IF(Info!B$10=0,0,SUM(S11:AD11))+IF(Info!B$11=0,0,2*SUM(S11:AD11))+IF(Info!B$12=0,0,SUM(AS11:BD11))</f>
        <v>3</v>
      </c>
      <c r="Q11" s="36">
        <f t="shared" si="2"/>
        <v>9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6</v>
      </c>
      <c r="AG11" s="46">
        <f>D11+J5</f>
        <v>6</v>
      </c>
      <c r="AH11" s="46">
        <f>E11+J6</f>
        <v>6</v>
      </c>
      <c r="AI11" s="46">
        <f>F11+J7</f>
        <v>6</v>
      </c>
      <c r="AJ11" s="46">
        <f>G11+J8</f>
        <v>6</v>
      </c>
      <c r="AK11" s="46">
        <f>H11+J9</f>
        <v>6</v>
      </c>
      <c r="AL11" s="46">
        <f>I11+J10</f>
        <v>6</v>
      </c>
      <c r="AM11" s="46" t="s">
        <v>37</v>
      </c>
      <c r="AN11" s="46">
        <f>K11+J12</f>
        <v>6</v>
      </c>
      <c r="AO11" s="46">
        <f>L11+J13</f>
        <v>6</v>
      </c>
      <c r="AP11" s="46">
        <f>M11+J14</f>
        <v>0</v>
      </c>
      <c r="AQ11" s="54">
        <f>N11+J15</f>
        <v>0</v>
      </c>
      <c r="AS11" s="86">
        <f t="shared" si="4"/>
        <v>1</v>
      </c>
      <c r="AT11" s="87">
        <f t="shared" si="4"/>
        <v>1</v>
      </c>
      <c r="AU11" s="87">
        <f t="shared" si="4"/>
        <v>1</v>
      </c>
      <c r="AV11" s="87">
        <f t="shared" si="4"/>
        <v>1</v>
      </c>
      <c r="AW11" s="87">
        <f t="shared" si="4"/>
        <v>1</v>
      </c>
      <c r="AX11" s="87">
        <f t="shared" si="4"/>
        <v>1</v>
      </c>
      <c r="AY11" s="87">
        <f>IF(Y11="","",IF(I11=0,0,1+2*Y11))</f>
        <v>3</v>
      </c>
      <c r="AZ11" s="87" t="s">
        <v>37</v>
      </c>
      <c r="BA11" s="87">
        <f>IF(AA11="","",IF(K11=0,0,1+2*AA11))</f>
        <v>3</v>
      </c>
      <c r="BB11" s="87">
        <f>IF(AB11="","",IF(L11=0,0,1+2*AB11))</f>
        <v>3</v>
      </c>
      <c r="BC11" s="87" t="str">
        <f>IF(AC11="","",IF(M11=0,0,1+2*AC11))</f>
        <v/>
      </c>
      <c r="BD11" s="88" t="str">
        <f>IF(AD11="","",IF(N11=0,0,1+2*AD11))</f>
        <v/>
      </c>
    </row>
    <row r="12" spans="1:56" s="43" customFormat="1">
      <c r="A12" s="31">
        <v>9</v>
      </c>
      <c r="B12" s="32" t="s">
        <v>194</v>
      </c>
      <c r="C12" s="34">
        <v>3</v>
      </c>
      <c r="D12" s="34">
        <v>1</v>
      </c>
      <c r="E12" s="34">
        <v>3</v>
      </c>
      <c r="F12" s="34">
        <v>2</v>
      </c>
      <c r="G12" s="34">
        <v>2.5</v>
      </c>
      <c r="H12" s="34">
        <v>2</v>
      </c>
      <c r="I12" s="34">
        <v>4</v>
      </c>
      <c r="J12" s="34">
        <v>2</v>
      </c>
      <c r="K12" s="33" t="s">
        <v>37</v>
      </c>
      <c r="L12" s="34">
        <v>4</v>
      </c>
      <c r="M12" s="34"/>
      <c r="N12" s="34"/>
      <c r="O12" s="35">
        <f t="shared" si="1"/>
        <v>23.5</v>
      </c>
      <c r="P12" s="36">
        <f>IF(Info!B$10=0,0,SUM(S12:AD12))+IF(Info!B$11=0,0,2*SUM(S12:AD12))+IF(Info!B$12=0,0,SUM(AS12:BD12))</f>
        <v>3</v>
      </c>
      <c r="Q12" s="36">
        <f t="shared" si="2"/>
        <v>9</v>
      </c>
      <c r="R12" s="45"/>
      <c r="S12" s="47">
        <f>IF(C12="","",IF(C12&gt;$K4,1,IF(C12=$K4,0.5,0)))</f>
        <v>0.5</v>
      </c>
      <c r="T12" s="47">
        <f>IF(D12="","",IF(D12&gt;$K5,1,IF(D12=$K5,0.5,0)))</f>
        <v>0</v>
      </c>
      <c r="U12" s="47">
        <f>IF(E12="","",IF(E12&gt;$K6,1,IF(E12=$K6,0.5,0)))</f>
        <v>0.5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1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1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6</v>
      </c>
      <c r="AG12" s="46">
        <f>D12+K5</f>
        <v>6</v>
      </c>
      <c r="AH12" s="46">
        <f>E12+K6</f>
        <v>6</v>
      </c>
      <c r="AI12" s="46">
        <f>F12+K7</f>
        <v>6</v>
      </c>
      <c r="AJ12" s="46">
        <f>G12+K8</f>
        <v>6</v>
      </c>
      <c r="AK12" s="46">
        <f>H12+K9</f>
        <v>6</v>
      </c>
      <c r="AL12" s="46">
        <f>I12+K10</f>
        <v>6</v>
      </c>
      <c r="AM12" s="46">
        <f>J12+K11</f>
        <v>6</v>
      </c>
      <c r="AN12" s="46" t="s">
        <v>37</v>
      </c>
      <c r="AO12" s="46">
        <f>L12+K13</f>
        <v>6</v>
      </c>
      <c r="AP12" s="46">
        <f>M12+K14</f>
        <v>0</v>
      </c>
      <c r="AQ12" s="54">
        <f>N12+K15</f>
        <v>0</v>
      </c>
      <c r="AS12" s="86">
        <f t="shared" si="4"/>
        <v>2</v>
      </c>
      <c r="AT12" s="87">
        <f t="shared" si="4"/>
        <v>1</v>
      </c>
      <c r="AU12" s="87">
        <f t="shared" si="4"/>
        <v>2</v>
      </c>
      <c r="AV12" s="87">
        <f t="shared" si="4"/>
        <v>1</v>
      </c>
      <c r="AW12" s="87">
        <f t="shared" si="4"/>
        <v>1</v>
      </c>
      <c r="AX12" s="87">
        <f t="shared" si="4"/>
        <v>1</v>
      </c>
      <c r="AY12" s="87">
        <f>IF(Y12="","",IF(I12=0,0,1+2*Y12))</f>
        <v>3</v>
      </c>
      <c r="AZ12" s="87">
        <f>IF(Z12="","",IF(J12=0,0,1+2*Z12))</f>
        <v>1</v>
      </c>
      <c r="BA12" s="87" t="s">
        <v>37</v>
      </c>
      <c r="BB12" s="87">
        <f>IF(AB12="","",IF(L12=0,0,1+2*AB12))</f>
        <v>3</v>
      </c>
      <c r="BC12" s="87" t="str">
        <f>IF(AC12="","",IF(M12=0,0,1+2*AC12))</f>
        <v/>
      </c>
      <c r="BD12" s="88" t="str">
        <f>IF(AD12="","",IF(N12=0,0,1+2*AD12))</f>
        <v/>
      </c>
    </row>
    <row r="13" spans="1:56" s="43" customFormat="1">
      <c r="A13" s="31">
        <v>10</v>
      </c>
      <c r="B13" s="32" t="s">
        <v>200</v>
      </c>
      <c r="C13" s="34">
        <v>1</v>
      </c>
      <c r="D13" s="34">
        <v>2.5</v>
      </c>
      <c r="E13" s="34">
        <v>1</v>
      </c>
      <c r="F13" s="34">
        <v>3.5</v>
      </c>
      <c r="G13" s="34">
        <v>1.5</v>
      </c>
      <c r="H13" s="34">
        <v>1</v>
      </c>
      <c r="I13" s="34">
        <v>1.5</v>
      </c>
      <c r="J13" s="34">
        <v>2</v>
      </c>
      <c r="K13" s="34">
        <v>2</v>
      </c>
      <c r="L13" s="33" t="s">
        <v>37</v>
      </c>
      <c r="M13" s="34"/>
      <c r="N13" s="34"/>
      <c r="O13" s="35">
        <f t="shared" si="1"/>
        <v>16</v>
      </c>
      <c r="P13" s="36">
        <f>IF(Info!B$10=0,0,SUM(S13:AD13))+IF(Info!B$11=0,0,2*SUM(S13:AD13))+IF(Info!B$12=0,0,SUM(AS13:BD13))</f>
        <v>1</v>
      </c>
      <c r="Q13" s="36">
        <f t="shared" si="2"/>
        <v>9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1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6</v>
      </c>
      <c r="AG13" s="46">
        <f>D13+L5</f>
        <v>6</v>
      </c>
      <c r="AH13" s="46">
        <f>E13+L6</f>
        <v>6</v>
      </c>
      <c r="AI13" s="46">
        <f>F13+L7</f>
        <v>6</v>
      </c>
      <c r="AJ13" s="46">
        <f>G13+L8</f>
        <v>6</v>
      </c>
      <c r="AK13" s="46">
        <f>H13+L9</f>
        <v>6</v>
      </c>
      <c r="AL13" s="46">
        <f>I13+L10</f>
        <v>6</v>
      </c>
      <c r="AM13" s="46">
        <f>J13+L11</f>
        <v>6</v>
      </c>
      <c r="AN13" s="46">
        <f>K13+L12</f>
        <v>6</v>
      </c>
      <c r="AO13" s="46" t="s">
        <v>37</v>
      </c>
      <c r="AP13" s="46">
        <f>M13+L14</f>
        <v>0</v>
      </c>
      <c r="AQ13" s="54">
        <f>N13+L15</f>
        <v>0</v>
      </c>
      <c r="AS13" s="86">
        <f t="shared" si="4"/>
        <v>1</v>
      </c>
      <c r="AT13" s="87">
        <f t="shared" si="4"/>
        <v>1</v>
      </c>
      <c r="AU13" s="87">
        <f t="shared" si="4"/>
        <v>1</v>
      </c>
      <c r="AV13" s="87">
        <f t="shared" si="4"/>
        <v>3</v>
      </c>
      <c r="AW13" s="87">
        <f t="shared" si="4"/>
        <v>1</v>
      </c>
      <c r="AX13" s="87">
        <f t="shared" si="4"/>
        <v>1</v>
      </c>
      <c r="AY13" s="87">
        <f>IF(Y13="","",IF(I13=0,0,1+2*Y13))</f>
        <v>1</v>
      </c>
      <c r="AZ13" s="87">
        <f>IF(Z13="","",IF(J13=0,0,1+2*Z13))</f>
        <v>1</v>
      </c>
      <c r="BA13" s="87">
        <f>IF(AA13="","",IF(K13=0,0,1+2*AA13))</f>
        <v>1</v>
      </c>
      <c r="BB13" s="87" t="s">
        <v>37</v>
      </c>
      <c r="BC13" s="87" t="str">
        <f>IF(AC13="","",IF(M13=0,0,1+2*AC13))</f>
        <v/>
      </c>
      <c r="BD13" s="88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6" t="str">
        <f t="shared" si="4"/>
        <v/>
      </c>
      <c r="AT14" s="87" t="str">
        <f t="shared" si="4"/>
        <v/>
      </c>
      <c r="AU14" s="87" t="str">
        <f t="shared" si="4"/>
        <v/>
      </c>
      <c r="AV14" s="87" t="str">
        <f t="shared" si="4"/>
        <v/>
      </c>
      <c r="AW14" s="87" t="str">
        <f t="shared" si="4"/>
        <v/>
      </c>
      <c r="AX14" s="87" t="str">
        <f t="shared" si="4"/>
        <v/>
      </c>
      <c r="AY14" s="87" t="str">
        <f>IF(Y14="","",IF(I14=0,0,1+2*Y14))</f>
        <v/>
      </c>
      <c r="AZ14" s="87" t="str">
        <f>IF(Z14="","",IF(J14=0,0,1+2*Z14))</f>
        <v/>
      </c>
      <c r="BA14" s="87" t="str">
        <f>IF(AA14="","",IF(K14=0,0,1+2*AA14))</f>
        <v/>
      </c>
      <c r="BB14" s="87" t="str">
        <f>IF(AB14="","",IF(L14=0,0,1+2*AB14))</f>
        <v/>
      </c>
      <c r="BC14" s="87" t="s">
        <v>37</v>
      </c>
      <c r="BD14" s="88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9" t="str">
        <f t="shared" si="4"/>
        <v/>
      </c>
      <c r="AT15" s="90" t="str">
        <f t="shared" si="4"/>
        <v/>
      </c>
      <c r="AU15" s="90" t="str">
        <f t="shared" si="4"/>
        <v/>
      </c>
      <c r="AV15" s="90" t="str">
        <f t="shared" si="4"/>
        <v/>
      </c>
      <c r="AW15" s="90" t="str">
        <f t="shared" si="4"/>
        <v/>
      </c>
      <c r="AX15" s="90" t="str">
        <f t="shared" si="4"/>
        <v/>
      </c>
      <c r="AY15" s="90" t="str">
        <f>IF(Y15="","",IF(I15=0,0,1+2*Y15))</f>
        <v/>
      </c>
      <c r="AZ15" s="90" t="str">
        <f>IF(Z15="","",IF(J15=0,0,1+2*Z15))</f>
        <v/>
      </c>
      <c r="BA15" s="90" t="str">
        <f>IF(AA15="","",IF(K15=0,0,1+2*AA15))</f>
        <v/>
      </c>
      <c r="BB15" s="90" t="str">
        <f>IF(AB15="","",IF(L15=0,0,1+2*AB15))</f>
        <v/>
      </c>
      <c r="BC15" s="90" t="str">
        <f>IF(AC15="","",IF(M15=0,0,1+2*AC15))</f>
        <v/>
      </c>
      <c r="BD15" s="91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178</v>
      </c>
      <c r="C18" s="33" t="s">
        <v>37</v>
      </c>
      <c r="D18" s="34">
        <v>3</v>
      </c>
      <c r="E18" s="34">
        <v>3.5</v>
      </c>
      <c r="F18" s="34">
        <v>3.5</v>
      </c>
      <c r="G18" s="34">
        <v>3</v>
      </c>
      <c r="H18" s="34">
        <v>3</v>
      </c>
      <c r="I18" s="34">
        <v>4</v>
      </c>
      <c r="J18" s="34"/>
      <c r="K18" s="34"/>
      <c r="L18" s="34"/>
      <c r="M18" s="34"/>
      <c r="N18" s="34"/>
      <c r="O18" s="35">
        <f t="shared" ref="O18:O29" si="6">SUM(C18:N18)</f>
        <v>20</v>
      </c>
      <c r="P18" s="36">
        <f>IF(Info!B$10=0,0,SUM(S18:AD18))+IF(Info!B$11=0,0,2*SUM(S18:AD18))+IF(Info!B$12=0,0,SUM(AS18:BD18))</f>
        <v>6</v>
      </c>
      <c r="Q18" s="36">
        <f t="shared" ref="Q18:Q29" si="7">COUNT(C18:N18)</f>
        <v>6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83" t="s">
        <v>37</v>
      </c>
      <c r="AT18" s="84">
        <f t="shared" ref="AT18:BD23" si="8">IF(T18="","",IF(D18=0,0,1+2*T18))</f>
        <v>3</v>
      </c>
      <c r="AU18" s="84">
        <f t="shared" si="8"/>
        <v>3</v>
      </c>
      <c r="AV18" s="84">
        <f t="shared" si="8"/>
        <v>3</v>
      </c>
      <c r="AW18" s="84">
        <f t="shared" si="8"/>
        <v>3</v>
      </c>
      <c r="AX18" s="84">
        <f t="shared" si="8"/>
        <v>3</v>
      </c>
      <c r="AY18" s="84">
        <f t="shared" si="8"/>
        <v>3</v>
      </c>
      <c r="AZ18" s="84" t="str">
        <f t="shared" si="8"/>
        <v/>
      </c>
      <c r="BA18" s="84" t="str">
        <f t="shared" si="8"/>
        <v/>
      </c>
      <c r="BB18" s="84" t="str">
        <f t="shared" si="8"/>
        <v/>
      </c>
      <c r="BC18" s="84" t="str">
        <f t="shared" si="8"/>
        <v/>
      </c>
      <c r="BD18" s="85" t="str">
        <f t="shared" si="8"/>
        <v/>
      </c>
    </row>
    <row r="19" spans="1:56" s="43" customFormat="1">
      <c r="A19" s="31">
        <v>2</v>
      </c>
      <c r="B19" s="32" t="s">
        <v>179</v>
      </c>
      <c r="C19" s="34">
        <v>1</v>
      </c>
      <c r="D19" s="33" t="s">
        <v>37</v>
      </c>
      <c r="E19" s="34">
        <v>2.5</v>
      </c>
      <c r="F19" s="34">
        <v>2.5</v>
      </c>
      <c r="G19" s="93">
        <v>4</v>
      </c>
      <c r="H19" s="34">
        <v>3.5</v>
      </c>
      <c r="I19" s="92">
        <v>3</v>
      </c>
      <c r="J19" s="34"/>
      <c r="K19" s="34"/>
      <c r="L19" s="34"/>
      <c r="M19" s="34"/>
      <c r="N19" s="34"/>
      <c r="O19" s="94">
        <f t="shared" si="6"/>
        <v>16.5</v>
      </c>
      <c r="P19" s="36">
        <f>IF(Info!B$10=0,0,SUM(S19:AD19))+IF(Info!B$11=0,0,2*SUM(S19:AD19))+IF(Info!B$12=0,0,SUM(AS19:BD19))</f>
        <v>5</v>
      </c>
      <c r="Q19" s="36">
        <f t="shared" si="7"/>
        <v>6</v>
      </c>
      <c r="R19" s="97" t="s">
        <v>202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86">
        <f t="shared" ref="AS19:AX29" si="9">IF(S19="","",IF(C19=0,0,1+2*S19))</f>
        <v>1</v>
      </c>
      <c r="AT19" s="87" t="s">
        <v>37</v>
      </c>
      <c r="AU19" s="87">
        <f t="shared" si="8"/>
        <v>3</v>
      </c>
      <c r="AV19" s="87">
        <f t="shared" si="8"/>
        <v>3</v>
      </c>
      <c r="AW19" s="87">
        <f t="shared" si="8"/>
        <v>3</v>
      </c>
      <c r="AX19" s="87">
        <f t="shared" si="8"/>
        <v>3</v>
      </c>
      <c r="AY19" s="87">
        <f t="shared" si="8"/>
        <v>3</v>
      </c>
      <c r="AZ19" s="87" t="str">
        <f t="shared" si="8"/>
        <v/>
      </c>
      <c r="BA19" s="87" t="str">
        <f t="shared" si="8"/>
        <v/>
      </c>
      <c r="BB19" s="87" t="str">
        <f t="shared" si="8"/>
        <v/>
      </c>
      <c r="BC19" s="87" t="str">
        <f t="shared" si="8"/>
        <v/>
      </c>
      <c r="BD19" s="88" t="str">
        <f t="shared" si="8"/>
        <v/>
      </c>
    </row>
    <row r="20" spans="1:56" s="43" customFormat="1">
      <c r="A20" s="31">
        <v>3</v>
      </c>
      <c r="B20" s="32" t="s">
        <v>177</v>
      </c>
      <c r="C20" s="34">
        <v>0.5</v>
      </c>
      <c r="D20" s="34">
        <v>1.5</v>
      </c>
      <c r="E20" s="33" t="s">
        <v>37</v>
      </c>
      <c r="F20" s="34">
        <v>1.5</v>
      </c>
      <c r="G20" s="34">
        <v>3</v>
      </c>
      <c r="H20" s="34">
        <v>3.5</v>
      </c>
      <c r="I20" s="93">
        <v>3</v>
      </c>
      <c r="J20" s="34"/>
      <c r="K20" s="34"/>
      <c r="L20" s="34"/>
      <c r="M20" s="34"/>
      <c r="N20" s="34"/>
      <c r="O20" s="35">
        <f t="shared" si="6"/>
        <v>13</v>
      </c>
      <c r="P20" s="36">
        <f>IF(Info!B$10=0,0,SUM(S20:AD20))+IF(Info!B$11=0,0,2*SUM(S20:AD20))+IF(Info!B$12=0,0,SUM(AS20:BD20))</f>
        <v>3</v>
      </c>
      <c r="Q20" s="36">
        <f t="shared" si="7"/>
        <v>6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96">
        <f>I20+E24</f>
        <v>3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86">
        <f t="shared" si="9"/>
        <v>1</v>
      </c>
      <c r="AT20" s="87">
        <f t="shared" si="9"/>
        <v>1</v>
      </c>
      <c r="AU20" s="87" t="s">
        <v>37</v>
      </c>
      <c r="AV20" s="87">
        <f t="shared" si="8"/>
        <v>1</v>
      </c>
      <c r="AW20" s="87">
        <f t="shared" si="8"/>
        <v>3</v>
      </c>
      <c r="AX20" s="87">
        <f t="shared" si="8"/>
        <v>3</v>
      </c>
      <c r="AY20" s="87">
        <f t="shared" si="8"/>
        <v>3</v>
      </c>
      <c r="AZ20" s="87" t="str">
        <f t="shared" si="8"/>
        <v/>
      </c>
      <c r="BA20" s="87" t="str">
        <f t="shared" si="8"/>
        <v/>
      </c>
      <c r="BB20" s="87" t="str">
        <f t="shared" si="8"/>
        <v/>
      </c>
      <c r="BC20" s="87" t="str">
        <f t="shared" si="8"/>
        <v/>
      </c>
      <c r="BD20" s="88" t="str">
        <f t="shared" si="8"/>
        <v/>
      </c>
    </row>
    <row r="21" spans="1:56" s="43" customFormat="1">
      <c r="A21" s="31">
        <v>4</v>
      </c>
      <c r="B21" s="32" t="s">
        <v>180</v>
      </c>
      <c r="C21" s="34">
        <v>0.5</v>
      </c>
      <c r="D21" s="34">
        <v>1.5</v>
      </c>
      <c r="E21" s="34">
        <v>2.5</v>
      </c>
      <c r="F21" s="33" t="s">
        <v>37</v>
      </c>
      <c r="G21" s="34">
        <v>1</v>
      </c>
      <c r="H21" s="93">
        <v>2</v>
      </c>
      <c r="I21" s="34">
        <v>3</v>
      </c>
      <c r="J21" s="34"/>
      <c r="K21" s="34"/>
      <c r="L21" s="34"/>
      <c r="M21" s="34"/>
      <c r="N21" s="34"/>
      <c r="O21" s="35">
        <f t="shared" si="6"/>
        <v>10.5</v>
      </c>
      <c r="P21" s="36">
        <f>IF(Info!B$10=0,0,SUM(S21:AD21))+IF(Info!B$11=0,0,2*SUM(S21:AD21))+IF(Info!B$12=0,0,SUM(AS21:BD21))</f>
        <v>2.5</v>
      </c>
      <c r="Q21" s="36">
        <f t="shared" si="7"/>
        <v>6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1</v>
      </c>
      <c r="V21" s="47" t="s">
        <v>37</v>
      </c>
      <c r="W21" s="47">
        <f>IF(G21="","",IF(G21&gt;$F22,1,IF(G21=$F22,0.5,0)))</f>
        <v>0</v>
      </c>
      <c r="X21" s="47">
        <f>IF(H21="","",IF(H21&gt;$F23,1,IF(H21=$F23,0.5,0)))</f>
        <v>0.5</v>
      </c>
      <c r="Y21" s="47">
        <f>IF(I21="","",IF(I21&gt;$F24,1,IF(I21=$F24,0.5,0)))</f>
        <v>1</v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86">
        <f t="shared" si="9"/>
        <v>1</v>
      </c>
      <c r="AT21" s="87">
        <f t="shared" si="9"/>
        <v>1</v>
      </c>
      <c r="AU21" s="87">
        <f t="shared" si="9"/>
        <v>3</v>
      </c>
      <c r="AV21" s="87" t="s">
        <v>37</v>
      </c>
      <c r="AW21" s="87">
        <f t="shared" si="8"/>
        <v>1</v>
      </c>
      <c r="AX21" s="87">
        <f t="shared" si="8"/>
        <v>2</v>
      </c>
      <c r="AY21" s="87">
        <f t="shared" si="8"/>
        <v>3</v>
      </c>
      <c r="AZ21" s="87" t="str">
        <f t="shared" si="8"/>
        <v/>
      </c>
      <c r="BA21" s="87" t="str">
        <f t="shared" si="8"/>
        <v/>
      </c>
      <c r="BB21" s="87" t="str">
        <f t="shared" si="8"/>
        <v/>
      </c>
      <c r="BC21" s="87" t="str">
        <f t="shared" si="8"/>
        <v/>
      </c>
      <c r="BD21" s="88" t="str">
        <f t="shared" si="8"/>
        <v/>
      </c>
    </row>
    <row r="22" spans="1:56" s="43" customFormat="1">
      <c r="A22" s="31">
        <v>5</v>
      </c>
      <c r="B22" s="32" t="s">
        <v>181</v>
      </c>
      <c r="C22" s="34">
        <v>1</v>
      </c>
      <c r="D22" s="93">
        <v>0</v>
      </c>
      <c r="E22" s="34">
        <v>1</v>
      </c>
      <c r="F22" s="34">
        <v>3</v>
      </c>
      <c r="G22" s="33" t="s">
        <v>37</v>
      </c>
      <c r="H22" s="34">
        <v>2</v>
      </c>
      <c r="I22" s="34">
        <v>2</v>
      </c>
      <c r="J22" s="34"/>
      <c r="K22" s="34"/>
      <c r="L22" s="34"/>
      <c r="M22" s="34"/>
      <c r="N22" s="34"/>
      <c r="O22" s="35">
        <f t="shared" si="6"/>
        <v>9</v>
      </c>
      <c r="P22" s="36">
        <f>IF(Info!B$10=0,0,SUM(S22:AD22))+IF(Info!B$11=0,0,2*SUM(S22:AD22))+IF(Info!B$12=0,0,SUM(AS22:BD22))</f>
        <v>2</v>
      </c>
      <c r="Q22" s="36">
        <f t="shared" si="7"/>
        <v>6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1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0.5</v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86">
        <f t="shared" si="9"/>
        <v>1</v>
      </c>
      <c r="AT22" s="87">
        <f t="shared" si="9"/>
        <v>0</v>
      </c>
      <c r="AU22" s="87">
        <f t="shared" si="9"/>
        <v>1</v>
      </c>
      <c r="AV22" s="87">
        <f t="shared" si="9"/>
        <v>3</v>
      </c>
      <c r="AW22" s="87" t="s">
        <v>37</v>
      </c>
      <c r="AX22" s="87">
        <f t="shared" si="8"/>
        <v>2</v>
      </c>
      <c r="AY22" s="87">
        <f t="shared" si="8"/>
        <v>2</v>
      </c>
      <c r="AZ22" s="87" t="str">
        <f t="shared" si="8"/>
        <v/>
      </c>
      <c r="BA22" s="87" t="str">
        <f t="shared" si="8"/>
        <v/>
      </c>
      <c r="BB22" s="87" t="str">
        <f t="shared" si="8"/>
        <v/>
      </c>
      <c r="BC22" s="87" t="str">
        <f t="shared" si="8"/>
        <v/>
      </c>
      <c r="BD22" s="88" t="str">
        <f t="shared" si="8"/>
        <v/>
      </c>
    </row>
    <row r="23" spans="1:56" s="43" customFormat="1">
      <c r="A23" s="31">
        <v>6</v>
      </c>
      <c r="B23" s="32" t="s">
        <v>182</v>
      </c>
      <c r="C23" s="34">
        <v>1</v>
      </c>
      <c r="D23" s="34">
        <v>0.5</v>
      </c>
      <c r="E23" s="34">
        <v>0.5</v>
      </c>
      <c r="F23" s="93">
        <v>2</v>
      </c>
      <c r="G23" s="34">
        <v>2</v>
      </c>
      <c r="H23" s="33" t="s">
        <v>37</v>
      </c>
      <c r="I23" s="34">
        <v>2</v>
      </c>
      <c r="J23" s="34"/>
      <c r="K23" s="34"/>
      <c r="L23" s="34"/>
      <c r="M23" s="34"/>
      <c r="N23" s="34"/>
      <c r="O23" s="35">
        <f t="shared" si="6"/>
        <v>8</v>
      </c>
      <c r="P23" s="36">
        <f>IF(Info!B$10=0,0,SUM(S23:AD23))+IF(Info!B$11=0,0,2*SUM(S23:AD23))+IF(Info!B$12=0,0,SUM(AS23:BD23))</f>
        <v>1.5</v>
      </c>
      <c r="Q23" s="36">
        <f t="shared" si="7"/>
        <v>6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0.5</v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86">
        <f t="shared" si="9"/>
        <v>1</v>
      </c>
      <c r="AT23" s="87">
        <f t="shared" si="9"/>
        <v>1</v>
      </c>
      <c r="AU23" s="87">
        <f t="shared" si="9"/>
        <v>1</v>
      </c>
      <c r="AV23" s="87">
        <f t="shared" si="9"/>
        <v>2</v>
      </c>
      <c r="AW23" s="87">
        <f t="shared" si="9"/>
        <v>2</v>
      </c>
      <c r="AX23" s="87" t="s">
        <v>37</v>
      </c>
      <c r="AY23" s="87">
        <f t="shared" si="8"/>
        <v>2</v>
      </c>
      <c r="AZ23" s="87" t="str">
        <f t="shared" si="8"/>
        <v/>
      </c>
      <c r="BA23" s="87" t="str">
        <f t="shared" si="8"/>
        <v/>
      </c>
      <c r="BB23" s="87" t="str">
        <f t="shared" si="8"/>
        <v/>
      </c>
      <c r="BC23" s="87" t="str">
        <f t="shared" si="8"/>
        <v/>
      </c>
      <c r="BD23" s="88" t="str">
        <f t="shared" si="8"/>
        <v/>
      </c>
    </row>
    <row r="24" spans="1:56" s="43" customFormat="1">
      <c r="A24" s="31">
        <v>7</v>
      </c>
      <c r="B24" s="32" t="s">
        <v>183</v>
      </c>
      <c r="C24" s="34">
        <v>0</v>
      </c>
      <c r="D24" s="92">
        <v>1</v>
      </c>
      <c r="E24" s="93">
        <v>0</v>
      </c>
      <c r="F24" s="34">
        <v>1</v>
      </c>
      <c r="G24" s="34">
        <v>2</v>
      </c>
      <c r="H24" s="34">
        <v>2</v>
      </c>
      <c r="I24" s="33" t="s">
        <v>37</v>
      </c>
      <c r="J24" s="34"/>
      <c r="K24" s="34"/>
      <c r="L24" s="34"/>
      <c r="M24" s="34"/>
      <c r="N24" s="34"/>
      <c r="O24" s="94">
        <f t="shared" si="6"/>
        <v>6</v>
      </c>
      <c r="P24" s="36">
        <f>IF(Info!B$10=0,0,SUM(S24:AD24))+IF(Info!B$11=0,0,2*SUM(S24:AD24))+IF(Info!B$12=0,0,SUM(AS24:BD24))</f>
        <v>1</v>
      </c>
      <c r="Q24" s="36">
        <f t="shared" si="7"/>
        <v>6</v>
      </c>
      <c r="R24" s="97" t="s">
        <v>203</v>
      </c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0.5</v>
      </c>
      <c r="X24" s="47">
        <f>IF(H24="","",IF(H24&gt;$I23,1,IF(H24=$I23,0.5,0)))</f>
        <v>0.5</v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4</v>
      </c>
      <c r="AG24" s="46">
        <f>D24+I19</f>
        <v>4</v>
      </c>
      <c r="AH24" s="96">
        <f>E24+I20</f>
        <v>3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86">
        <f t="shared" si="9"/>
        <v>0</v>
      </c>
      <c r="AT24" s="87">
        <f t="shared" si="9"/>
        <v>1</v>
      </c>
      <c r="AU24" s="87">
        <f t="shared" si="9"/>
        <v>0</v>
      </c>
      <c r="AV24" s="87">
        <f t="shared" si="9"/>
        <v>1</v>
      </c>
      <c r="AW24" s="87">
        <f t="shared" si="9"/>
        <v>2</v>
      </c>
      <c r="AX24" s="87">
        <f t="shared" si="9"/>
        <v>2</v>
      </c>
      <c r="AY24" s="87" t="s">
        <v>37</v>
      </c>
      <c r="AZ24" s="87" t="str">
        <f>IF(Z24="","",IF(J24=0,0,1+2*Z24))</f>
        <v/>
      </c>
      <c r="BA24" s="87" t="str">
        <f>IF(AA24="","",IF(K24=0,0,1+2*AA24))</f>
        <v/>
      </c>
      <c r="BB24" s="87" t="str">
        <f>IF(AB24="","",IF(L24=0,0,1+2*AB24))</f>
        <v/>
      </c>
      <c r="BC24" s="87" t="str">
        <f>IF(AC24="","",IF(M24=0,0,1+2*AC24))</f>
        <v/>
      </c>
      <c r="BD24" s="88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6"/>
        <v>0</v>
      </c>
      <c r="P25" s="36">
        <f>IF(Info!B$10=0,0,SUM(S25:AD25))+IF(Info!B$11=0,0,2*SUM(S25:AD25))+IF(Info!B$12=0,0,SUM(AS25:BD25))</f>
        <v>0</v>
      </c>
      <c r="Q25" s="36">
        <f t="shared" si="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86" t="str">
        <f t="shared" si="9"/>
        <v/>
      </c>
      <c r="AT25" s="87" t="str">
        <f t="shared" si="9"/>
        <v/>
      </c>
      <c r="AU25" s="87" t="str">
        <f t="shared" si="9"/>
        <v/>
      </c>
      <c r="AV25" s="87" t="str">
        <f t="shared" si="9"/>
        <v/>
      </c>
      <c r="AW25" s="87" t="str">
        <f t="shared" si="9"/>
        <v/>
      </c>
      <c r="AX25" s="87" t="str">
        <f t="shared" si="9"/>
        <v/>
      </c>
      <c r="AY25" s="87" t="str">
        <f>IF(Y25="","",IF(I25=0,0,1+2*Y25))</f>
        <v/>
      </c>
      <c r="AZ25" s="87" t="s">
        <v>37</v>
      </c>
      <c r="BA25" s="87" t="str">
        <f>IF(AA25="","",IF(K25=0,0,1+2*AA25))</f>
        <v/>
      </c>
      <c r="BB25" s="87" t="str">
        <f>IF(AB25="","",IF(L25=0,0,1+2*AB25))</f>
        <v/>
      </c>
      <c r="BC25" s="87" t="str">
        <f>IF(AC25="","",IF(M25=0,0,1+2*AC25))</f>
        <v/>
      </c>
      <c r="BD25" s="88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6"/>
        <v>0</v>
      </c>
      <c r="P26" s="36">
        <f>IF(Info!B$10=0,0,SUM(S26:AD26))+IF(Info!B$11=0,0,2*SUM(S26:AD26))+IF(Info!B$12=0,0,SUM(AS26:BD26))</f>
        <v>0</v>
      </c>
      <c r="Q26" s="36">
        <f t="shared" si="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86" t="str">
        <f t="shared" si="9"/>
        <v/>
      </c>
      <c r="AT26" s="87" t="str">
        <f t="shared" si="9"/>
        <v/>
      </c>
      <c r="AU26" s="87" t="str">
        <f t="shared" si="9"/>
        <v/>
      </c>
      <c r="AV26" s="87" t="str">
        <f t="shared" si="9"/>
        <v/>
      </c>
      <c r="AW26" s="87" t="str">
        <f t="shared" si="9"/>
        <v/>
      </c>
      <c r="AX26" s="87" t="str">
        <f t="shared" si="9"/>
        <v/>
      </c>
      <c r="AY26" s="87" t="str">
        <f>IF(Y26="","",IF(I26=0,0,1+2*Y26))</f>
        <v/>
      </c>
      <c r="AZ26" s="87" t="str">
        <f>IF(Z26="","",IF(J26=0,0,1+2*Z26))</f>
        <v/>
      </c>
      <c r="BA26" s="87" t="s">
        <v>37</v>
      </c>
      <c r="BB26" s="87" t="str">
        <f>IF(AB26="","",IF(L26=0,0,1+2*AB26))</f>
        <v/>
      </c>
      <c r="BC26" s="87" t="str">
        <f>IF(AC26="","",IF(M26=0,0,1+2*AC26))</f>
        <v/>
      </c>
      <c r="BD26" s="88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6"/>
        <v>0</v>
      </c>
      <c r="P27" s="36">
        <f>IF(Info!B$10=0,0,SUM(S27:AD27))+IF(Info!B$11=0,0,2*SUM(S27:AD27))+IF(Info!B$12=0,0,SUM(AS27:BD27))</f>
        <v>0</v>
      </c>
      <c r="Q27" s="36">
        <f t="shared" si="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86" t="str">
        <f t="shared" si="9"/>
        <v/>
      </c>
      <c r="AT27" s="87" t="str">
        <f t="shared" si="9"/>
        <v/>
      </c>
      <c r="AU27" s="87" t="str">
        <f t="shared" si="9"/>
        <v/>
      </c>
      <c r="AV27" s="87" t="str">
        <f t="shared" si="9"/>
        <v/>
      </c>
      <c r="AW27" s="87" t="str">
        <f t="shared" si="9"/>
        <v/>
      </c>
      <c r="AX27" s="87" t="str">
        <f t="shared" si="9"/>
        <v/>
      </c>
      <c r="AY27" s="87" t="str">
        <f>IF(Y27="","",IF(I27=0,0,1+2*Y27))</f>
        <v/>
      </c>
      <c r="AZ27" s="87" t="str">
        <f>IF(Z27="","",IF(J27=0,0,1+2*Z27))</f>
        <v/>
      </c>
      <c r="BA27" s="87" t="str">
        <f>IF(AA27="","",IF(K27=0,0,1+2*AA27))</f>
        <v/>
      </c>
      <c r="BB27" s="87" t="s">
        <v>37</v>
      </c>
      <c r="BC27" s="87" t="str">
        <f>IF(AC27="","",IF(M27=0,0,1+2*AC27))</f>
        <v/>
      </c>
      <c r="BD27" s="88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6" t="str">
        <f t="shared" si="9"/>
        <v/>
      </c>
      <c r="AT28" s="87" t="str">
        <f t="shared" si="9"/>
        <v/>
      </c>
      <c r="AU28" s="87" t="str">
        <f t="shared" si="9"/>
        <v/>
      </c>
      <c r="AV28" s="87" t="str">
        <f t="shared" si="9"/>
        <v/>
      </c>
      <c r="AW28" s="87" t="str">
        <f t="shared" si="9"/>
        <v/>
      </c>
      <c r="AX28" s="87" t="str">
        <f t="shared" si="9"/>
        <v/>
      </c>
      <c r="AY28" s="87" t="str">
        <f>IF(Y28="","",IF(I28=0,0,1+2*Y28))</f>
        <v/>
      </c>
      <c r="AZ28" s="87" t="str">
        <f>IF(Z28="","",IF(J28=0,0,1+2*Z28))</f>
        <v/>
      </c>
      <c r="BA28" s="87" t="str">
        <f>IF(AA28="","",IF(K28=0,0,1+2*AA28))</f>
        <v/>
      </c>
      <c r="BB28" s="87" t="str">
        <f>IF(AB28="","",IF(L28=0,0,1+2*AB28))</f>
        <v/>
      </c>
      <c r="BC28" s="87" t="s">
        <v>37</v>
      </c>
      <c r="BD28" s="88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9" t="str">
        <f t="shared" si="9"/>
        <v/>
      </c>
      <c r="AT29" s="90" t="str">
        <f t="shared" si="9"/>
        <v/>
      </c>
      <c r="AU29" s="90" t="str">
        <f t="shared" si="9"/>
        <v/>
      </c>
      <c r="AV29" s="90" t="str">
        <f t="shared" si="9"/>
        <v/>
      </c>
      <c r="AW29" s="90" t="str">
        <f t="shared" si="9"/>
        <v/>
      </c>
      <c r="AX29" s="90" t="str">
        <f t="shared" si="9"/>
        <v/>
      </c>
      <c r="AY29" s="90" t="str">
        <f>IF(Y29="","",IF(I29=0,0,1+2*Y29))</f>
        <v/>
      </c>
      <c r="AZ29" s="90" t="str">
        <f>IF(Z29="","",IF(J29=0,0,1+2*Z29))</f>
        <v/>
      </c>
      <c r="BA29" s="90" t="str">
        <f>IF(AA29="","",IF(K29=0,0,1+2*AA29))</f>
        <v/>
      </c>
      <c r="BB29" s="90" t="str">
        <f>IF(AB29="","",IF(L29=0,0,1+2*AB29))</f>
        <v/>
      </c>
      <c r="BC29" s="90" t="str">
        <f>IF(AC29="","",IF(M29=0,0,1+2*AC29))</f>
        <v/>
      </c>
      <c r="BD29" s="91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 t="s">
        <v>186</v>
      </c>
      <c r="C32" s="33" t="s">
        <v>37</v>
      </c>
      <c r="D32" s="34">
        <v>3</v>
      </c>
      <c r="E32" s="34">
        <v>2</v>
      </c>
      <c r="F32" s="34">
        <v>2</v>
      </c>
      <c r="G32" s="34">
        <v>3</v>
      </c>
      <c r="H32" s="34">
        <v>4</v>
      </c>
      <c r="I32" s="34">
        <v>3</v>
      </c>
      <c r="J32" s="34"/>
      <c r="K32" s="34"/>
      <c r="L32" s="34"/>
      <c r="M32" s="34"/>
      <c r="N32" s="34"/>
      <c r="O32" s="35">
        <f t="shared" ref="O32:O43" si="11">SUM(C32:N32)</f>
        <v>17</v>
      </c>
      <c r="P32" s="36">
        <f>IF(Info!B$10=0,0,SUM(S32:AD32))+IF(Info!B$11=0,0,2*SUM(S32:AD32))+IF(Info!B$12=0,0,SUM(AS32:BD32))</f>
        <v>5</v>
      </c>
      <c r="Q32" s="36">
        <f t="shared" ref="Q32:Q43" si="12">COUNT(C32:N32)</f>
        <v>6</v>
      </c>
      <c r="R32" s="45"/>
      <c r="S32" s="46" t="s">
        <v>37</v>
      </c>
      <c r="T32" s="47">
        <f>IF(D32="","",IF(D32&gt;$C33,1,IF(D32=$C33,0.5,0)))</f>
        <v>1</v>
      </c>
      <c r="U32" s="47">
        <f>IF(E32="","",IF(E32&gt;$C34,1,IF(E32=$C34,0.5,0)))</f>
        <v>0.5</v>
      </c>
      <c r="V32" s="47">
        <f>IF(F32="","",IF(F32&gt;$C35,1,IF(F32=$C35,0.5,0)))</f>
        <v>0.5</v>
      </c>
      <c r="W32" s="47">
        <f>IF(G32="","",IF(G32&gt;$C36,1,IF(G32=$C36,0.5,0)))</f>
        <v>1</v>
      </c>
      <c r="X32" s="47">
        <f>IF(H32="","",IF(H32&gt;$C37,1,IF(H32=$C37,0.5,0)))</f>
        <v>1</v>
      </c>
      <c r="Y32" s="47">
        <f>IF(I32="","",IF(I32&gt;$C38,1,IF(I32=$C38,0.5,0)))</f>
        <v>1</v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4</v>
      </c>
      <c r="AH32" s="50">
        <f>E32+C34</f>
        <v>4</v>
      </c>
      <c r="AI32" s="50">
        <f>F32+C35</f>
        <v>4</v>
      </c>
      <c r="AJ32" s="50">
        <f>G32+C36</f>
        <v>4</v>
      </c>
      <c r="AK32" s="50">
        <f>H32+C37</f>
        <v>4</v>
      </c>
      <c r="AL32" s="50">
        <f>I32+C38</f>
        <v>4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3" t="s">
        <v>37</v>
      </c>
      <c r="AT32" s="84">
        <f t="shared" ref="AT32:BD37" si="13">IF(T32="","",IF(D32=0,0,1+2*T32))</f>
        <v>3</v>
      </c>
      <c r="AU32" s="84">
        <f t="shared" si="13"/>
        <v>2</v>
      </c>
      <c r="AV32" s="84">
        <f t="shared" si="13"/>
        <v>2</v>
      </c>
      <c r="AW32" s="84">
        <f t="shared" si="13"/>
        <v>3</v>
      </c>
      <c r="AX32" s="84">
        <f t="shared" si="13"/>
        <v>3</v>
      </c>
      <c r="AY32" s="84">
        <f t="shared" si="13"/>
        <v>3</v>
      </c>
      <c r="AZ32" s="84" t="str">
        <f t="shared" si="13"/>
        <v/>
      </c>
      <c r="BA32" s="84" t="str">
        <f t="shared" si="13"/>
        <v/>
      </c>
      <c r="BB32" s="84" t="str">
        <f t="shared" si="13"/>
        <v/>
      </c>
      <c r="BC32" s="84" t="str">
        <f t="shared" si="13"/>
        <v/>
      </c>
      <c r="BD32" s="85" t="str">
        <f t="shared" si="13"/>
        <v/>
      </c>
    </row>
    <row r="33" spans="1:56" s="43" customFormat="1">
      <c r="A33" s="31">
        <v>2</v>
      </c>
      <c r="B33" s="32" t="s">
        <v>187</v>
      </c>
      <c r="C33" s="34">
        <v>1</v>
      </c>
      <c r="D33" s="33" t="s">
        <v>37</v>
      </c>
      <c r="E33" s="34">
        <v>1</v>
      </c>
      <c r="F33" s="34">
        <v>4</v>
      </c>
      <c r="G33" s="34">
        <v>2.5</v>
      </c>
      <c r="H33" s="34">
        <v>3</v>
      </c>
      <c r="I33" s="34">
        <v>4</v>
      </c>
      <c r="J33" s="34"/>
      <c r="K33" s="34"/>
      <c r="L33" s="34"/>
      <c r="M33" s="34"/>
      <c r="N33" s="34"/>
      <c r="O33" s="35">
        <f t="shared" si="11"/>
        <v>15.5</v>
      </c>
      <c r="P33" s="36">
        <f>IF(Info!B$10=0,0,SUM(S33:AD33))+IF(Info!B$11=0,0,2*SUM(S33:AD33))+IF(Info!B$12=0,0,SUM(AS33:BD33))</f>
        <v>4</v>
      </c>
      <c r="Q33" s="36">
        <f t="shared" si="12"/>
        <v>6</v>
      </c>
      <c r="R33" s="45"/>
      <c r="S33" s="47">
        <f>IF(C33="","",IF(C33&gt;D32,1,IF(C33=D32,0.5,0)))</f>
        <v>0</v>
      </c>
      <c r="T33" s="46" t="s">
        <v>37</v>
      </c>
      <c r="U33" s="47">
        <f>IF(E33="","",IF(E33&gt;$D34,1,IF(E33=$D34,0.5,0)))</f>
        <v>0</v>
      </c>
      <c r="V33" s="47">
        <f>IF(F33="","",IF(F33&gt;$D35,1,IF(F33=$D35,0.5,0)))</f>
        <v>1</v>
      </c>
      <c r="W33" s="47">
        <f>IF(G33="","",IF(G33&gt;$D36,1,IF(G33=$D36,0.5,0)))</f>
        <v>1</v>
      </c>
      <c r="X33" s="47">
        <f>IF(H33="","",IF(H33&gt;$D37,1,IF(H33=$D37,0.5,0)))</f>
        <v>1</v>
      </c>
      <c r="Y33" s="47">
        <f>IF(I33="","",IF(I33&gt;$D38,1,IF(I33=$D38,0.5,0)))</f>
        <v>1</v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4</v>
      </c>
      <c r="AG33" s="46" t="s">
        <v>37</v>
      </c>
      <c r="AH33" s="46">
        <f>E33+D34</f>
        <v>4</v>
      </c>
      <c r="AI33" s="46">
        <f>F33+D35</f>
        <v>4</v>
      </c>
      <c r="AJ33" s="46">
        <f>G33+D36</f>
        <v>4</v>
      </c>
      <c r="AK33" s="46">
        <f>H33+D37</f>
        <v>4</v>
      </c>
      <c r="AL33" s="46">
        <f>I33+D38</f>
        <v>4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6">
        <f t="shared" ref="AS33:AX43" si="14">IF(S33="","",IF(C33=0,0,1+2*S33))</f>
        <v>1</v>
      </c>
      <c r="AT33" s="87" t="s">
        <v>37</v>
      </c>
      <c r="AU33" s="87">
        <f t="shared" si="13"/>
        <v>1</v>
      </c>
      <c r="AV33" s="87">
        <f t="shared" si="13"/>
        <v>3</v>
      </c>
      <c r="AW33" s="87">
        <f t="shared" si="13"/>
        <v>3</v>
      </c>
      <c r="AX33" s="87">
        <f t="shared" si="13"/>
        <v>3</v>
      </c>
      <c r="AY33" s="87">
        <f t="shared" si="13"/>
        <v>3</v>
      </c>
      <c r="AZ33" s="87" t="str">
        <f t="shared" si="13"/>
        <v/>
      </c>
      <c r="BA33" s="87" t="str">
        <f t="shared" si="13"/>
        <v/>
      </c>
      <c r="BB33" s="87" t="str">
        <f t="shared" si="13"/>
        <v/>
      </c>
      <c r="BC33" s="87" t="str">
        <f t="shared" si="13"/>
        <v/>
      </c>
      <c r="BD33" s="88" t="str">
        <f t="shared" si="13"/>
        <v/>
      </c>
    </row>
    <row r="34" spans="1:56" s="43" customFormat="1">
      <c r="A34" s="31">
        <v>3</v>
      </c>
      <c r="B34" s="32" t="s">
        <v>184</v>
      </c>
      <c r="C34" s="34">
        <v>2</v>
      </c>
      <c r="D34" s="34">
        <v>3</v>
      </c>
      <c r="E34" s="33" t="s">
        <v>37</v>
      </c>
      <c r="F34" s="34">
        <v>1</v>
      </c>
      <c r="G34" s="34">
        <v>3</v>
      </c>
      <c r="H34" s="34">
        <v>4</v>
      </c>
      <c r="I34" s="34">
        <v>2</v>
      </c>
      <c r="J34" s="34"/>
      <c r="K34" s="34"/>
      <c r="L34" s="34"/>
      <c r="M34" s="34"/>
      <c r="N34" s="34"/>
      <c r="O34" s="35">
        <f t="shared" si="11"/>
        <v>15</v>
      </c>
      <c r="P34" s="36">
        <f>IF(Info!B$10=0,0,SUM(S34:AD34))+IF(Info!B$11=0,0,2*SUM(S34:AD34))+IF(Info!B$12=0,0,SUM(AS34:BD34))</f>
        <v>4</v>
      </c>
      <c r="Q34" s="36">
        <f t="shared" si="12"/>
        <v>6</v>
      </c>
      <c r="R34" s="45"/>
      <c r="S34" s="47">
        <f>IF(C34="","",IF(C34&gt;E32,1,IF(C34=E32,0.5,0)))</f>
        <v>0.5</v>
      </c>
      <c r="T34" s="47">
        <f>IF(D34="","",IF(D34&gt;E33,1,IF(D34=E33,0.5,0)))</f>
        <v>1</v>
      </c>
      <c r="U34" s="46" t="s">
        <v>37</v>
      </c>
      <c r="V34" s="47">
        <f>IF(F34="","",IF(F34&gt;$E35,1,IF(F34=$E35,0.5,0)))</f>
        <v>0</v>
      </c>
      <c r="W34" s="47">
        <f>IF(G34="","",IF(G34&gt;$E36,1,IF(G34=$E36,0.5,0)))</f>
        <v>1</v>
      </c>
      <c r="X34" s="47">
        <f>IF(H34="","",IF(H34&gt;$E37,1,IF(H34=$E37,0.5,0)))</f>
        <v>1</v>
      </c>
      <c r="Y34" s="47">
        <f>IF(I34="","",IF(I34&gt;$E38,1,IF(I34=$E38,0.5,0)))</f>
        <v>0.5</v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4</v>
      </c>
      <c r="AG34" s="46">
        <f>D34+E33</f>
        <v>4</v>
      </c>
      <c r="AH34" s="46" t="s">
        <v>37</v>
      </c>
      <c r="AI34" s="46">
        <f>F34+E35</f>
        <v>4</v>
      </c>
      <c r="AJ34" s="46">
        <f>G34+E36</f>
        <v>4</v>
      </c>
      <c r="AK34" s="46">
        <f>H34+E37</f>
        <v>4</v>
      </c>
      <c r="AL34" s="46">
        <f>I34+E38</f>
        <v>4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6">
        <f t="shared" si="14"/>
        <v>2</v>
      </c>
      <c r="AT34" s="87">
        <f t="shared" si="14"/>
        <v>3</v>
      </c>
      <c r="AU34" s="87" t="s">
        <v>37</v>
      </c>
      <c r="AV34" s="87">
        <f t="shared" si="13"/>
        <v>1</v>
      </c>
      <c r="AW34" s="87">
        <f t="shared" si="13"/>
        <v>3</v>
      </c>
      <c r="AX34" s="87">
        <f t="shared" si="13"/>
        <v>3</v>
      </c>
      <c r="AY34" s="87">
        <f t="shared" si="13"/>
        <v>2</v>
      </c>
      <c r="AZ34" s="87" t="str">
        <f t="shared" si="13"/>
        <v/>
      </c>
      <c r="BA34" s="87" t="str">
        <f t="shared" si="13"/>
        <v/>
      </c>
      <c r="BB34" s="87" t="str">
        <f t="shared" si="13"/>
        <v/>
      </c>
      <c r="BC34" s="87" t="str">
        <f t="shared" si="13"/>
        <v/>
      </c>
      <c r="BD34" s="88" t="str">
        <f t="shared" si="13"/>
        <v/>
      </c>
    </row>
    <row r="35" spans="1:56" s="43" customFormat="1">
      <c r="A35" s="31">
        <v>4</v>
      </c>
      <c r="B35" s="32" t="s">
        <v>188</v>
      </c>
      <c r="C35" s="34">
        <v>2</v>
      </c>
      <c r="D35" s="34">
        <v>0</v>
      </c>
      <c r="E35" s="34">
        <v>3</v>
      </c>
      <c r="F35" s="33" t="s">
        <v>37</v>
      </c>
      <c r="G35" s="61">
        <v>2.5</v>
      </c>
      <c r="H35" s="34">
        <v>2</v>
      </c>
      <c r="I35" s="34">
        <v>4</v>
      </c>
      <c r="J35" s="34"/>
      <c r="K35" s="34"/>
      <c r="L35" s="34"/>
      <c r="M35" s="34"/>
      <c r="N35" s="34"/>
      <c r="O35" s="35">
        <f t="shared" si="11"/>
        <v>13.5</v>
      </c>
      <c r="P35" s="36">
        <f>IF(Info!B$10=0,0,SUM(S35:AD35))+IF(Info!B$11=0,0,2*SUM(S35:AD35))+IF(Info!B$12=0,0,SUM(AS35:BD35))</f>
        <v>4</v>
      </c>
      <c r="Q35" s="36">
        <f t="shared" si="12"/>
        <v>6</v>
      </c>
      <c r="R35" s="45"/>
      <c r="S35" s="47">
        <f>IF(C35="","",IF(C35&gt;$F32,1,IF(C35=$F32,0.5,0)))</f>
        <v>0.5</v>
      </c>
      <c r="T35" s="47">
        <f>IF(D35="","",IF(D35&gt;$F33,1,IF(D35=$F33,0.5,0)))</f>
        <v>0</v>
      </c>
      <c r="U35" s="47">
        <f>IF(E35="","",IF(E35&gt;$F34,1,IF(E35=$F34,0.5,0)))</f>
        <v>1</v>
      </c>
      <c r="V35" s="47" t="s">
        <v>37</v>
      </c>
      <c r="W35" s="47">
        <f>IF(G35="","",IF(G35&gt;$F36,1,IF(G35=$F36,0.5,0)))</f>
        <v>1</v>
      </c>
      <c r="X35" s="47">
        <f>IF(H35="","",IF(H35&gt;$F37,1,IF(H35=$F37,0.5,0)))</f>
        <v>0.5</v>
      </c>
      <c r="Y35" s="47">
        <f>IF(I35="","",IF(I35&gt;$F38,1,IF(I35=$F38,0.5,0)))</f>
        <v>1</v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4</v>
      </c>
      <c r="AG35" s="46">
        <f>D35+F33</f>
        <v>4</v>
      </c>
      <c r="AH35" s="46">
        <f>E35+F34</f>
        <v>4</v>
      </c>
      <c r="AI35" s="46" t="s">
        <v>37</v>
      </c>
      <c r="AJ35" s="46">
        <f>G35+F36</f>
        <v>4</v>
      </c>
      <c r="AK35" s="46">
        <f>H35+F37</f>
        <v>4</v>
      </c>
      <c r="AL35" s="46">
        <f>I35+F38</f>
        <v>4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6">
        <f t="shared" si="14"/>
        <v>2</v>
      </c>
      <c r="AT35" s="87">
        <f t="shared" si="14"/>
        <v>0</v>
      </c>
      <c r="AU35" s="87">
        <f t="shared" si="14"/>
        <v>3</v>
      </c>
      <c r="AV35" s="87" t="s">
        <v>37</v>
      </c>
      <c r="AW35" s="87">
        <f t="shared" si="13"/>
        <v>3</v>
      </c>
      <c r="AX35" s="87">
        <f t="shared" si="13"/>
        <v>2</v>
      </c>
      <c r="AY35" s="87">
        <f t="shared" si="13"/>
        <v>3</v>
      </c>
      <c r="AZ35" s="87" t="str">
        <f t="shared" si="13"/>
        <v/>
      </c>
      <c r="BA35" s="87" t="str">
        <f t="shared" si="13"/>
        <v/>
      </c>
      <c r="BB35" s="87" t="str">
        <f t="shared" si="13"/>
        <v/>
      </c>
      <c r="BC35" s="87" t="str">
        <f t="shared" si="13"/>
        <v/>
      </c>
      <c r="BD35" s="88" t="str">
        <f t="shared" si="13"/>
        <v/>
      </c>
    </row>
    <row r="36" spans="1:56" s="43" customFormat="1">
      <c r="A36" s="31">
        <v>5</v>
      </c>
      <c r="B36" s="32" t="s">
        <v>185</v>
      </c>
      <c r="C36" s="34">
        <v>1</v>
      </c>
      <c r="D36" s="34">
        <v>1.5</v>
      </c>
      <c r="E36" s="34">
        <v>1</v>
      </c>
      <c r="F36" s="61">
        <v>1.5</v>
      </c>
      <c r="G36" s="33" t="s">
        <v>37</v>
      </c>
      <c r="H36" s="34">
        <v>2</v>
      </c>
      <c r="I36" s="34">
        <v>1.5</v>
      </c>
      <c r="J36" s="34"/>
      <c r="K36" s="34"/>
      <c r="L36" s="34"/>
      <c r="M36" s="34"/>
      <c r="N36" s="34"/>
      <c r="O36" s="35">
        <f t="shared" si="11"/>
        <v>8.5</v>
      </c>
      <c r="P36" s="36">
        <f>IF(Info!B$10=0,0,SUM(S36:AD36))+IF(Info!B$11=0,0,2*SUM(S36:AD36))+IF(Info!B$12=0,0,SUM(AS36:BD36))</f>
        <v>0.5</v>
      </c>
      <c r="Q36" s="36">
        <f t="shared" si="12"/>
        <v>6</v>
      </c>
      <c r="R36" s="45"/>
      <c r="S36" s="47">
        <f>IF(C36="","",IF(C36&gt;$G32,1,IF(C36=$G32,0.5,0)))</f>
        <v>0</v>
      </c>
      <c r="T36" s="47">
        <f>IF(D36="","",IF(D36&gt;$G33,1,IF(D36=$G33,0.5,0)))</f>
        <v>0</v>
      </c>
      <c r="U36" s="47">
        <f>IF(E36="","",IF(E36&gt;$G34,1,IF(E36=$G34,0.5,0)))</f>
        <v>0</v>
      </c>
      <c r="V36" s="47">
        <f>IF(F36="","",IF(F36&gt;$G35,1,IF(F36=$G35,0.5,0)))</f>
        <v>0</v>
      </c>
      <c r="W36" s="47" t="s">
        <v>37</v>
      </c>
      <c r="X36" s="47">
        <f>IF(H36="","",IF(H36&gt;$G37,1,IF(H36=$G37,0.5,0)))</f>
        <v>0.5</v>
      </c>
      <c r="Y36" s="47">
        <f>IF(I36="","",IF(I36&gt;$G38,1,IF(I36=$G38,0.5,0)))</f>
        <v>0</v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4</v>
      </c>
      <c r="AG36" s="46">
        <f>D36+G33</f>
        <v>4</v>
      </c>
      <c r="AH36" s="46">
        <f>E36+G34</f>
        <v>4</v>
      </c>
      <c r="AI36" s="46">
        <f>F36+G35</f>
        <v>4</v>
      </c>
      <c r="AJ36" s="46" t="s">
        <v>37</v>
      </c>
      <c r="AK36" s="46">
        <f>H36+G37</f>
        <v>4</v>
      </c>
      <c r="AL36" s="46">
        <f>I36+G38</f>
        <v>4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6">
        <f t="shared" si="14"/>
        <v>1</v>
      </c>
      <c r="AT36" s="87">
        <f t="shared" si="14"/>
        <v>1</v>
      </c>
      <c r="AU36" s="87">
        <f t="shared" si="14"/>
        <v>1</v>
      </c>
      <c r="AV36" s="87">
        <f t="shared" si="14"/>
        <v>1</v>
      </c>
      <c r="AW36" s="87" t="s">
        <v>37</v>
      </c>
      <c r="AX36" s="87">
        <f t="shared" si="13"/>
        <v>2</v>
      </c>
      <c r="AY36" s="87">
        <f t="shared" si="13"/>
        <v>1</v>
      </c>
      <c r="AZ36" s="87" t="str">
        <f t="shared" si="13"/>
        <v/>
      </c>
      <c r="BA36" s="87" t="str">
        <f t="shared" si="13"/>
        <v/>
      </c>
      <c r="BB36" s="87" t="str">
        <f t="shared" si="13"/>
        <v/>
      </c>
      <c r="BC36" s="87" t="str">
        <f t="shared" si="13"/>
        <v/>
      </c>
      <c r="BD36" s="88" t="str">
        <f t="shared" si="13"/>
        <v/>
      </c>
    </row>
    <row r="37" spans="1:56" s="43" customFormat="1">
      <c r="A37" s="31">
        <v>6</v>
      </c>
      <c r="B37" s="32" t="s">
        <v>190</v>
      </c>
      <c r="C37" s="34">
        <v>0</v>
      </c>
      <c r="D37" s="34">
        <v>1</v>
      </c>
      <c r="E37" s="34">
        <v>0</v>
      </c>
      <c r="F37" s="34">
        <v>2</v>
      </c>
      <c r="G37" s="34">
        <v>2</v>
      </c>
      <c r="H37" s="33" t="s">
        <v>37</v>
      </c>
      <c r="I37" s="34">
        <v>2.5</v>
      </c>
      <c r="J37" s="34"/>
      <c r="K37" s="34"/>
      <c r="L37" s="34"/>
      <c r="M37" s="34"/>
      <c r="N37" s="34"/>
      <c r="O37" s="35">
        <f t="shared" si="11"/>
        <v>7.5</v>
      </c>
      <c r="P37" s="36">
        <f>IF(Info!B$10=0,0,SUM(S37:AD37))+IF(Info!B$11=0,0,2*SUM(S37:AD37))+IF(Info!B$12=0,0,SUM(AS37:BD37))</f>
        <v>2</v>
      </c>
      <c r="Q37" s="36">
        <f t="shared" si="12"/>
        <v>6</v>
      </c>
      <c r="R37" s="45"/>
      <c r="S37" s="47">
        <f>IF(C37="","",IF(C37&gt;$H32,1,IF(C37=$H32,0.5,0)))</f>
        <v>0</v>
      </c>
      <c r="T37" s="47">
        <f>IF(D37="","",IF(D37&gt;$H33,1,IF(D37=$H33,0.5,0)))</f>
        <v>0</v>
      </c>
      <c r="U37" s="47">
        <f>IF(E37="","",IF(E37&gt;$H34,1,IF(E37=$H34,0.5,0)))</f>
        <v>0</v>
      </c>
      <c r="V37" s="47">
        <f>IF(F37="","",IF(F37&gt;$H35,1,IF(F37=$H35,0.5,0)))</f>
        <v>0.5</v>
      </c>
      <c r="W37" s="47">
        <f>IF(G37="","",IF(G37&gt;$H36,1,IF(G37=$H36,0.5,0)))</f>
        <v>0.5</v>
      </c>
      <c r="X37" s="47" t="s">
        <v>37</v>
      </c>
      <c r="Y37" s="47">
        <f>IF(I37="","",IF(I37&gt;$H38,1,IF(I37=$H38,0.5,0)))</f>
        <v>1</v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4</v>
      </c>
      <c r="AG37" s="46">
        <f>D37+H33</f>
        <v>4</v>
      </c>
      <c r="AH37" s="46">
        <f>E37+H34</f>
        <v>4</v>
      </c>
      <c r="AI37" s="46">
        <f>F37+H35</f>
        <v>4</v>
      </c>
      <c r="AJ37" s="46">
        <f>G37+H36</f>
        <v>4</v>
      </c>
      <c r="AK37" s="46" t="s">
        <v>37</v>
      </c>
      <c r="AL37" s="46">
        <f>I37+H38</f>
        <v>4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6">
        <f t="shared" si="14"/>
        <v>0</v>
      </c>
      <c r="AT37" s="87">
        <f t="shared" si="14"/>
        <v>1</v>
      </c>
      <c r="AU37" s="87">
        <f t="shared" si="14"/>
        <v>0</v>
      </c>
      <c r="AV37" s="87">
        <f t="shared" si="14"/>
        <v>2</v>
      </c>
      <c r="AW37" s="87">
        <f t="shared" si="14"/>
        <v>2</v>
      </c>
      <c r="AX37" s="87" t="s">
        <v>37</v>
      </c>
      <c r="AY37" s="87">
        <f t="shared" si="13"/>
        <v>3</v>
      </c>
      <c r="AZ37" s="87" t="str">
        <f t="shared" si="13"/>
        <v/>
      </c>
      <c r="BA37" s="87" t="str">
        <f t="shared" si="13"/>
        <v/>
      </c>
      <c r="BB37" s="87" t="str">
        <f t="shared" si="13"/>
        <v/>
      </c>
      <c r="BC37" s="87" t="str">
        <f t="shared" si="13"/>
        <v/>
      </c>
      <c r="BD37" s="88" t="str">
        <f t="shared" si="13"/>
        <v/>
      </c>
    </row>
    <row r="38" spans="1:56" s="43" customFormat="1">
      <c r="A38" s="31">
        <v>7</v>
      </c>
      <c r="B38" s="32" t="s">
        <v>189</v>
      </c>
      <c r="C38" s="34">
        <v>1</v>
      </c>
      <c r="D38" s="34">
        <v>0</v>
      </c>
      <c r="E38" s="34">
        <v>2</v>
      </c>
      <c r="F38" s="34">
        <v>0</v>
      </c>
      <c r="G38" s="34">
        <v>2.5</v>
      </c>
      <c r="H38" s="34">
        <v>1.5</v>
      </c>
      <c r="I38" s="33" t="s">
        <v>37</v>
      </c>
      <c r="J38" s="34"/>
      <c r="K38" s="34"/>
      <c r="L38" s="34"/>
      <c r="M38" s="34"/>
      <c r="N38" s="34"/>
      <c r="O38" s="35">
        <f t="shared" si="11"/>
        <v>7</v>
      </c>
      <c r="P38" s="36">
        <f>IF(Info!B$10=0,0,SUM(S38:AD38))+IF(Info!B$11=0,0,2*SUM(S38:AD38))+IF(Info!B$12=0,0,SUM(AS38:BD38))</f>
        <v>1.5</v>
      </c>
      <c r="Q38" s="36">
        <f t="shared" si="12"/>
        <v>6</v>
      </c>
      <c r="R38" s="45"/>
      <c r="S38" s="47">
        <f>IF(C38="","",IF(C38&gt;$I32,1,IF(C38=$I32,0.5,0)))</f>
        <v>0</v>
      </c>
      <c r="T38" s="47">
        <f>IF(D38="","",IF(D38&gt;$I33,1,IF(D38=$I33,0.5,0)))</f>
        <v>0</v>
      </c>
      <c r="U38" s="47">
        <f>IF(E38="","",IF(E38&gt;$I34,1,IF(E38=$I34,0.5,0)))</f>
        <v>0.5</v>
      </c>
      <c r="V38" s="47">
        <f>IF(F38="","",IF(F38&gt;$I35,1,IF(F38=$I35,0.5,0)))</f>
        <v>0</v>
      </c>
      <c r="W38" s="47">
        <f>IF(G38="","",IF(G38&gt;$I36,1,IF(G38=$I36,0.5,0)))</f>
        <v>1</v>
      </c>
      <c r="X38" s="47">
        <f>IF(H38="","",IF(H38&gt;$I37,1,IF(H38=$I37,0.5,0)))</f>
        <v>0</v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4</v>
      </c>
      <c r="AG38" s="46">
        <f>D38+I33</f>
        <v>4</v>
      </c>
      <c r="AH38" s="46">
        <f>E38+I34</f>
        <v>4</v>
      </c>
      <c r="AI38" s="46">
        <f>F38+I35</f>
        <v>4</v>
      </c>
      <c r="AJ38" s="46">
        <f>G38+I36</f>
        <v>4</v>
      </c>
      <c r="AK38" s="46">
        <f>H38+I37</f>
        <v>4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6">
        <f t="shared" si="14"/>
        <v>1</v>
      </c>
      <c r="AT38" s="87">
        <f t="shared" si="14"/>
        <v>0</v>
      </c>
      <c r="AU38" s="87">
        <f t="shared" si="14"/>
        <v>2</v>
      </c>
      <c r="AV38" s="87">
        <f t="shared" si="14"/>
        <v>0</v>
      </c>
      <c r="AW38" s="87">
        <f t="shared" si="14"/>
        <v>3</v>
      </c>
      <c r="AX38" s="87">
        <f t="shared" si="14"/>
        <v>1</v>
      </c>
      <c r="AY38" s="87" t="s">
        <v>37</v>
      </c>
      <c r="AZ38" s="87" t="str">
        <f>IF(Z38="","",IF(J38=0,0,1+2*Z38))</f>
        <v/>
      </c>
      <c r="BA38" s="87" t="str">
        <f>IF(AA38="","",IF(K38=0,0,1+2*AA38))</f>
        <v/>
      </c>
      <c r="BB38" s="87" t="str">
        <f>IF(AB38="","",IF(L38=0,0,1+2*AB38))</f>
        <v/>
      </c>
      <c r="BC38" s="87" t="str">
        <f>IF(AC38="","",IF(M38=0,0,1+2*AC38))</f>
        <v/>
      </c>
      <c r="BD38" s="88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6" t="str">
        <f t="shared" si="14"/>
        <v/>
      </c>
      <c r="AT39" s="87" t="str">
        <f t="shared" si="14"/>
        <v/>
      </c>
      <c r="AU39" s="87" t="str">
        <f t="shared" si="14"/>
        <v/>
      </c>
      <c r="AV39" s="87" t="str">
        <f t="shared" si="14"/>
        <v/>
      </c>
      <c r="AW39" s="87" t="str">
        <f t="shared" si="14"/>
        <v/>
      </c>
      <c r="AX39" s="87" t="str">
        <f t="shared" si="14"/>
        <v/>
      </c>
      <c r="AY39" s="87" t="str">
        <f>IF(Y39="","",IF(I39=0,0,1+2*Y39))</f>
        <v/>
      </c>
      <c r="AZ39" s="87" t="s">
        <v>37</v>
      </c>
      <c r="BA39" s="87" t="str">
        <f>IF(AA39="","",IF(K39=0,0,1+2*AA39))</f>
        <v/>
      </c>
      <c r="BB39" s="87" t="str">
        <f>IF(AB39="","",IF(L39=0,0,1+2*AB39))</f>
        <v/>
      </c>
      <c r="BC39" s="87" t="str">
        <f>IF(AC39="","",IF(M39=0,0,1+2*AC39))</f>
        <v/>
      </c>
      <c r="BD39" s="88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6" t="str">
        <f t="shared" si="14"/>
        <v/>
      </c>
      <c r="AT40" s="87" t="str">
        <f t="shared" si="14"/>
        <v/>
      </c>
      <c r="AU40" s="87" t="str">
        <f t="shared" si="14"/>
        <v/>
      </c>
      <c r="AV40" s="87" t="str">
        <f t="shared" si="14"/>
        <v/>
      </c>
      <c r="AW40" s="87" t="str">
        <f t="shared" si="14"/>
        <v/>
      </c>
      <c r="AX40" s="87" t="str">
        <f t="shared" si="14"/>
        <v/>
      </c>
      <c r="AY40" s="87" t="str">
        <f>IF(Y40="","",IF(I40=0,0,1+2*Y40))</f>
        <v/>
      </c>
      <c r="AZ40" s="87" t="str">
        <f>IF(Z40="","",IF(J40=0,0,1+2*Z40))</f>
        <v/>
      </c>
      <c r="BA40" s="87" t="s">
        <v>37</v>
      </c>
      <c r="BB40" s="87" t="str">
        <f>IF(AB40="","",IF(L40=0,0,1+2*AB40))</f>
        <v/>
      </c>
      <c r="BC40" s="87" t="str">
        <f>IF(AC40="","",IF(M40=0,0,1+2*AC40))</f>
        <v/>
      </c>
      <c r="BD40" s="88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6" t="str">
        <f t="shared" si="14"/>
        <v/>
      </c>
      <c r="AT41" s="87" t="str">
        <f t="shared" si="14"/>
        <v/>
      </c>
      <c r="AU41" s="87" t="str">
        <f t="shared" si="14"/>
        <v/>
      </c>
      <c r="AV41" s="87" t="str">
        <f t="shared" si="14"/>
        <v/>
      </c>
      <c r="AW41" s="87" t="str">
        <f t="shared" si="14"/>
        <v/>
      </c>
      <c r="AX41" s="87" t="str">
        <f t="shared" si="14"/>
        <v/>
      </c>
      <c r="AY41" s="87" t="str">
        <f>IF(Y41="","",IF(I41=0,0,1+2*Y41))</f>
        <v/>
      </c>
      <c r="AZ41" s="87" t="str">
        <f>IF(Z41="","",IF(J41=0,0,1+2*Z41))</f>
        <v/>
      </c>
      <c r="BA41" s="87" t="str">
        <f>IF(AA41="","",IF(K41=0,0,1+2*AA41))</f>
        <v/>
      </c>
      <c r="BB41" s="87" t="s">
        <v>37</v>
      </c>
      <c r="BC41" s="87" t="str">
        <f>IF(AC41="","",IF(M41=0,0,1+2*AC41))</f>
        <v/>
      </c>
      <c r="BD41" s="88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6" t="str">
        <f t="shared" si="14"/>
        <v/>
      </c>
      <c r="AT42" s="87" t="str">
        <f t="shared" si="14"/>
        <v/>
      </c>
      <c r="AU42" s="87" t="str">
        <f t="shared" si="14"/>
        <v/>
      </c>
      <c r="AV42" s="87" t="str">
        <f t="shared" si="14"/>
        <v/>
      </c>
      <c r="AW42" s="87" t="str">
        <f t="shared" si="14"/>
        <v/>
      </c>
      <c r="AX42" s="87" t="str">
        <f t="shared" si="14"/>
        <v/>
      </c>
      <c r="AY42" s="87" t="str">
        <f>IF(Y42="","",IF(I42=0,0,1+2*Y42))</f>
        <v/>
      </c>
      <c r="AZ42" s="87" t="str">
        <f>IF(Z42="","",IF(J42=0,0,1+2*Z42))</f>
        <v/>
      </c>
      <c r="BA42" s="87" t="str">
        <f>IF(AA42="","",IF(K42=0,0,1+2*AA42))</f>
        <v/>
      </c>
      <c r="BB42" s="87" t="str">
        <f>IF(AB42="","",IF(L42=0,0,1+2*AB42))</f>
        <v/>
      </c>
      <c r="BC42" s="87" t="s">
        <v>37</v>
      </c>
      <c r="BD42" s="88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9" t="str">
        <f t="shared" si="14"/>
        <v/>
      </c>
      <c r="AT43" s="90" t="str">
        <f t="shared" si="14"/>
        <v/>
      </c>
      <c r="AU43" s="90" t="str">
        <f t="shared" si="14"/>
        <v/>
      </c>
      <c r="AV43" s="90" t="str">
        <f t="shared" si="14"/>
        <v/>
      </c>
      <c r="AW43" s="90" t="str">
        <f t="shared" si="14"/>
        <v/>
      </c>
      <c r="AX43" s="90" t="str">
        <f t="shared" si="14"/>
        <v/>
      </c>
      <c r="AY43" s="90" t="str">
        <f>IF(Y43="","",IF(I43=0,0,1+2*Y43))</f>
        <v/>
      </c>
      <c r="AZ43" s="90" t="str">
        <f>IF(Z43="","",IF(J43=0,0,1+2*Z43))</f>
        <v/>
      </c>
      <c r="BA43" s="90" t="str">
        <f>IF(AA43="","",IF(K43=0,0,1+2*AA43))</f>
        <v/>
      </c>
      <c r="BB43" s="90" t="str">
        <f>IF(AB43="","",IF(L43=0,0,1+2*AB43))</f>
        <v/>
      </c>
      <c r="BC43" s="90" t="str">
        <f>IF(AC43="","",IF(M43=0,0,1+2*AC43))</f>
        <v/>
      </c>
      <c r="BD43" s="91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3" t="s">
        <v>37</v>
      </c>
      <c r="AT46" s="84" t="str">
        <f t="shared" ref="AT46:BD51" si="18">IF(T46="","",IF(D46=0,0,1+2*T46))</f>
        <v/>
      </c>
      <c r="AU46" s="84" t="str">
        <f t="shared" si="18"/>
        <v/>
      </c>
      <c r="AV46" s="84" t="str">
        <f t="shared" si="18"/>
        <v/>
      </c>
      <c r="AW46" s="84" t="str">
        <f t="shared" si="18"/>
        <v/>
      </c>
      <c r="AX46" s="84" t="str">
        <f t="shared" si="18"/>
        <v/>
      </c>
      <c r="AY46" s="84" t="str">
        <f t="shared" si="18"/>
        <v/>
      </c>
      <c r="AZ46" s="84" t="str">
        <f t="shared" si="18"/>
        <v/>
      </c>
      <c r="BA46" s="84" t="str">
        <f t="shared" si="18"/>
        <v/>
      </c>
      <c r="BB46" s="84" t="str">
        <f t="shared" si="18"/>
        <v/>
      </c>
      <c r="BC46" s="84" t="str">
        <f t="shared" si="18"/>
        <v/>
      </c>
      <c r="BD46" s="85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6" t="str">
        <f t="shared" ref="AS47:AX57" si="19">IF(S47="","",IF(C47=0,0,1+2*S47))</f>
        <v/>
      </c>
      <c r="AT47" s="87" t="s">
        <v>37</v>
      </c>
      <c r="AU47" s="87" t="str">
        <f t="shared" si="18"/>
        <v/>
      </c>
      <c r="AV47" s="87" t="str">
        <f t="shared" si="18"/>
        <v/>
      </c>
      <c r="AW47" s="87" t="str">
        <f t="shared" si="18"/>
        <v/>
      </c>
      <c r="AX47" s="87" t="str">
        <f t="shared" si="18"/>
        <v/>
      </c>
      <c r="AY47" s="87" t="str">
        <f t="shared" si="18"/>
        <v/>
      </c>
      <c r="AZ47" s="87" t="str">
        <f t="shared" si="18"/>
        <v/>
      </c>
      <c r="BA47" s="87" t="str">
        <f t="shared" si="18"/>
        <v/>
      </c>
      <c r="BB47" s="87" t="str">
        <f t="shared" si="18"/>
        <v/>
      </c>
      <c r="BC47" s="87" t="str">
        <f t="shared" si="18"/>
        <v/>
      </c>
      <c r="BD47" s="88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6" t="str">
        <f t="shared" si="19"/>
        <v/>
      </c>
      <c r="AT48" s="87" t="str">
        <f t="shared" si="19"/>
        <v/>
      </c>
      <c r="AU48" s="87" t="s">
        <v>37</v>
      </c>
      <c r="AV48" s="87" t="str">
        <f t="shared" si="18"/>
        <v/>
      </c>
      <c r="AW48" s="87" t="str">
        <f t="shared" si="18"/>
        <v/>
      </c>
      <c r="AX48" s="87" t="str">
        <f t="shared" si="18"/>
        <v/>
      </c>
      <c r="AY48" s="87" t="str">
        <f t="shared" si="18"/>
        <v/>
      </c>
      <c r="AZ48" s="87" t="str">
        <f t="shared" si="18"/>
        <v/>
      </c>
      <c r="BA48" s="87" t="str">
        <f t="shared" si="18"/>
        <v/>
      </c>
      <c r="BB48" s="87" t="str">
        <f t="shared" si="18"/>
        <v/>
      </c>
      <c r="BC48" s="87" t="str">
        <f t="shared" si="18"/>
        <v/>
      </c>
      <c r="BD48" s="88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6" t="str">
        <f t="shared" si="19"/>
        <v/>
      </c>
      <c r="AT49" s="87" t="str">
        <f t="shared" si="19"/>
        <v/>
      </c>
      <c r="AU49" s="87" t="str">
        <f t="shared" si="19"/>
        <v/>
      </c>
      <c r="AV49" s="87" t="s">
        <v>37</v>
      </c>
      <c r="AW49" s="87" t="str">
        <f t="shared" si="18"/>
        <v/>
      </c>
      <c r="AX49" s="87" t="str">
        <f t="shared" si="18"/>
        <v/>
      </c>
      <c r="AY49" s="87" t="str">
        <f t="shared" si="18"/>
        <v/>
      </c>
      <c r="AZ49" s="87" t="str">
        <f t="shared" si="18"/>
        <v/>
      </c>
      <c r="BA49" s="87" t="str">
        <f t="shared" si="18"/>
        <v/>
      </c>
      <c r="BB49" s="87" t="str">
        <f t="shared" si="18"/>
        <v/>
      </c>
      <c r="BC49" s="87" t="str">
        <f t="shared" si="18"/>
        <v/>
      </c>
      <c r="BD49" s="88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6" t="str">
        <f t="shared" si="19"/>
        <v/>
      </c>
      <c r="AT50" s="87" t="str">
        <f t="shared" si="19"/>
        <v/>
      </c>
      <c r="AU50" s="87" t="str">
        <f t="shared" si="19"/>
        <v/>
      </c>
      <c r="AV50" s="87" t="str">
        <f t="shared" si="19"/>
        <v/>
      </c>
      <c r="AW50" s="87" t="s">
        <v>37</v>
      </c>
      <c r="AX50" s="87" t="str">
        <f t="shared" si="18"/>
        <v/>
      </c>
      <c r="AY50" s="87" t="str">
        <f t="shared" si="18"/>
        <v/>
      </c>
      <c r="AZ50" s="87" t="str">
        <f t="shared" si="18"/>
        <v/>
      </c>
      <c r="BA50" s="87" t="str">
        <f t="shared" si="18"/>
        <v/>
      </c>
      <c r="BB50" s="87" t="str">
        <f t="shared" si="18"/>
        <v/>
      </c>
      <c r="BC50" s="87" t="str">
        <f t="shared" si="18"/>
        <v/>
      </c>
      <c r="BD50" s="88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6" t="str">
        <f t="shared" si="19"/>
        <v/>
      </c>
      <c r="AT51" s="87" t="str">
        <f t="shared" si="19"/>
        <v/>
      </c>
      <c r="AU51" s="87" t="str">
        <f t="shared" si="19"/>
        <v/>
      </c>
      <c r="AV51" s="87" t="str">
        <f t="shared" si="19"/>
        <v/>
      </c>
      <c r="AW51" s="87" t="str">
        <f t="shared" si="19"/>
        <v/>
      </c>
      <c r="AX51" s="87" t="s">
        <v>37</v>
      </c>
      <c r="AY51" s="87" t="str">
        <f t="shared" si="18"/>
        <v/>
      </c>
      <c r="AZ51" s="87" t="str">
        <f t="shared" si="18"/>
        <v/>
      </c>
      <c r="BA51" s="87" t="str">
        <f t="shared" si="18"/>
        <v/>
      </c>
      <c r="BB51" s="87" t="str">
        <f t="shared" si="18"/>
        <v/>
      </c>
      <c r="BC51" s="87" t="str">
        <f t="shared" si="18"/>
        <v/>
      </c>
      <c r="BD51" s="88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6" t="str">
        <f t="shared" si="19"/>
        <v/>
      </c>
      <c r="AT52" s="87" t="str">
        <f t="shared" si="19"/>
        <v/>
      </c>
      <c r="AU52" s="87" t="str">
        <f t="shared" si="19"/>
        <v/>
      </c>
      <c r="AV52" s="87" t="str">
        <f t="shared" si="19"/>
        <v/>
      </c>
      <c r="AW52" s="87" t="str">
        <f t="shared" si="19"/>
        <v/>
      </c>
      <c r="AX52" s="87" t="str">
        <f t="shared" si="19"/>
        <v/>
      </c>
      <c r="AY52" s="87" t="s">
        <v>37</v>
      </c>
      <c r="AZ52" s="87" t="str">
        <f>IF(Z52="","",IF(J52=0,0,1+2*Z52))</f>
        <v/>
      </c>
      <c r="BA52" s="87" t="str">
        <f>IF(AA52="","",IF(K52=0,0,1+2*AA52))</f>
        <v/>
      </c>
      <c r="BB52" s="87" t="str">
        <f>IF(AB52="","",IF(L52=0,0,1+2*AB52))</f>
        <v/>
      </c>
      <c r="BC52" s="87" t="str">
        <f>IF(AC52="","",IF(M52=0,0,1+2*AC52))</f>
        <v/>
      </c>
      <c r="BD52" s="88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6" t="str">
        <f t="shared" si="19"/>
        <v/>
      </c>
      <c r="AT53" s="87" t="str">
        <f t="shared" si="19"/>
        <v/>
      </c>
      <c r="AU53" s="87" t="str">
        <f t="shared" si="19"/>
        <v/>
      </c>
      <c r="AV53" s="87" t="str">
        <f t="shared" si="19"/>
        <v/>
      </c>
      <c r="AW53" s="87" t="str">
        <f t="shared" si="19"/>
        <v/>
      </c>
      <c r="AX53" s="87" t="str">
        <f t="shared" si="19"/>
        <v/>
      </c>
      <c r="AY53" s="87" t="str">
        <f>IF(Y53="","",IF(I53=0,0,1+2*Y53))</f>
        <v/>
      </c>
      <c r="AZ53" s="87" t="s">
        <v>37</v>
      </c>
      <c r="BA53" s="87" t="str">
        <f>IF(AA53="","",IF(K53=0,0,1+2*AA53))</f>
        <v/>
      </c>
      <c r="BB53" s="87" t="str">
        <f>IF(AB53="","",IF(L53=0,0,1+2*AB53))</f>
        <v/>
      </c>
      <c r="BC53" s="87" t="str">
        <f>IF(AC53="","",IF(M53=0,0,1+2*AC53))</f>
        <v/>
      </c>
      <c r="BD53" s="88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6" t="str">
        <f t="shared" si="19"/>
        <v/>
      </c>
      <c r="AT54" s="87" t="str">
        <f t="shared" si="19"/>
        <v/>
      </c>
      <c r="AU54" s="87" t="str">
        <f t="shared" si="19"/>
        <v/>
      </c>
      <c r="AV54" s="87" t="str">
        <f t="shared" si="19"/>
        <v/>
      </c>
      <c r="AW54" s="87" t="str">
        <f t="shared" si="19"/>
        <v/>
      </c>
      <c r="AX54" s="87" t="str">
        <f t="shared" si="19"/>
        <v/>
      </c>
      <c r="AY54" s="87" t="str">
        <f>IF(Y54="","",IF(I54=0,0,1+2*Y54))</f>
        <v/>
      </c>
      <c r="AZ54" s="87" t="str">
        <f>IF(Z54="","",IF(J54=0,0,1+2*Z54))</f>
        <v/>
      </c>
      <c r="BA54" s="87" t="s">
        <v>37</v>
      </c>
      <c r="BB54" s="87" t="str">
        <f>IF(AB54="","",IF(L54=0,0,1+2*AB54))</f>
        <v/>
      </c>
      <c r="BC54" s="87" t="str">
        <f>IF(AC54="","",IF(M54=0,0,1+2*AC54))</f>
        <v/>
      </c>
      <c r="BD54" s="88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6" t="str">
        <f t="shared" si="19"/>
        <v/>
      </c>
      <c r="AT55" s="87" t="str">
        <f t="shared" si="19"/>
        <v/>
      </c>
      <c r="AU55" s="87" t="str">
        <f t="shared" si="19"/>
        <v/>
      </c>
      <c r="AV55" s="87" t="str">
        <f t="shared" si="19"/>
        <v/>
      </c>
      <c r="AW55" s="87" t="str">
        <f t="shared" si="19"/>
        <v/>
      </c>
      <c r="AX55" s="87" t="str">
        <f t="shared" si="19"/>
        <v/>
      </c>
      <c r="AY55" s="87" t="str">
        <f>IF(Y55="","",IF(I55=0,0,1+2*Y55))</f>
        <v/>
      </c>
      <c r="AZ55" s="87" t="str">
        <f>IF(Z55="","",IF(J55=0,0,1+2*Z55))</f>
        <v/>
      </c>
      <c r="BA55" s="87" t="str">
        <f>IF(AA55="","",IF(K55=0,0,1+2*AA55))</f>
        <v/>
      </c>
      <c r="BB55" s="87" t="s">
        <v>37</v>
      </c>
      <c r="BC55" s="87" t="str">
        <f>IF(AC55="","",IF(M55=0,0,1+2*AC55))</f>
        <v/>
      </c>
      <c r="BD55" s="88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6" t="str">
        <f t="shared" si="19"/>
        <v/>
      </c>
      <c r="AT56" s="87" t="str">
        <f t="shared" si="19"/>
        <v/>
      </c>
      <c r="AU56" s="87" t="str">
        <f t="shared" si="19"/>
        <v/>
      </c>
      <c r="AV56" s="87" t="str">
        <f t="shared" si="19"/>
        <v/>
      </c>
      <c r="AW56" s="87" t="str">
        <f t="shared" si="19"/>
        <v/>
      </c>
      <c r="AX56" s="87" t="str">
        <f t="shared" si="19"/>
        <v/>
      </c>
      <c r="AY56" s="87" t="str">
        <f>IF(Y56="","",IF(I56=0,0,1+2*Y56))</f>
        <v/>
      </c>
      <c r="AZ56" s="87" t="str">
        <f>IF(Z56="","",IF(J56=0,0,1+2*Z56))</f>
        <v/>
      </c>
      <c r="BA56" s="87" t="str">
        <f>IF(AA56="","",IF(K56=0,0,1+2*AA56))</f>
        <v/>
      </c>
      <c r="BB56" s="87" t="str">
        <f>IF(AB56="","",IF(L56=0,0,1+2*AB56))</f>
        <v/>
      </c>
      <c r="BC56" s="87" t="s">
        <v>37</v>
      </c>
      <c r="BD56" s="88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9" t="str">
        <f t="shared" si="19"/>
        <v/>
      </c>
      <c r="AT57" s="90" t="str">
        <f t="shared" si="19"/>
        <v/>
      </c>
      <c r="AU57" s="90" t="str">
        <f t="shared" si="19"/>
        <v/>
      </c>
      <c r="AV57" s="90" t="str">
        <f t="shared" si="19"/>
        <v/>
      </c>
      <c r="AW57" s="90" t="str">
        <f t="shared" si="19"/>
        <v/>
      </c>
      <c r="AX57" s="90" t="str">
        <f t="shared" si="19"/>
        <v/>
      </c>
      <c r="AY57" s="90" t="str">
        <f>IF(Y57="","",IF(I57=0,0,1+2*Y57))</f>
        <v/>
      </c>
      <c r="AZ57" s="90" t="str">
        <f>IF(Z57="","",IF(J57=0,0,1+2*Z57))</f>
        <v/>
      </c>
      <c r="BA57" s="90" t="str">
        <f>IF(AA57="","",IF(K57=0,0,1+2*AA57))</f>
        <v/>
      </c>
      <c r="BB57" s="90" t="str">
        <f>IF(AB57="","",IF(L57=0,0,1+2*AB57))</f>
        <v/>
      </c>
      <c r="BC57" s="90" t="str">
        <f>IF(AC57="","",IF(M57=0,0,1+2*AC57))</f>
        <v/>
      </c>
      <c r="BD57" s="91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200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56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57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58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59</v>
      </c>
      <c r="D8" s="18"/>
      <c r="E8" s="10">
        <v>0.5</v>
      </c>
      <c r="F8" s="10" t="s">
        <v>10</v>
      </c>
      <c r="G8" s="10">
        <v>0.5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60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61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180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63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65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64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187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66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67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68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0</v>
      </c>
      <c r="F26" s="10" t="s">
        <v>10</v>
      </c>
      <c r="G26" s="12">
        <v>1</v>
      </c>
      <c r="H26" s="19"/>
      <c r="I26" s="14" t="s">
        <v>69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195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70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71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72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73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74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75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93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184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76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/>
      <c r="C24" s="14" t="s">
        <v>77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/>
      <c r="C25" s="14" t="s">
        <v>78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55</v>
      </c>
      <c r="J25" s="18">
        <v>1516</v>
      </c>
    </row>
    <row r="26" spans="1:10" ht="15.75" thickBot="1">
      <c r="A26" s="5">
        <v>4</v>
      </c>
      <c r="B26" s="19"/>
      <c r="C26" s="14" t="s">
        <v>79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98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87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91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88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0.5</v>
      </c>
      <c r="F8" s="10" t="s">
        <v>10</v>
      </c>
      <c r="G8" s="10">
        <v>0.5</v>
      </c>
      <c r="H8" s="19"/>
      <c r="I8" s="14" t="s">
        <v>89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92</v>
      </c>
      <c r="J9" s="18"/>
    </row>
    <row r="10" spans="1:10" ht="15.75" thickBot="1">
      <c r="A10" s="5">
        <v>6</v>
      </c>
      <c r="B10" s="19">
        <v>11226</v>
      </c>
      <c r="C10" s="14" t="s">
        <v>54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90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182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83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84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85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86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190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94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95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96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97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196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101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110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102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103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104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105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179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99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99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99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99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186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106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100</v>
      </c>
      <c r="J23" s="18">
        <v>1840</v>
      </c>
    </row>
    <row r="24" spans="1:10">
      <c r="A24" s="5">
        <v>2</v>
      </c>
      <c r="B24" s="19"/>
      <c r="C24" s="14" t="s">
        <v>107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53</v>
      </c>
      <c r="J24" s="18" t="s">
        <v>52</v>
      </c>
    </row>
    <row r="25" spans="1:10">
      <c r="A25" s="5">
        <v>3</v>
      </c>
      <c r="B25" s="19"/>
      <c r="C25" s="14" t="s">
        <v>108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51</v>
      </c>
      <c r="J25" s="18">
        <v>1610</v>
      </c>
    </row>
    <row r="26" spans="1:10" ht="15.75" thickBot="1">
      <c r="A26" s="5">
        <v>4</v>
      </c>
      <c r="B26" s="19"/>
      <c r="C26" s="14" t="s">
        <v>109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31767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112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119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120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113</v>
      </c>
      <c r="J8" s="18"/>
    </row>
    <row r="9" spans="1:10">
      <c r="A9" s="5">
        <v>5</v>
      </c>
      <c r="B9" s="19">
        <v>31348</v>
      </c>
      <c r="C9" s="14" t="s">
        <v>100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114</v>
      </c>
      <c r="J9" s="18"/>
    </row>
    <row r="10" spans="1:10" ht="15.75" thickBot="1">
      <c r="A10" s="5">
        <v>6</v>
      </c>
      <c r="B10" s="19">
        <v>2372</v>
      </c>
      <c r="C10" s="14" t="s">
        <v>111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121</v>
      </c>
      <c r="J10" s="18"/>
    </row>
    <row r="11" spans="1:10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183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115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116</v>
      </c>
      <c r="J16" s="18"/>
    </row>
    <row r="17" spans="1:15">
      <c r="A17" s="5">
        <v>3</v>
      </c>
      <c r="B17" s="19">
        <v>76317</v>
      </c>
      <c r="C17" s="14" t="s">
        <v>50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117</v>
      </c>
      <c r="J17" s="18"/>
    </row>
    <row r="18" spans="1:15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1</v>
      </c>
      <c r="F18" s="10" t="s">
        <v>10</v>
      </c>
      <c r="G18" s="12">
        <v>0</v>
      </c>
      <c r="H18" s="19"/>
      <c r="I18" s="14" t="s">
        <v>118</v>
      </c>
      <c r="J18" s="18"/>
    </row>
    <row r="19" spans="1:15" ht="16.5" thickTop="1" thickBot="1">
      <c r="A19" s="6"/>
      <c r="B19" s="3"/>
      <c r="C19" s="16">
        <f>IFERROR(AVERAGE(D15:D18),"")</f>
        <v>1860.25</v>
      </c>
      <c r="D19" s="3"/>
      <c r="E19" s="64">
        <v>3</v>
      </c>
      <c r="F19" s="65" t="s">
        <v>10</v>
      </c>
      <c r="G19" s="64">
        <v>1</v>
      </c>
      <c r="H19" s="3"/>
      <c r="I19" s="16" t="str">
        <f>IFERROR(AVERAGE(J15:J18),"")</f>
        <v/>
      </c>
      <c r="J19" s="3"/>
      <c r="L19" s="63" t="s">
        <v>122</v>
      </c>
      <c r="M19" s="63"/>
      <c r="N19" s="63"/>
      <c r="O19" s="63"/>
    </row>
    <row r="20" spans="1:15" ht="19.5" thickBot="1">
      <c r="A20" s="17" t="s">
        <v>16</v>
      </c>
    </row>
    <row r="21" spans="1:15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/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/>
      <c r="C23" s="14" t="s">
        <v>99</v>
      </c>
      <c r="D23" s="18"/>
      <c r="E23" s="10"/>
      <c r="F23" s="10" t="s">
        <v>10</v>
      </c>
      <c r="G23" s="10"/>
      <c r="H23" s="19"/>
      <c r="I23" s="14"/>
      <c r="J23" s="18"/>
    </row>
    <row r="24" spans="1:15">
      <c r="A24" s="5">
        <v>2</v>
      </c>
      <c r="B24" s="19"/>
      <c r="C24" s="14" t="s">
        <v>99</v>
      </c>
      <c r="D24" s="18"/>
      <c r="E24" s="10"/>
      <c r="F24" s="10" t="s">
        <v>10</v>
      </c>
      <c r="G24" s="10"/>
      <c r="H24" s="19"/>
      <c r="I24" s="14"/>
      <c r="J24" s="18"/>
    </row>
    <row r="25" spans="1:15">
      <c r="A25" s="5">
        <v>3</v>
      </c>
      <c r="B25" s="19"/>
      <c r="C25" s="14" t="s">
        <v>99</v>
      </c>
      <c r="D25" s="18"/>
      <c r="E25" s="10"/>
      <c r="F25" s="10" t="s">
        <v>10</v>
      </c>
      <c r="G25" s="10"/>
      <c r="H25" s="19"/>
      <c r="I25" s="14"/>
      <c r="J25" s="18"/>
    </row>
    <row r="26" spans="1:15" ht="15.75" thickBot="1">
      <c r="A26" s="5">
        <v>4</v>
      </c>
      <c r="B26" s="19"/>
      <c r="C26" s="14" t="s">
        <v>99</v>
      </c>
      <c r="D26" s="18"/>
      <c r="E26" s="12"/>
      <c r="F26" s="10" t="s">
        <v>10</v>
      </c>
      <c r="G26" s="12"/>
      <c r="H26" s="19"/>
      <c r="I26" s="14"/>
      <c r="J26" s="18"/>
    </row>
    <row r="27" spans="1:15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5" ht="19.5" thickBot="1">
      <c r="A28" s="17" t="s">
        <v>17</v>
      </c>
    </row>
    <row r="29" spans="1:1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198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123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124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125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126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127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128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129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130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131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132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189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133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134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135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136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138</v>
      </c>
      <c r="J5" s="18"/>
    </row>
    <row r="6" spans="1:10">
      <c r="A6" s="5">
        <v>2</v>
      </c>
      <c r="B6" s="19">
        <v>99152</v>
      </c>
      <c r="C6" s="14" t="s">
        <v>46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139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140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141</v>
      </c>
      <c r="J8" s="18"/>
    </row>
    <row r="9" spans="1:10">
      <c r="A9" s="5">
        <v>5</v>
      </c>
      <c r="B9" s="19">
        <v>31526</v>
      </c>
      <c r="C9" s="14" t="s">
        <v>48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142</v>
      </c>
      <c r="J9" s="18"/>
    </row>
    <row r="10" spans="1:10" ht="15.75" thickBot="1">
      <c r="A10" s="5">
        <v>6</v>
      </c>
      <c r="B10" s="19">
        <v>31348</v>
      </c>
      <c r="C10" s="14" t="s">
        <v>100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143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181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144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145</v>
      </c>
      <c r="J16" s="18"/>
    </row>
    <row r="17" spans="1:10">
      <c r="A17" s="5">
        <v>3</v>
      </c>
      <c r="B17" s="19">
        <v>76333</v>
      </c>
      <c r="C17" s="14" t="s">
        <v>45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146</v>
      </c>
      <c r="J17" s="18"/>
    </row>
    <row r="18" spans="1:10" ht="15.75" thickBot="1">
      <c r="A18" s="5">
        <v>4</v>
      </c>
      <c r="B18" s="19">
        <v>11226</v>
      </c>
      <c r="C18" s="14" t="s">
        <v>54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147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188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163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>
        <v>7331</v>
      </c>
      <c r="C24" s="14" t="s">
        <v>166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>
        <v>6998</v>
      </c>
      <c r="C25" s="14" t="s">
        <v>164</v>
      </c>
      <c r="D25" s="18"/>
      <c r="E25" s="10">
        <v>1</v>
      </c>
      <c r="F25" s="10" t="s">
        <v>10</v>
      </c>
      <c r="G25" s="10">
        <v>0</v>
      </c>
      <c r="H25" s="19">
        <v>97453</v>
      </c>
      <c r="I25" s="14" t="s">
        <v>137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165</v>
      </c>
      <c r="D26" s="18"/>
      <c r="E26" s="12">
        <v>1</v>
      </c>
      <c r="F26" s="10" t="s">
        <v>10</v>
      </c>
      <c r="G26" s="12">
        <v>0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199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152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153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148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149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150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151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2017-08-01T16:00:24Z</dcterms:modified>
</cp:coreProperties>
</file>