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30" windowWidth="14385" windowHeight="1287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P13"/>
  <c r="P12"/>
  <c r="P11"/>
  <c r="P10"/>
  <c r="P9"/>
  <c r="P8"/>
  <c r="P7"/>
  <c r="P6"/>
  <c r="P5"/>
  <c r="P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AP29"/>
  <c r="AO29"/>
  <c r="AN29"/>
  <c r="AM29"/>
  <c r="AL29"/>
  <c r="AK29"/>
  <c r="AJ29"/>
  <c r="AI29"/>
  <c r="AH29"/>
  <c r="AG29"/>
  <c r="AF29"/>
  <c r="AC29"/>
  <c r="BC29" s="1"/>
  <c r="AB29"/>
  <c r="BB29" s="1"/>
  <c r="AA29"/>
  <c r="BA29" s="1"/>
  <c r="Z29"/>
  <c r="AZ29" s="1"/>
  <c r="Y29"/>
  <c r="AY29" s="1"/>
  <c r="X29"/>
  <c r="AX29" s="1"/>
  <c r="W29"/>
  <c r="AW29" s="1"/>
  <c r="V29"/>
  <c r="AV29" s="1"/>
  <c r="U29"/>
  <c r="AU29" s="1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AQ27"/>
  <c r="AP27"/>
  <c r="AN27"/>
  <c r="AM27"/>
  <c r="AL27"/>
  <c r="AK27"/>
  <c r="AJ27"/>
  <c r="AI27"/>
  <c r="AH27"/>
  <c r="AG27"/>
  <c r="AF27"/>
  <c r="AD27"/>
  <c r="BD27" s="1"/>
  <c r="AC27"/>
  <c r="BC27" s="1"/>
  <c r="AA27"/>
  <c r="BA27" s="1"/>
  <c r="Z27"/>
  <c r="AZ27" s="1"/>
  <c r="Y27"/>
  <c r="AY27" s="1"/>
  <c r="X27"/>
  <c r="AX27" s="1"/>
  <c r="W27"/>
  <c r="AW27" s="1"/>
  <c r="V27"/>
  <c r="AV27" s="1"/>
  <c r="U27"/>
  <c r="AU27" s="1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AQ25"/>
  <c r="AP25"/>
  <c r="AO25"/>
  <c r="AN25"/>
  <c r="AL25"/>
  <c r="AK25"/>
  <c r="AJ25"/>
  <c r="AI25"/>
  <c r="AH25"/>
  <c r="AG25"/>
  <c r="AF25"/>
  <c r="AD25"/>
  <c r="BD25" s="1"/>
  <c r="AC25"/>
  <c r="BC25" s="1"/>
  <c r="AB25"/>
  <c r="BB25" s="1"/>
  <c r="AA25"/>
  <c r="BA25" s="1"/>
  <c r="Y25"/>
  <c r="AY25" s="1"/>
  <c r="X25"/>
  <c r="AX25" s="1"/>
  <c r="W25"/>
  <c r="AW25" s="1"/>
  <c r="V25"/>
  <c r="AV25" s="1"/>
  <c r="U25"/>
  <c r="AU25" s="1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AQ23"/>
  <c r="AP23"/>
  <c r="AO23"/>
  <c r="AN23"/>
  <c r="AM23"/>
  <c r="AL23"/>
  <c r="AJ23"/>
  <c r="AI23"/>
  <c r="AH23"/>
  <c r="AG23"/>
  <c r="AF23"/>
  <c r="AD23"/>
  <c r="BD23" s="1"/>
  <c r="AC23"/>
  <c r="BC23" s="1"/>
  <c r="AB23"/>
  <c r="BB23" s="1"/>
  <c r="AA23"/>
  <c r="BA23" s="1"/>
  <c r="Z23"/>
  <c r="AZ23" s="1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AQ21"/>
  <c r="AP21"/>
  <c r="AO21"/>
  <c r="AN21"/>
  <c r="AM21"/>
  <c r="AL21"/>
  <c r="AK21"/>
  <c r="AJ21"/>
  <c r="AH21"/>
  <c r="AG21"/>
  <c r="AF21"/>
  <c r="AD21"/>
  <c r="BD21" s="1"/>
  <c r="AC21"/>
  <c r="BC21" s="1"/>
  <c r="AB21"/>
  <c r="BB21" s="1"/>
  <c r="AA21"/>
  <c r="BA21" s="1"/>
  <c r="Z21"/>
  <c r="AZ21" s="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AQ19"/>
  <c r="AP19"/>
  <c r="AO19"/>
  <c r="AN19"/>
  <c r="AM19"/>
  <c r="AL19"/>
  <c r="AK19"/>
  <c r="AJ19"/>
  <c r="AI19"/>
  <c r="AH19"/>
  <c r="AF19"/>
  <c r="AD19"/>
  <c r="BD19" s="1"/>
  <c r="AC19"/>
  <c r="BC19" s="1"/>
  <c r="AB19"/>
  <c r="BB19" s="1"/>
  <c r="AA19"/>
  <c r="BA19" s="1"/>
  <c r="Z19"/>
  <c r="AZ19" s="1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Y13"/>
  <c r="AU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X13"/>
  <c r="AX13" s="1"/>
  <c r="W13"/>
  <c r="AW13" s="1"/>
  <c r="V13"/>
  <c r="AV13" s="1"/>
  <c r="U13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Y11"/>
  <c r="AU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X11"/>
  <c r="AX11" s="1"/>
  <c r="W11"/>
  <c r="AW11" s="1"/>
  <c r="V11"/>
  <c r="AV11" s="1"/>
  <c r="U1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Z9"/>
  <c r="AU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Y9"/>
  <c r="AY9" s="1"/>
  <c r="W9"/>
  <c r="AW9" s="1"/>
  <c r="V9"/>
  <c r="AV9" s="1"/>
  <c r="U9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Z7"/>
  <c r="AU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Y7"/>
  <c r="AY7" s="1"/>
  <c r="X7"/>
  <c r="AX7" s="1"/>
  <c r="W7"/>
  <c r="AW7" s="1"/>
  <c r="U7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Z5"/>
  <c r="AV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Y5"/>
  <c r="AY5" s="1"/>
  <c r="X5"/>
  <c r="AX5" s="1"/>
  <c r="W5"/>
  <c r="AW5" s="1"/>
  <c r="V5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C19" i="10" l="1"/>
  <c r="C27" i="8"/>
  <c r="I27"/>
  <c r="I27" i="14"/>
  <c r="C27" i="13"/>
  <c r="C27" i="11"/>
  <c r="I27" i="10"/>
  <c r="I27" i="9"/>
  <c r="C27"/>
  <c r="I35"/>
  <c r="C27" i="7"/>
  <c r="I27" i="6"/>
  <c r="C27" i="5"/>
  <c r="I19" i="14"/>
  <c r="C19" i="13"/>
  <c r="I19" i="12"/>
  <c r="C19" i="11"/>
  <c r="I19" i="10"/>
  <c r="I19" i="8" l="1"/>
  <c r="C19" i="7"/>
  <c r="C19" i="5"/>
  <c r="I11" i="14" l="1"/>
  <c r="C11" i="13"/>
  <c r="C11" i="11"/>
  <c r="I11" i="10"/>
  <c r="C11" i="9"/>
  <c r="I11" i="8"/>
  <c r="C11" i="7"/>
  <c r="I11" i="6"/>
  <c r="C11" i="5"/>
  <c r="I27" i="2"/>
  <c r="I19"/>
  <c r="I11"/>
  <c r="I35" i="14" l="1"/>
  <c r="C35"/>
  <c r="C27"/>
  <c r="C19"/>
  <c r="C11"/>
  <c r="I35" i="13"/>
  <c r="C35"/>
  <c r="I27"/>
  <c r="I19"/>
  <c r="I11"/>
  <c r="I35" i="12"/>
  <c r="C35"/>
  <c r="I27"/>
  <c r="C27"/>
  <c r="C19"/>
  <c r="I11"/>
  <c r="C11"/>
  <c r="I35" i="11"/>
  <c r="C35"/>
  <c r="I27"/>
  <c r="I19"/>
  <c r="I11"/>
  <c r="I35" i="10"/>
  <c r="C35"/>
  <c r="C27"/>
  <c r="C11"/>
  <c r="C35" i="9"/>
  <c r="I19"/>
  <c r="C19"/>
  <c r="I11"/>
  <c r="C35" i="8"/>
  <c r="C19"/>
  <c r="C11"/>
  <c r="I35" i="7"/>
  <c r="C35"/>
  <c r="I27"/>
  <c r="I19"/>
  <c r="I11"/>
  <c r="I35" i="6"/>
  <c r="C35"/>
  <c r="C27"/>
  <c r="I19"/>
  <c r="C19"/>
  <c r="C11"/>
  <c r="I35" i="5"/>
  <c r="C35"/>
  <c r="I27"/>
  <c r="I19"/>
  <c r="I11"/>
  <c r="I35" i="2"/>
  <c r="C35"/>
  <c r="C27"/>
  <c r="C19"/>
  <c r="C11"/>
</calcChain>
</file>

<file path=xl/sharedStrings.xml><?xml version="1.0" encoding="utf-8"?>
<sst xmlns="http://schemas.openxmlformats.org/spreadsheetml/2006/main" count="1381" uniqueCount="259">
  <si>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</si>
  <si>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</si>
  <si>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</si>
  <si>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</si>
  <si>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</si>
  <si>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</si>
  <si>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</si>
  <si>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</si>
  <si>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</si>
  <si>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</si>
  <si>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</si>
  <si>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</si>
  <si>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</si>
  <si>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</si>
  <si>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</si>
  <si>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</si>
  <si>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</si>
  <si>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</si>
  <si>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</si>
  <si>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</si>
  <si>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</si>
  <si>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</si>
  <si>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</si>
  <si>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</si>
  <si>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</si>
  <si>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</si>
  <si>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</si>
  <si>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</si>
  <si>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</si>
  <si>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</si>
  <si>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</si>
  <si>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</si>
  <si>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</si>
  <si>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</si>
  <si>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</si>
  <si>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</si>
  <si>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</si>
  <si>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</si>
  <si>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</si>
  <si>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</si>
  <si>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</si>
  <si>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5F</t>
  </si>
  <si>
    <t>Het jaarverslag 1996 - 1997 bevat enkel partijen. Dat is tegen elke traditie in.</t>
  </si>
  <si>
    <t>228 Dworp 1</t>
  </si>
  <si>
    <t>Taelemans Werner</t>
  </si>
  <si>
    <t>Cornelis Eric</t>
  </si>
  <si>
    <t>Maeckelbergh Mieke</t>
  </si>
  <si>
    <t>van Duuren Louis</t>
  </si>
  <si>
    <t>ng</t>
  </si>
  <si>
    <t>228 Dworp 2</t>
  </si>
  <si>
    <t>Verstreken Erik</t>
  </si>
  <si>
    <t>Debast Patrick</t>
  </si>
  <si>
    <t>De Bosscher Peter</t>
  </si>
  <si>
    <t>Deklerck Willy</t>
  </si>
  <si>
    <t>228 Dworp 3</t>
  </si>
  <si>
    <t>De Smedt Jean-Pierre</t>
  </si>
  <si>
    <t>Lemmens Pierre</t>
  </si>
  <si>
    <t>Lot Diederik</t>
  </si>
  <si>
    <t>Van der Voorde Sonja</t>
  </si>
  <si>
    <t>Pletinckx Eddy</t>
  </si>
  <si>
    <t>Tuytens Ivo</t>
  </si>
  <si>
    <t>De Cock Constant</t>
  </si>
  <si>
    <t>Basilio Emilio</t>
  </si>
  <si>
    <t>Verdonck Peter</t>
  </si>
  <si>
    <t>Verdonck Guy</t>
  </si>
  <si>
    <t>Wuyts Luc</t>
  </si>
  <si>
    <t>Quirynen Frans</t>
  </si>
  <si>
    <t>109 Borgerhout 3</t>
  </si>
  <si>
    <t>Van De Velde François</t>
  </si>
  <si>
    <t>174 Brasschaat 2</t>
  </si>
  <si>
    <t>Baete Guy</t>
  </si>
  <si>
    <t>Mix Otto</t>
  </si>
  <si>
    <t>Plompen Wim</t>
  </si>
  <si>
    <t>Baete Julien</t>
  </si>
  <si>
    <t>249 Ruisbroek</t>
  </si>
  <si>
    <t>Domus Oswald</t>
  </si>
  <si>
    <t>Uylenbroeck Roland</t>
  </si>
  <si>
    <t>Steenhoudt Jan</t>
  </si>
  <si>
    <t>Huysman Robert</t>
  </si>
  <si>
    <t>128 Beveren 3</t>
  </si>
  <si>
    <t>(forfait)</t>
  </si>
  <si>
    <t>Boons Patrick</t>
  </si>
  <si>
    <t>Elslander Vic</t>
  </si>
  <si>
    <t>Ivens Carl</t>
  </si>
  <si>
    <t>263 Aarschot</t>
  </si>
  <si>
    <t>Dierckx Gunther</t>
  </si>
  <si>
    <t>Dauw Tony</t>
  </si>
  <si>
    <t>Van Den Bergh Luc</t>
  </si>
  <si>
    <t>Cuypers Dries</t>
  </si>
  <si>
    <t>108 Merksem 2</t>
  </si>
  <si>
    <t>Mergits Jan</t>
  </si>
  <si>
    <t>Slosse Freddy</t>
  </si>
  <si>
    <t>Gelens Jules</t>
  </si>
  <si>
    <t>Basic Enes</t>
  </si>
  <si>
    <t>166 TSM Mechelen 2</t>
  </si>
  <si>
    <t>Van Hoof Wilfried</t>
  </si>
  <si>
    <t>Verlinden Patrick</t>
  </si>
  <si>
    <t>Lesage Christiaan</t>
  </si>
  <si>
    <t>Deweerdt Jan</t>
  </si>
  <si>
    <t>130 Hoboken 5</t>
  </si>
  <si>
    <t>Permul Luc</t>
  </si>
  <si>
    <t>Nbenoy Jacobus</t>
  </si>
  <si>
    <t>Montenergo Michel</t>
  </si>
  <si>
    <t>Dekoster Pascal</t>
  </si>
  <si>
    <t>176 Westerlo 2</t>
  </si>
  <si>
    <t>Michiels Davy</t>
  </si>
  <si>
    <t>Theys Bart</t>
  </si>
  <si>
    <t>Verellen Jef</t>
  </si>
  <si>
    <t>Verellen Rob</t>
  </si>
  <si>
    <t>712 Tienen 1</t>
  </si>
  <si>
    <t>Carcan Stefaan</t>
  </si>
  <si>
    <t>Pierle Willem</t>
  </si>
  <si>
    <t>Lambert Julien</t>
  </si>
  <si>
    <t>Charles Freddy</t>
  </si>
  <si>
    <t>203 Fous du Roy 1</t>
  </si>
  <si>
    <t>Steenhoudt Guido</t>
  </si>
  <si>
    <t>Macai Ioan</t>
  </si>
  <si>
    <t>Gervais Jacques</t>
  </si>
  <si>
    <t>Grauwels Peter</t>
  </si>
  <si>
    <t>Strompers Gert</t>
  </si>
  <si>
    <t>De Guchtenaere Freddy</t>
  </si>
  <si>
    <t>Fabri Bert</t>
  </si>
  <si>
    <t>Vermeulen Bram</t>
  </si>
  <si>
    <t>243 LV Leuven 3</t>
  </si>
  <si>
    <t>229 Woluwe 1</t>
  </si>
  <si>
    <t>Hammargen Par</t>
  </si>
  <si>
    <t>Vanmelsen Raymond</t>
  </si>
  <si>
    <t>Burnay Gerard</t>
  </si>
  <si>
    <t>Frederiksen Jens</t>
  </si>
  <si>
    <t>501 CRE Charleroi 3</t>
  </si>
  <si>
    <t>Stilmant Thierry</t>
  </si>
  <si>
    <t>Georges Michael</t>
  </si>
  <si>
    <t>Van Cauwenbergh Philippe</t>
  </si>
  <si>
    <t>Roman Fernand</t>
  </si>
  <si>
    <t>Vandeput Frank</t>
  </si>
  <si>
    <t>Weiler Marc</t>
  </si>
  <si>
    <t>Van Praag Bart</t>
  </si>
  <si>
    <t>Vanhaverbeke Johan</t>
  </si>
  <si>
    <t>Rotsaert Guy</t>
  </si>
  <si>
    <t>Maeckelbergh Geert</t>
  </si>
  <si>
    <t>Le Hoang Vohien</t>
  </si>
  <si>
    <t>Palazzo Carlos</t>
  </si>
  <si>
    <t>Chevry Philippe</t>
  </si>
  <si>
    <t>601 CRE Liège 3</t>
  </si>
  <si>
    <t>Cailloux Jacques</t>
  </si>
  <si>
    <t>Marchal Georges</t>
  </si>
  <si>
    <t>Terfve Robert</t>
  </si>
  <si>
    <t>Deswysen Quirin</t>
  </si>
  <si>
    <t>Quievy Pascal</t>
  </si>
  <si>
    <t>Fostiez Pascal</t>
  </si>
  <si>
    <t>Verbeque Roger</t>
  </si>
  <si>
    <t>Samray Thomas</t>
  </si>
  <si>
    <t>201 CRE Bruxelles 3</t>
  </si>
  <si>
    <t>Thiteca Thiery</t>
  </si>
  <si>
    <t>Metioui Mourad</t>
  </si>
  <si>
    <t>Cornil Etienne</t>
  </si>
  <si>
    <t>Spanoghe Ivan</t>
  </si>
  <si>
    <t>204 Benéchec 1</t>
  </si>
  <si>
    <t>Judele Gheorghe</t>
  </si>
  <si>
    <t>Vandevelde Eric</t>
  </si>
  <si>
    <t>Verschoren Francis</t>
  </si>
  <si>
    <t>Kohnenmefrgen Pascal</t>
  </si>
  <si>
    <t>506 Mons 3</t>
  </si>
  <si>
    <t>Degraeve Geoffrey</t>
  </si>
  <si>
    <t>Pitropakis Kyriakos</t>
  </si>
  <si>
    <t>Pitropakis Anthony</t>
  </si>
  <si>
    <t>De Lathouwer Marc</t>
  </si>
  <si>
    <t>De Croock Mathias</t>
  </si>
  <si>
    <t>Callier Etienne</t>
  </si>
  <si>
    <t>Sloore Marco</t>
  </si>
  <si>
    <t>Vanpé Peter</t>
  </si>
  <si>
    <t>Rousseau Frederik</t>
  </si>
  <si>
    <t>260 Humbeek 2</t>
  </si>
  <si>
    <t>Van Steenwinckel Hugo</t>
  </si>
  <si>
    <t>Vermeulen Emilie</t>
  </si>
  <si>
    <t>Lamair Daniel</t>
  </si>
  <si>
    <t>Vermeulen Florence</t>
  </si>
  <si>
    <t>462 Zottegem 3</t>
  </si>
  <si>
    <t>Van Damme Seraphien</t>
  </si>
  <si>
    <t>Van der Poorten Sven</t>
  </si>
  <si>
    <t>Miserez Tim</t>
  </si>
  <si>
    <t>Kint Jean</t>
  </si>
  <si>
    <t>De Winter Stefaan</t>
  </si>
  <si>
    <t>Verduyn Philippe</t>
  </si>
  <si>
    <t>De Winter Johan</t>
  </si>
  <si>
    <t>Tempelaere Kristoff</t>
  </si>
  <si>
    <t>464 Sint-Gillis 2</t>
  </si>
  <si>
    <t>Zatyko Ferry</t>
  </si>
  <si>
    <t>Palmkoeck William</t>
  </si>
  <si>
    <t>Van Kemseke Nikolaas</t>
  </si>
  <si>
    <t>Verbraeken Lucien</t>
  </si>
  <si>
    <t>Huysmans Jos</t>
  </si>
  <si>
    <t>Bens Sil</t>
  </si>
  <si>
    <t>Huysmans Joost</t>
  </si>
  <si>
    <t>Kreijkamp Maarten</t>
  </si>
  <si>
    <t>401 Ruy Lopez Gent 12</t>
  </si>
  <si>
    <t>Van Poecke Wim</t>
  </si>
  <si>
    <t>Steenhaut Dominique</t>
  </si>
  <si>
    <t>Verschueren Eddy</t>
  </si>
  <si>
    <t>Van Hecke G</t>
  </si>
  <si>
    <t>130 Hoboken 11</t>
  </si>
  <si>
    <t>Vinck Alex</t>
  </si>
  <si>
    <t>Vervoort Marc</t>
  </si>
  <si>
    <t>Van Acker Joris</t>
  </si>
  <si>
    <t>Vennekens Eduard</t>
  </si>
  <si>
    <t>475 Doorbraak Aalter</t>
  </si>
  <si>
    <t>Van Speybroeck Philippe</t>
  </si>
  <si>
    <t>Goethals Kristof</t>
  </si>
  <si>
    <t>Leenhouts Koen</t>
  </si>
  <si>
    <t>Leenhouts Veerle</t>
  </si>
  <si>
    <t>402 Jean Jaures Gent 7</t>
  </si>
  <si>
    <t>Paepens Frans</t>
  </si>
  <si>
    <t>Riesselmann Gilbert</t>
  </si>
  <si>
    <t>Laureyssens Jacques</t>
  </si>
  <si>
    <t>Destoop Martien</t>
  </si>
  <si>
    <t>472 Mercatel Gent 3</t>
  </si>
  <si>
    <t>Cuppens Christian</t>
  </si>
  <si>
    <t>Oosterlinck Luc</t>
  </si>
  <si>
    <t>De Corte Etienne</t>
  </si>
  <si>
    <t>De Smedt Yves</t>
  </si>
  <si>
    <t>voortaan zijn mijn enige bronnen: het jaarverslag, drukwerk van VSF en KBSB.    Eddy</t>
  </si>
  <si>
    <t>uitslagenroosters ontbreken in het JV</t>
  </si>
  <si>
    <t>303 K Brugse SK 3</t>
  </si>
  <si>
    <t>266 Desperado Leuven 2</t>
  </si>
  <si>
    <t>153 Rijke Vorst 1</t>
  </si>
  <si>
    <t>Hamers Pim</t>
  </si>
  <si>
    <t>volgens JV 1996-1997 reeks 4C blz 7 is Metioui lid en/of speelt voor Desperado Leuven 2; copy-past-foutje? Eddy</t>
  </si>
  <si>
    <t>ja, stamnummer is niet 22043 (Marc Weiler van Desperado), maar 77801, elo is 2188 ipv. 1916. Pieter.</t>
  </si>
  <si>
    <t>Carpentier Claude</t>
  </si>
  <si>
    <t>473 Pion Aalter</t>
  </si>
  <si>
    <t>R1 Dworp 3:</t>
  </si>
  <si>
    <t xml:space="preserve">  </t>
  </si>
  <si>
    <t xml:space="preserve"> </t>
  </si>
  <si>
    <t>intussen opgedoekt; ev. gefusioneerd mer Doorbraak Aalter (zie ronde 9)?</t>
  </si>
  <si>
    <t>R6 Dworp 2</t>
  </si>
  <si>
    <t xml:space="preserve">naschrift   R6 naschrift Thibucle ipv Tibucle  </t>
  </si>
  <si>
    <t>Er is een verschik tussen kring 244 Thibucle en kring 272 Tibéchecs; zie JV 1997-1998 ploegresultaten Dworp 1</t>
  </si>
  <si>
    <t>244 Thibucle 2</t>
  </si>
  <si>
    <t>533 Lessines 1</t>
  </si>
  <si>
    <t>blanco versie 5</t>
  </si>
  <si>
    <t>systeem matchpunten</t>
  </si>
  <si>
    <t>w 1 - g 0,5 - v 0</t>
  </si>
  <si>
    <t>w 2 - g 1 - v 0</t>
  </si>
  <si>
    <t>w 3 - g 2 - v 1 - vf 0</t>
  </si>
  <si>
    <t>rooster van Dworp 2 komt uit Le Pion F, jaargang 17, nummer 87, 1 april 1997, pagina 16</t>
  </si>
  <si>
    <t xml:space="preserve">Pion Aalter ? </t>
  </si>
  <si>
    <t>matchpunten: w 1 - g 0,5 - v 0</t>
  </si>
  <si>
    <t>hulp controle kruistabel</t>
  </si>
  <si>
    <t>matchpunten: w 3 - g 2 - v 1 - vf 0</t>
  </si>
  <si>
    <t>186 Ons Schaakgenoegen Kempen 6</t>
  </si>
  <si>
    <t>186 OSK is Ons Schaakgenoegen Kempen, 186 was het stamnummer van Tessenderlo (bron Sylvin De Vet)</t>
  </si>
  <si>
    <t>Het idee was o.a. om een sterke ploeg in 1ste nationale te krijgen, wat ook lukte.</t>
  </si>
  <si>
    <t>Er zat een Vzw achter (pieter: waarschijnlijk  Ons Schaakgenoegen, opgericht in maart 1994), opgericht door 4 personen</t>
  </si>
  <si>
    <t>Dat laatste werd uiteindelijk het probleem en de ondergang van de club.</t>
  </si>
  <si>
    <t>De club ging rond 2000 nog samen met KASK tot KAOSK, maar dat werkte niet met 2 gescheiden groepen:</t>
  </si>
  <si>
    <t>1 in Antwerpen en 1 in de Kempen.</t>
  </si>
  <si>
    <t>Drijvende kracht was Cies Gysen, die volgens Sylvin veel goede ideeën had, maar ook mensen die dit voor hem wilden uitvoeren.</t>
  </si>
  <si>
    <t>Ze speelden niet alleen NI, maar ook Zilveren Toren (tornooi Liga Antwerpen)</t>
  </si>
  <si>
    <t>Het was het samenwerken van Tessenderlo, Mol en Geel. Tessenderlo en Mol waren toen clubs in moeilijkheden.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</si>
</sst>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12" fillId="0" borderId="0" xfId="0" applyFont="1"/>
    <xf numFmtId="0" fontId="0" fillId="10" borderId="0" xfId="0" applyFill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B29" sqref="B29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>
      <c r="A2" s="64" t="s">
        <v>239</v>
      </c>
    </row>
    <row r="3" spans="1:9">
      <c r="A3" s="65" t="s">
        <v>0</v>
      </c>
      <c r="B3" s="66">
        <v>1996</v>
      </c>
    </row>
    <row r="4" spans="1:9" ht="15.75" thickBot="1">
      <c r="A4" s="65" t="s">
        <v>38</v>
      </c>
      <c r="B4" s="67">
        <v>1997</v>
      </c>
    </row>
    <row r="5" spans="1:9">
      <c r="A5" s="68" t="s">
        <v>1</v>
      </c>
      <c r="B5" s="69" t="s">
        <v>39</v>
      </c>
    </row>
    <row r="6" spans="1:9">
      <c r="A6" s="68" t="s">
        <v>2</v>
      </c>
      <c r="B6" s="70" t="s">
        <v>40</v>
      </c>
    </row>
    <row r="7" spans="1:9">
      <c r="A7" s="68" t="s">
        <v>3</v>
      </c>
      <c r="B7" s="70" t="s">
        <v>41</v>
      </c>
    </row>
    <row r="8" spans="1:9" ht="15.75" thickBot="1">
      <c r="A8" s="68" t="s">
        <v>4</v>
      </c>
      <c r="B8" s="71"/>
    </row>
    <row r="9" spans="1:9" ht="15.75" thickBot="1">
      <c r="A9" s="72" t="s">
        <v>240</v>
      </c>
      <c r="B9" s="73"/>
    </row>
    <row r="10" spans="1:9">
      <c r="A10" s="74" t="s">
        <v>241</v>
      </c>
      <c r="B10" s="75">
        <v>1</v>
      </c>
    </row>
    <row r="11" spans="1:9">
      <c r="A11" s="74" t="s">
        <v>242</v>
      </c>
      <c r="B11" s="76">
        <v>0</v>
      </c>
    </row>
    <row r="12" spans="1:9" ht="15.75" thickBot="1">
      <c r="A12" s="74" t="s">
        <v>243</v>
      </c>
      <c r="B12" s="77">
        <v>0</v>
      </c>
    </row>
    <row r="13" spans="1:9">
      <c r="B13" s="61" t="s">
        <v>220</v>
      </c>
      <c r="C13" s="62"/>
      <c r="D13" s="62"/>
      <c r="E13" s="62"/>
      <c r="F13" s="62"/>
      <c r="G13" s="62"/>
      <c r="H13" s="62"/>
      <c r="I13" s="62"/>
    </row>
    <row r="14" spans="1:9">
      <c r="B14" s="61" t="s">
        <v>42</v>
      </c>
      <c r="C14" s="62"/>
      <c r="D14" s="62"/>
      <c r="E14" s="62"/>
      <c r="F14" s="62"/>
      <c r="G14" s="62"/>
      <c r="H14" s="62"/>
      <c r="I14" s="62"/>
    </row>
    <row r="17" spans="2:8">
      <c r="B17" s="63" t="s">
        <v>221</v>
      </c>
      <c r="C17" s="63"/>
      <c r="D17" s="63"/>
      <c r="E17" s="63"/>
    </row>
    <row r="18" spans="2:8">
      <c r="B18" t="s">
        <v>244</v>
      </c>
    </row>
    <row r="20" spans="2:8">
      <c r="B20" t="s">
        <v>230</v>
      </c>
    </row>
    <row r="21" spans="2:8">
      <c r="B21" s="78" t="s">
        <v>245</v>
      </c>
      <c r="D21" t="s">
        <v>231</v>
      </c>
      <c r="E21" t="s">
        <v>231</v>
      </c>
      <c r="F21" t="s">
        <v>231</v>
      </c>
      <c r="G21" t="s">
        <v>231</v>
      </c>
      <c r="H21" t="s">
        <v>232</v>
      </c>
    </row>
    <row r="22" spans="2:8">
      <c r="B22" t="s">
        <v>233</v>
      </c>
    </row>
    <row r="24" spans="2:8">
      <c r="B24" t="s">
        <v>234</v>
      </c>
    </row>
    <row r="25" spans="2:8">
      <c r="B25" t="s">
        <v>235</v>
      </c>
      <c r="C25" t="s">
        <v>231</v>
      </c>
      <c r="D25" t="s">
        <v>231</v>
      </c>
      <c r="E25" t="s">
        <v>231</v>
      </c>
      <c r="F25" t="s">
        <v>231</v>
      </c>
      <c r="G25" t="s">
        <v>231</v>
      </c>
      <c r="H25" t="s">
        <v>232</v>
      </c>
    </row>
    <row r="26" spans="2:8">
      <c r="B26" t="s">
        <v>236</v>
      </c>
    </row>
    <row r="28" spans="2:8">
      <c r="B28" t="s">
        <v>250</v>
      </c>
    </row>
    <row r="29" spans="2:8">
      <c r="B29" t="s">
        <v>258</v>
      </c>
    </row>
    <row r="30" spans="2:8">
      <c r="B30" t="s">
        <v>251</v>
      </c>
    </row>
    <row r="31" spans="2:8">
      <c r="B31" t="s">
        <v>257</v>
      </c>
    </row>
    <row r="32" spans="2:8">
      <c r="B32" t="s">
        <v>252</v>
      </c>
    </row>
    <row r="33" spans="2:2">
      <c r="B33" t="s">
        <v>256</v>
      </c>
    </row>
    <row r="34" spans="2:2">
      <c r="B34" t="s">
        <v>253</v>
      </c>
    </row>
    <row r="35" spans="2:2">
      <c r="B35" t="s">
        <v>254</v>
      </c>
    </row>
    <row r="36" spans="2:2">
      <c r="B36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21" max="21" width="11" customWidth="1"/>
  </cols>
  <sheetData>
    <row r="1" spans="1:22" ht="21">
      <c r="A1" s="23" t="s">
        <v>28</v>
      </c>
      <c r="B1" s="21" t="s">
        <v>19</v>
      </c>
      <c r="C1" s="20">
        <v>35477</v>
      </c>
    </row>
    <row r="2" spans="1:22" ht="19.5" thickBot="1">
      <c r="A2" s="17" t="s">
        <v>14</v>
      </c>
    </row>
    <row r="3" spans="1:22">
      <c r="A3" s="4"/>
      <c r="B3" s="2" t="s">
        <v>11</v>
      </c>
      <c r="C3" s="15" t="s">
        <v>99</v>
      </c>
      <c r="D3" s="1"/>
      <c r="E3" s="1"/>
      <c r="F3" s="1"/>
      <c r="G3" s="1"/>
      <c r="H3" s="2"/>
      <c r="I3" s="15" t="s">
        <v>43</v>
      </c>
      <c r="J3" s="1"/>
    </row>
    <row r="4" spans="1:2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2">
      <c r="A5" s="5">
        <v>1</v>
      </c>
      <c r="B5" s="19">
        <v>32191</v>
      </c>
      <c r="C5" s="14" t="s">
        <v>100</v>
      </c>
      <c r="D5" s="18">
        <v>1940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22">
      <c r="A6" s="5">
        <v>2</v>
      </c>
      <c r="B6" s="19">
        <v>7471</v>
      </c>
      <c r="C6" s="14" t="s">
        <v>101</v>
      </c>
      <c r="D6" s="18">
        <v>1801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22">
      <c r="A7" s="5">
        <v>3</v>
      </c>
      <c r="B7" s="19">
        <v>15318</v>
      </c>
      <c r="C7" s="14" t="s">
        <v>102</v>
      </c>
      <c r="D7" s="18">
        <v>1793</v>
      </c>
      <c r="E7" s="10">
        <v>0</v>
      </c>
      <c r="F7" s="10" t="s">
        <v>10</v>
      </c>
      <c r="G7" s="10">
        <v>1</v>
      </c>
      <c r="H7" s="19">
        <v>9954</v>
      </c>
      <c r="I7" s="14" t="s">
        <v>57</v>
      </c>
      <c r="J7" s="18">
        <v>1664</v>
      </c>
    </row>
    <row r="8" spans="1:22">
      <c r="A8" s="5">
        <v>4</v>
      </c>
      <c r="B8" s="19">
        <v>31496</v>
      </c>
      <c r="C8" s="14" t="s">
        <v>225</v>
      </c>
      <c r="D8" s="18" t="s">
        <v>48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2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2" ht="16.5" thickTop="1" thickBot="1">
      <c r="A11" s="6"/>
      <c r="B11" s="3"/>
      <c r="C11" s="16">
        <f>IFERROR(AVERAGE(D5:D10),"")</f>
        <v>1844.6666666666667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1775</v>
      </c>
      <c r="J11" s="3"/>
    </row>
    <row r="12" spans="1:22" ht="19.5" thickBot="1">
      <c r="A12" s="17" t="s">
        <v>15</v>
      </c>
    </row>
    <row r="13" spans="1:22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49</v>
      </c>
      <c r="J13" s="1"/>
    </row>
    <row r="14" spans="1:2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22">
      <c r="A15" s="5">
        <v>1</v>
      </c>
      <c r="B15" s="19">
        <v>25186</v>
      </c>
      <c r="C15" s="14" t="s">
        <v>153</v>
      </c>
      <c r="D15" s="18">
        <v>2188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22">
      <c r="A16" s="5">
        <v>2</v>
      </c>
      <c r="B16" s="19">
        <v>77801</v>
      </c>
      <c r="C16" s="14" t="s">
        <v>154</v>
      </c>
      <c r="D16" s="18">
        <v>2188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51</v>
      </c>
      <c r="J16" s="18">
        <v>1858</v>
      </c>
      <c r="L16" s="63" t="s">
        <v>226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1">
      <c r="A17" s="5">
        <v>3</v>
      </c>
      <c r="B17" s="19">
        <v>3556</v>
      </c>
      <c r="C17" s="14" t="s">
        <v>155</v>
      </c>
      <c r="D17" s="18">
        <v>2106</v>
      </c>
      <c r="E17" s="10">
        <v>1</v>
      </c>
      <c r="F17" s="10" t="s">
        <v>10</v>
      </c>
      <c r="G17" s="10">
        <v>0</v>
      </c>
      <c r="H17" s="19">
        <v>43419</v>
      </c>
      <c r="I17" s="14" t="s">
        <v>139</v>
      </c>
      <c r="J17" s="18">
        <v>1844</v>
      </c>
      <c r="L17" s="62" t="s">
        <v>227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21" ht="15.75" thickBot="1">
      <c r="A18" s="5">
        <v>4</v>
      </c>
      <c r="B18" s="19">
        <v>94307</v>
      </c>
      <c r="C18" s="14" t="s">
        <v>156</v>
      </c>
      <c r="D18" s="18">
        <v>2038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1633</v>
      </c>
    </row>
    <row r="19" spans="1:21" ht="16.5" thickTop="1" thickBot="1">
      <c r="A19" s="6"/>
      <c r="B19" s="3"/>
      <c r="C19" s="16">
        <f>IFERROR(AVERAGE(D15:D18),"")</f>
        <v>2130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1799.75</v>
      </c>
      <c r="J19" s="3"/>
    </row>
    <row r="20" spans="1:21" ht="19.5" thickBot="1">
      <c r="A20" s="17" t="s">
        <v>16</v>
      </c>
    </row>
    <row r="21" spans="1:21">
      <c r="A21" s="4"/>
      <c r="B21" s="2" t="s">
        <v>11</v>
      </c>
      <c r="C21" s="15" t="s">
        <v>205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21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21">
      <c r="A23" s="5">
        <v>1</v>
      </c>
      <c r="B23" s="19">
        <v>27227</v>
      </c>
      <c r="C23" s="14" t="s">
        <v>206</v>
      </c>
      <c r="D23" s="18">
        <v>1888</v>
      </c>
      <c r="E23" s="10">
        <v>1</v>
      </c>
      <c r="F23" s="10" t="s">
        <v>10</v>
      </c>
      <c r="G23" s="10">
        <v>0</v>
      </c>
      <c r="H23" s="19">
        <v>76317</v>
      </c>
      <c r="I23" s="14" t="s">
        <v>45</v>
      </c>
      <c r="J23" s="18">
        <v>1841</v>
      </c>
    </row>
    <row r="24" spans="1:21">
      <c r="A24" s="5">
        <v>2</v>
      </c>
      <c r="B24" s="19">
        <v>34835</v>
      </c>
      <c r="C24" s="14" t="s">
        <v>207</v>
      </c>
      <c r="D24" s="18">
        <v>1791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21">
      <c r="A25" s="5">
        <v>3</v>
      </c>
      <c r="B25" s="19">
        <v>35181</v>
      </c>
      <c r="C25" s="14" t="s">
        <v>208</v>
      </c>
      <c r="D25" s="18" t="s">
        <v>48</v>
      </c>
      <c r="E25" s="10">
        <v>1</v>
      </c>
      <c r="F25" s="10" t="s">
        <v>10</v>
      </c>
      <c r="G25" s="10">
        <v>0</v>
      </c>
      <c r="H25" s="19">
        <v>43419</v>
      </c>
      <c r="I25" s="14" t="s">
        <v>56</v>
      </c>
      <c r="J25" s="18">
        <v>1781</v>
      </c>
    </row>
    <row r="26" spans="1:21" ht="15.75" thickBot="1">
      <c r="A26" s="5">
        <v>4</v>
      </c>
      <c r="B26" s="19">
        <v>56243</v>
      </c>
      <c r="C26" s="14" t="s">
        <v>209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21" ht="16.5" thickTop="1" thickBot="1">
      <c r="A27" s="6"/>
      <c r="B27" s="3"/>
      <c r="C27" s="16">
        <f>IFERROR(AVERAGE(D23:D26),"")</f>
        <v>1839.5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1805.75</v>
      </c>
      <c r="J27" s="3"/>
    </row>
    <row r="28" spans="1:21" ht="19.5" thickBot="1">
      <c r="A28" s="17" t="s">
        <v>17</v>
      </c>
    </row>
    <row r="29" spans="1:21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1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1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1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104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5061</v>
      </c>
      <c r="I5" s="14" t="s">
        <v>105</v>
      </c>
      <c r="J5" s="18">
        <v>1641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</v>
      </c>
      <c r="F6" s="10" t="s">
        <v>10</v>
      </c>
      <c r="G6" s="10">
        <v>1</v>
      </c>
      <c r="H6" s="19">
        <v>32298</v>
      </c>
      <c r="I6" s="14" t="s">
        <v>106</v>
      </c>
      <c r="J6" s="18">
        <v>1425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0.5</v>
      </c>
      <c r="F7" s="10" t="s">
        <v>10</v>
      </c>
      <c r="G7" s="10">
        <v>0.5</v>
      </c>
      <c r="H7" s="19">
        <v>50270</v>
      </c>
      <c r="I7" s="14" t="s">
        <v>107</v>
      </c>
      <c r="J7" s="18">
        <v>1321</v>
      </c>
    </row>
    <row r="8" spans="1:10">
      <c r="A8" s="5">
        <v>4</v>
      </c>
      <c r="B8" s="19">
        <v>54658</v>
      </c>
      <c r="C8" s="14" t="s">
        <v>103</v>
      </c>
      <c r="D8" s="18" t="s">
        <v>48</v>
      </c>
      <c r="E8" s="10">
        <v>0</v>
      </c>
      <c r="F8" s="10" t="s">
        <v>10</v>
      </c>
      <c r="G8" s="10">
        <v>1</v>
      </c>
      <c r="H8" s="19">
        <v>32743</v>
      </c>
      <c r="I8" s="14" t="s">
        <v>108</v>
      </c>
      <c r="J8" s="18" t="s">
        <v>48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1905.3333333333333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1462.3333333333333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</v>
      </c>
      <c r="F15" s="10" t="s">
        <v>10</v>
      </c>
      <c r="G15" s="10">
        <v>1</v>
      </c>
      <c r="H15" s="19">
        <v>95419</v>
      </c>
      <c r="I15" s="14" t="s">
        <v>158</v>
      </c>
      <c r="J15" s="18">
        <v>2220</v>
      </c>
    </row>
    <row r="16" spans="1:10">
      <c r="A16" s="5">
        <v>2</v>
      </c>
      <c r="B16" s="19">
        <v>9954</v>
      </c>
      <c r="C16" s="14" t="s">
        <v>57</v>
      </c>
      <c r="D16" s="18">
        <v>1664</v>
      </c>
      <c r="E16" s="10">
        <v>0.5</v>
      </c>
      <c r="F16" s="10" t="s">
        <v>10</v>
      </c>
      <c r="G16" s="10">
        <v>0.5</v>
      </c>
      <c r="H16" s="19">
        <v>3379</v>
      </c>
      <c r="I16" s="14" t="s">
        <v>159</v>
      </c>
      <c r="J16" s="18">
        <v>1740</v>
      </c>
    </row>
    <row r="17" spans="1:10">
      <c r="A17" s="5">
        <v>3</v>
      </c>
      <c r="B17" s="19">
        <v>27715</v>
      </c>
      <c r="C17" s="14" t="s">
        <v>53</v>
      </c>
      <c r="D17" s="18">
        <v>1633</v>
      </c>
      <c r="E17" s="10">
        <v>0</v>
      </c>
      <c r="F17" s="10" t="s">
        <v>10</v>
      </c>
      <c r="G17" s="10">
        <v>1</v>
      </c>
      <c r="H17" s="19">
        <v>41688</v>
      </c>
      <c r="I17" s="14" t="s">
        <v>160</v>
      </c>
      <c r="J17" s="18">
        <v>1724</v>
      </c>
    </row>
    <row r="18" spans="1:10" ht="15.75" thickBot="1">
      <c r="A18" s="5">
        <v>4</v>
      </c>
      <c r="B18" s="19">
        <v>43346</v>
      </c>
      <c r="C18" s="14" t="s">
        <v>58</v>
      </c>
      <c r="D18" s="18">
        <v>1572</v>
      </c>
      <c r="E18" s="12">
        <v>0</v>
      </c>
      <c r="F18" s="10" t="s">
        <v>10</v>
      </c>
      <c r="G18" s="12">
        <v>1</v>
      </c>
      <c r="H18" s="19">
        <v>60364</v>
      </c>
      <c r="I18" s="14" t="s">
        <v>161</v>
      </c>
      <c r="J18" s="18">
        <v>1584</v>
      </c>
    </row>
    <row r="19" spans="1:10" ht="16.5" thickTop="1" thickBot="1">
      <c r="A19" s="6"/>
      <c r="B19" s="3"/>
      <c r="C19" s="16">
        <f>IFERROR(AVERAGE(D15:D18),"")</f>
        <v>1681.75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1817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54</v>
      </c>
      <c r="D21" s="1"/>
      <c r="E21" s="1"/>
      <c r="F21" s="1"/>
      <c r="G21" s="1"/>
      <c r="H21" s="2" t="s">
        <v>12</v>
      </c>
      <c r="I21" s="15" t="s">
        <v>210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76317</v>
      </c>
      <c r="C23" s="14" t="s">
        <v>45</v>
      </c>
      <c r="D23" s="18">
        <v>1841</v>
      </c>
      <c r="E23" s="10">
        <v>1</v>
      </c>
      <c r="F23" s="10" t="s">
        <v>10</v>
      </c>
      <c r="G23" s="10">
        <v>0</v>
      </c>
      <c r="H23" s="19">
        <v>16748</v>
      </c>
      <c r="I23" s="14" t="s">
        <v>211</v>
      </c>
      <c r="J23" s="18">
        <v>1741</v>
      </c>
    </row>
    <row r="24" spans="1:10">
      <c r="A24" s="5">
        <v>2</v>
      </c>
      <c r="B24" s="19">
        <v>26816</v>
      </c>
      <c r="C24" s="14" t="s">
        <v>47</v>
      </c>
      <c r="D24" s="18">
        <v>1841</v>
      </c>
      <c r="E24" s="10">
        <v>1</v>
      </c>
      <c r="F24" s="10" t="s">
        <v>10</v>
      </c>
      <c r="G24" s="10">
        <v>0</v>
      </c>
      <c r="H24" s="19">
        <v>7277</v>
      </c>
      <c r="I24" s="14" t="s">
        <v>212</v>
      </c>
      <c r="J24" s="18">
        <v>1626</v>
      </c>
    </row>
    <row r="25" spans="1:10">
      <c r="A25" s="5">
        <v>3</v>
      </c>
      <c r="B25" s="19">
        <v>43419</v>
      </c>
      <c r="C25" s="14" t="s">
        <v>56</v>
      </c>
      <c r="D25" s="18">
        <v>1781</v>
      </c>
      <c r="E25" s="10">
        <v>1</v>
      </c>
      <c r="F25" s="10" t="s">
        <v>10</v>
      </c>
      <c r="G25" s="10">
        <v>0</v>
      </c>
      <c r="H25" s="19">
        <v>41556</v>
      </c>
      <c r="I25" s="14" t="s">
        <v>213</v>
      </c>
      <c r="J25" s="18">
        <v>1507</v>
      </c>
    </row>
    <row r="26" spans="1:10" ht="15.75" thickBot="1">
      <c r="A26" s="5">
        <v>4</v>
      </c>
      <c r="B26" s="19">
        <v>655</v>
      </c>
      <c r="C26" s="14" t="s">
        <v>52</v>
      </c>
      <c r="D26" s="18">
        <v>1760</v>
      </c>
      <c r="E26" s="12">
        <v>1</v>
      </c>
      <c r="F26" s="10" t="s">
        <v>10</v>
      </c>
      <c r="G26" s="12">
        <v>0</v>
      </c>
      <c r="H26" s="19">
        <v>5347</v>
      </c>
      <c r="I26" s="14" t="s">
        <v>214</v>
      </c>
      <c r="J26" s="18">
        <v>1447</v>
      </c>
    </row>
    <row r="27" spans="1:10" ht="16.5" thickTop="1" thickBot="1">
      <c r="A27" s="6"/>
      <c r="B27" s="3"/>
      <c r="C27" s="16">
        <f>IFERROR(AVERAGE(D23:D26),"")</f>
        <v>1805.75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1580.25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>
        <v>35505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55603</v>
      </c>
      <c r="C5" s="14" t="s">
        <v>110</v>
      </c>
      <c r="D5" s="18">
        <v>2064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14893</v>
      </c>
      <c r="C6" s="14" t="s">
        <v>111</v>
      </c>
      <c r="D6" s="18">
        <v>1871</v>
      </c>
      <c r="E6" s="10">
        <v>0</v>
      </c>
      <c r="F6" s="10" t="s">
        <v>10</v>
      </c>
      <c r="G6" s="10">
        <v>1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45381</v>
      </c>
      <c r="C7" s="14" t="s">
        <v>112</v>
      </c>
      <c r="D7" s="18">
        <v>1829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60241</v>
      </c>
      <c r="C8" s="14" t="s">
        <v>113</v>
      </c>
      <c r="D8" s="18">
        <v>1806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1892.5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162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81388</v>
      </c>
      <c r="C15" s="14" t="s">
        <v>163</v>
      </c>
      <c r="D15" s="18">
        <v>1769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94463</v>
      </c>
      <c r="C16" s="14" t="s">
        <v>164</v>
      </c>
      <c r="D16" s="18">
        <v>1687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91014</v>
      </c>
      <c r="C17" s="14" t="s">
        <v>228</v>
      </c>
      <c r="D17" s="18">
        <v>1667</v>
      </c>
      <c r="E17" s="10">
        <v>1</v>
      </c>
      <c r="F17" s="10" t="s">
        <v>10</v>
      </c>
      <c r="G17" s="10">
        <v>0</v>
      </c>
      <c r="H17" s="19">
        <v>33910</v>
      </c>
      <c r="I17" s="14" t="s">
        <v>55</v>
      </c>
      <c r="J17" s="18">
        <v>1732</v>
      </c>
    </row>
    <row r="18" spans="1:10" ht="15.75" thickBot="1">
      <c r="A18" s="5">
        <v>4</v>
      </c>
      <c r="B18" s="19">
        <v>65871</v>
      </c>
      <c r="C18" s="14" t="s">
        <v>165</v>
      </c>
      <c r="D18" s="18">
        <v>1239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53</v>
      </c>
      <c r="J18" s="18">
        <v>1633</v>
      </c>
    </row>
    <row r="19" spans="1:10" ht="16.5" thickTop="1" thickBot="1">
      <c r="A19" s="6"/>
      <c r="B19" s="3"/>
      <c r="C19" s="16">
        <f>IFERROR(AVERAGE(D15:D18),"")</f>
        <v>1590.5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1766.75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215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41114</v>
      </c>
      <c r="C23" s="14" t="s">
        <v>217</v>
      </c>
      <c r="D23" s="18">
        <v>1628</v>
      </c>
      <c r="E23" s="10">
        <v>0</v>
      </c>
      <c r="F23" s="10" t="s">
        <v>10</v>
      </c>
      <c r="G23" s="10">
        <v>1</v>
      </c>
      <c r="H23" s="19">
        <v>76317</v>
      </c>
      <c r="I23" s="14" t="s">
        <v>45</v>
      </c>
      <c r="J23" s="18">
        <v>1841</v>
      </c>
    </row>
    <row r="24" spans="1:10">
      <c r="A24" s="5">
        <v>2</v>
      </c>
      <c r="B24" s="19">
        <v>48909</v>
      </c>
      <c r="C24" s="14" t="s">
        <v>216</v>
      </c>
      <c r="D24" s="18">
        <v>1543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10">
      <c r="A25" s="5">
        <v>3</v>
      </c>
      <c r="B25" s="19">
        <v>48879</v>
      </c>
      <c r="C25" s="14" t="s">
        <v>218</v>
      </c>
      <c r="D25" s="18">
        <v>1482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56</v>
      </c>
      <c r="J25" s="18">
        <v>1781</v>
      </c>
    </row>
    <row r="26" spans="1:10" ht="15.75" thickBot="1">
      <c r="A26" s="5">
        <v>4</v>
      </c>
      <c r="B26" s="19">
        <v>50458</v>
      </c>
      <c r="C26" s="14" t="s">
        <v>219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10" ht="16.5" thickTop="1" thickBot="1">
      <c r="A27" s="6"/>
      <c r="B27" s="3"/>
      <c r="C27" s="16">
        <f>IFERROR(AVERAGE(D23:D26),"")</f>
        <v>1551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1805.75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9" t="s">
        <v>246</v>
      </c>
      <c r="AF2" s="80" t="s">
        <v>247</v>
      </c>
      <c r="AS2" s="79" t="s">
        <v>248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/>
      <c r="C4" s="33" t="s">
        <v>37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>
        <f t="shared" ref="O4:O15" si="1">SUM(C4:N4)</f>
        <v>0</v>
      </c>
      <c r="P4" s="36">
        <f>IF(Info!B$10=0,0,SUM(S4:AD4))+IF(Info!B$11=0,0,2*SUM(S4:AD4))+IF(Info!B$12=0,0,SUM(AS4:BD4))</f>
        <v>0</v>
      </c>
      <c r="Q4" s="36">
        <f t="shared" ref="Q4:Q15" si="2">COUNT(C4:N4)</f>
        <v>0</v>
      </c>
      <c r="R4" s="45"/>
      <c r="S4" s="46" t="s">
        <v>37</v>
      </c>
      <c r="T4" s="47" t="str">
        <f>IF(D4="","",IF(D4&gt;$C5,1,IF(D4=$C5,0.5,0)))</f>
        <v/>
      </c>
      <c r="U4" s="47" t="str">
        <f>IF(E4="","",IF(E4&gt;$C6,1,IF(E4=$C6,0.5,0)))</f>
        <v/>
      </c>
      <c r="V4" s="47" t="str">
        <f>IF(F4="","",IF(F4&gt;$C7,1,IF(F4=$C7,0.5,0)))</f>
        <v/>
      </c>
      <c r="W4" s="47" t="str">
        <f>IF(G4="","",IF(G4&gt;$C8,1,IF(G4=$C8,0.5,0)))</f>
        <v/>
      </c>
      <c r="X4" s="47" t="str">
        <f>IF(H4="","",IF(H4&gt;$C9,1,IF(H4=$C9,0.5,0)))</f>
        <v/>
      </c>
      <c r="Y4" s="47" t="str">
        <f>IF(I4="","",IF(I4&gt;$C10,1,IF(I4=$C10,0.5,0)))</f>
        <v/>
      </c>
      <c r="Z4" s="47" t="str">
        <f>IF(J4="","",IF(J4&gt;$C11,1,IF(J4=$C11,0.5,0)))</f>
        <v/>
      </c>
      <c r="AA4" s="47" t="str">
        <f>IF(K4="","",IF(K4&gt;$C12,1,IF(K4=$C12,0.5,0)))</f>
        <v/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0</v>
      </c>
      <c r="AH4" s="50">
        <f>E4+C6</f>
        <v>0</v>
      </c>
      <c r="AI4" s="50">
        <f>F4+C7</f>
        <v>0</v>
      </c>
      <c r="AJ4" s="50">
        <f>G4+C8</f>
        <v>0</v>
      </c>
      <c r="AK4" s="50">
        <f>H4+C9</f>
        <v>0</v>
      </c>
      <c r="AL4" s="50">
        <f>I4+C10</f>
        <v>0</v>
      </c>
      <c r="AM4" s="50">
        <f>J4+C11</f>
        <v>0</v>
      </c>
      <c r="AN4" s="50">
        <f>K4+C12</f>
        <v>0</v>
      </c>
      <c r="AO4" s="50">
        <f>L4+C13</f>
        <v>0</v>
      </c>
      <c r="AP4" s="50">
        <f>M4+C14</f>
        <v>0</v>
      </c>
      <c r="AQ4" s="51">
        <f>N4+C15</f>
        <v>0</v>
      </c>
      <c r="AS4" s="81" t="s">
        <v>37</v>
      </c>
      <c r="AT4" s="82" t="str">
        <f t="shared" ref="AT4:BD9" si="3">IF(T4="","",IF(D4=0,0,1+2*T4))</f>
        <v/>
      </c>
      <c r="AU4" s="82" t="str">
        <f t="shared" si="3"/>
        <v/>
      </c>
      <c r="AV4" s="82" t="str">
        <f t="shared" si="3"/>
        <v/>
      </c>
      <c r="AW4" s="82" t="str">
        <f t="shared" si="3"/>
        <v/>
      </c>
      <c r="AX4" s="82" t="str">
        <f t="shared" si="3"/>
        <v/>
      </c>
      <c r="AY4" s="82" t="str">
        <f t="shared" si="3"/>
        <v/>
      </c>
      <c r="AZ4" s="82" t="str">
        <f t="shared" si="3"/>
        <v/>
      </c>
      <c r="BA4" s="82" t="str">
        <f t="shared" si="3"/>
        <v/>
      </c>
      <c r="BB4" s="82" t="str">
        <f t="shared" si="3"/>
        <v/>
      </c>
      <c r="BC4" s="82" t="str">
        <f t="shared" si="3"/>
        <v/>
      </c>
      <c r="BD4" s="83" t="str">
        <f t="shared" si="3"/>
        <v/>
      </c>
    </row>
    <row r="5" spans="1:56" s="43" customFormat="1">
      <c r="A5" s="31">
        <v>2</v>
      </c>
      <c r="B5" s="32"/>
      <c r="C5" s="34"/>
      <c r="D5" s="33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5">
        <f t="shared" si="1"/>
        <v>0</v>
      </c>
      <c r="P5" s="36">
        <f>IF(Info!B$10=0,0,SUM(S5:AD5))+IF(Info!B$11=0,0,2*SUM(S5:AD5))+IF(Info!B$12=0,0,SUM(AS5:BD5))</f>
        <v>0</v>
      </c>
      <c r="Q5" s="36">
        <f t="shared" si="2"/>
        <v>0</v>
      </c>
      <c r="R5" s="45"/>
      <c r="S5" s="47" t="str">
        <f>IF(C5="","",IF(C5&gt;D4,1,IF(C5=D4,0.5,0)))</f>
        <v/>
      </c>
      <c r="T5" s="46" t="s">
        <v>37</v>
      </c>
      <c r="U5" s="47" t="str">
        <f>IF(E5="","",IF(E5&gt;$D6,1,IF(E5=$D6,0.5,0)))</f>
        <v/>
      </c>
      <c r="V5" s="47" t="str">
        <f>IF(F5="","",IF(F5&gt;$D7,1,IF(F5=$D7,0.5,0)))</f>
        <v/>
      </c>
      <c r="W5" s="47" t="str">
        <f>IF(G5="","",IF(G5&gt;$D8,1,IF(G5=$D8,0.5,0)))</f>
        <v/>
      </c>
      <c r="X5" s="47" t="str">
        <f>IF(H5="","",IF(H5&gt;$D9,1,IF(H5=$D9,0.5,0)))</f>
        <v/>
      </c>
      <c r="Y5" s="47" t="str">
        <f>IF(I5="","",IF(I5&gt;$D10,1,IF(I5=$D10,0.5,0)))</f>
        <v/>
      </c>
      <c r="Z5" s="47" t="str">
        <f>IF(J5="","",IF(J5&gt;$D11,1,IF(J5=$D11,0.5,0)))</f>
        <v/>
      </c>
      <c r="AA5" s="47" t="str">
        <f>IF(K5="","",IF(K5&gt;$D12,1,IF(K5=$D12,0.5,0)))</f>
        <v/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0</v>
      </c>
      <c r="AG5" s="46" t="s">
        <v>37</v>
      </c>
      <c r="AH5" s="46">
        <f>E5+D6</f>
        <v>0</v>
      </c>
      <c r="AI5" s="46">
        <f>F5+D7</f>
        <v>0</v>
      </c>
      <c r="AJ5" s="46">
        <f>G5+D8</f>
        <v>0</v>
      </c>
      <c r="AK5" s="46">
        <f>H5+D9</f>
        <v>0</v>
      </c>
      <c r="AL5" s="46">
        <f>I5+D10</f>
        <v>0</v>
      </c>
      <c r="AM5" s="46">
        <f>J5+D11</f>
        <v>0</v>
      </c>
      <c r="AN5" s="46">
        <f>K5+D12</f>
        <v>0</v>
      </c>
      <c r="AO5" s="46">
        <f>L5+D13</f>
        <v>0</v>
      </c>
      <c r="AP5" s="46">
        <f>M5+D14</f>
        <v>0</v>
      </c>
      <c r="AQ5" s="54">
        <f>N5+D15</f>
        <v>0</v>
      </c>
      <c r="AS5" s="84" t="str">
        <f t="shared" ref="AS5:AX15" si="4">IF(S5="","",IF(C5=0,0,1+2*S5))</f>
        <v/>
      </c>
      <c r="AT5" s="85" t="s">
        <v>37</v>
      </c>
      <c r="AU5" s="85" t="str">
        <f t="shared" si="3"/>
        <v/>
      </c>
      <c r="AV5" s="85" t="str">
        <f t="shared" si="3"/>
        <v/>
      </c>
      <c r="AW5" s="85" t="str">
        <f t="shared" si="3"/>
        <v/>
      </c>
      <c r="AX5" s="85" t="str">
        <f t="shared" si="3"/>
        <v/>
      </c>
      <c r="AY5" s="85" t="str">
        <f t="shared" si="3"/>
        <v/>
      </c>
      <c r="AZ5" s="85" t="str">
        <f t="shared" si="3"/>
        <v/>
      </c>
      <c r="BA5" s="85" t="str">
        <f t="shared" si="3"/>
        <v/>
      </c>
      <c r="BB5" s="85" t="str">
        <f t="shared" si="3"/>
        <v/>
      </c>
      <c r="BC5" s="85" t="str">
        <f t="shared" si="3"/>
        <v/>
      </c>
      <c r="BD5" s="86" t="str">
        <f t="shared" si="3"/>
        <v/>
      </c>
    </row>
    <row r="6" spans="1:56" s="43" customFormat="1">
      <c r="A6" s="31">
        <v>3</v>
      </c>
      <c r="B6" s="32"/>
      <c r="C6" s="34"/>
      <c r="D6" s="34"/>
      <c r="E6" s="33" t="s">
        <v>37</v>
      </c>
      <c r="F6" s="34"/>
      <c r="G6" s="34"/>
      <c r="H6" s="34"/>
      <c r="I6" s="34"/>
      <c r="J6" s="34"/>
      <c r="K6" s="34"/>
      <c r="L6" s="34"/>
      <c r="M6" s="34"/>
      <c r="N6" s="34"/>
      <c r="O6" s="35">
        <f t="shared" si="1"/>
        <v>0</v>
      </c>
      <c r="P6" s="36">
        <f>IF(Info!B$10=0,0,SUM(S6:AD6))+IF(Info!B$11=0,0,2*SUM(S6:AD6))+IF(Info!B$12=0,0,SUM(AS6:BD6))</f>
        <v>0</v>
      </c>
      <c r="Q6" s="36">
        <f t="shared" si="2"/>
        <v>0</v>
      </c>
      <c r="R6" s="45"/>
      <c r="S6" s="47" t="str">
        <f>IF(C6="","",IF(C6&gt;E4,1,IF(C6=E4,0.5,0)))</f>
        <v/>
      </c>
      <c r="T6" s="47" t="str">
        <f>IF(D6="","",IF(D6&gt;E5,1,IF(D6=E5,0.5,0)))</f>
        <v/>
      </c>
      <c r="U6" s="46" t="s">
        <v>37</v>
      </c>
      <c r="V6" s="47" t="str">
        <f>IF(F6="","",IF(F6&gt;$E7,1,IF(F6=$E7,0.5,0)))</f>
        <v/>
      </c>
      <c r="W6" s="47" t="str">
        <f>IF(G6="","",IF(G6&gt;$E8,1,IF(G6=$E8,0.5,0)))</f>
        <v/>
      </c>
      <c r="X6" s="47" t="str">
        <f>IF(H6="","",IF(H6&gt;$E9,1,IF(H6=$E9,0.5,0)))</f>
        <v/>
      </c>
      <c r="Y6" s="47" t="str">
        <f>IF(I6="","",IF(I6&gt;$E10,1,IF(I6=$E10,0.5,0)))</f>
        <v/>
      </c>
      <c r="Z6" s="47" t="str">
        <f>IF(J6="","",IF(J6&gt;$E11,1,IF(J6=$E11,0.5,0)))</f>
        <v/>
      </c>
      <c r="AA6" s="47" t="str">
        <f>IF(K6="","",IF(K6&gt;$E12,1,IF(K6=$E12,0.5,0)))</f>
        <v/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0</v>
      </c>
      <c r="AG6" s="46">
        <f>D6+E5</f>
        <v>0</v>
      </c>
      <c r="AH6" s="46" t="s">
        <v>37</v>
      </c>
      <c r="AI6" s="46">
        <f>F6+E7</f>
        <v>0</v>
      </c>
      <c r="AJ6" s="46">
        <f>G6+E8</f>
        <v>0</v>
      </c>
      <c r="AK6" s="46">
        <f>H6+E9</f>
        <v>0</v>
      </c>
      <c r="AL6" s="46">
        <f>I6+E10</f>
        <v>0</v>
      </c>
      <c r="AM6" s="46">
        <f>J6+E11</f>
        <v>0</v>
      </c>
      <c r="AN6" s="46">
        <f>K6+E12</f>
        <v>0</v>
      </c>
      <c r="AO6" s="46">
        <f>L6+E13</f>
        <v>0</v>
      </c>
      <c r="AP6" s="46">
        <f>M6+E14</f>
        <v>0</v>
      </c>
      <c r="AQ6" s="54">
        <f>N6+E15</f>
        <v>0</v>
      </c>
      <c r="AS6" s="84" t="str">
        <f t="shared" si="4"/>
        <v/>
      </c>
      <c r="AT6" s="85" t="str">
        <f t="shared" si="4"/>
        <v/>
      </c>
      <c r="AU6" s="85" t="s">
        <v>37</v>
      </c>
      <c r="AV6" s="85" t="str">
        <f t="shared" si="3"/>
        <v/>
      </c>
      <c r="AW6" s="85" t="str">
        <f t="shared" si="3"/>
        <v/>
      </c>
      <c r="AX6" s="85" t="str">
        <f t="shared" si="3"/>
        <v/>
      </c>
      <c r="AY6" s="85" t="str">
        <f t="shared" si="3"/>
        <v/>
      </c>
      <c r="AZ6" s="85" t="str">
        <f t="shared" si="3"/>
        <v/>
      </c>
      <c r="BA6" s="85" t="str">
        <f t="shared" si="3"/>
        <v/>
      </c>
      <c r="BB6" s="85" t="str">
        <f t="shared" si="3"/>
        <v/>
      </c>
      <c r="BC6" s="85" t="str">
        <f t="shared" si="3"/>
        <v/>
      </c>
      <c r="BD6" s="86" t="str">
        <f t="shared" si="3"/>
        <v/>
      </c>
    </row>
    <row r="7" spans="1:56" s="43" customFormat="1">
      <c r="A7" s="31">
        <v>4</v>
      </c>
      <c r="B7" s="32"/>
      <c r="C7" s="34"/>
      <c r="D7" s="34"/>
      <c r="E7" s="34"/>
      <c r="F7" s="33" t="s">
        <v>37</v>
      </c>
      <c r="G7" s="34"/>
      <c r="H7" s="34"/>
      <c r="I7" s="34"/>
      <c r="J7" s="34"/>
      <c r="K7" s="34"/>
      <c r="L7" s="34"/>
      <c r="M7" s="34"/>
      <c r="N7" s="34"/>
      <c r="O7" s="35">
        <f t="shared" si="1"/>
        <v>0</v>
      </c>
      <c r="P7" s="36">
        <f>IF(Info!B$10=0,0,SUM(S7:AD7))+IF(Info!B$11=0,0,2*SUM(S7:AD7))+IF(Info!B$12=0,0,SUM(AS7:BD7))</f>
        <v>0</v>
      </c>
      <c r="Q7" s="36">
        <f t="shared" si="2"/>
        <v>0</v>
      </c>
      <c r="R7" s="45"/>
      <c r="S7" s="47" t="str">
        <f>IF(C7="","",IF(C7&gt;$F4,1,IF(C7=$F4,0.5,0)))</f>
        <v/>
      </c>
      <c r="T7" s="47" t="str">
        <f>IF(D7="","",IF(D7&gt;$F5,1,IF(D7=$F5,0.5,0)))</f>
        <v/>
      </c>
      <c r="U7" s="47" t="str">
        <f>IF(E7="","",IF(E7&gt;$F6,1,IF(E7=$F6,0.5,0)))</f>
        <v/>
      </c>
      <c r="V7" s="47" t="s">
        <v>37</v>
      </c>
      <c r="W7" s="47" t="str">
        <f>IF(G7="","",IF(G7&gt;$F8,1,IF(G7=$F8,0.5,0)))</f>
        <v/>
      </c>
      <c r="X7" s="47" t="str">
        <f>IF(H7="","",IF(H7&gt;$F9,1,IF(H7=$F9,0.5,0)))</f>
        <v/>
      </c>
      <c r="Y7" s="47" t="str">
        <f>IF(I7="","",IF(I7&gt;$F10,1,IF(I7=$F10,0.5,0)))</f>
        <v/>
      </c>
      <c r="Z7" s="47" t="str">
        <f>IF(J7="","",IF(J7&gt;$F11,1,IF(J7=$F11,0.5,0)))</f>
        <v/>
      </c>
      <c r="AA7" s="47" t="str">
        <f>IF(K7="","",IF(K7&gt;$F12,1,IF(K7=$F12,0.5,0)))</f>
        <v/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0</v>
      </c>
      <c r="AG7" s="46">
        <f>D7+F5</f>
        <v>0</v>
      </c>
      <c r="AH7" s="46">
        <f>E7+F6</f>
        <v>0</v>
      </c>
      <c r="AI7" s="46" t="s">
        <v>37</v>
      </c>
      <c r="AJ7" s="46">
        <f>G7+F8</f>
        <v>0</v>
      </c>
      <c r="AK7" s="46">
        <f>H7+F9</f>
        <v>0</v>
      </c>
      <c r="AL7" s="46">
        <f>I7+F10</f>
        <v>0</v>
      </c>
      <c r="AM7" s="46">
        <f>J7+F11</f>
        <v>0</v>
      </c>
      <c r="AN7" s="46">
        <f>K7+F12</f>
        <v>0</v>
      </c>
      <c r="AO7" s="46">
        <f>L7+F13</f>
        <v>0</v>
      </c>
      <c r="AP7" s="46">
        <f>M7+F14</f>
        <v>0</v>
      </c>
      <c r="AQ7" s="54">
        <f>N7+F15</f>
        <v>0</v>
      </c>
      <c r="AS7" s="84" t="str">
        <f t="shared" si="4"/>
        <v/>
      </c>
      <c r="AT7" s="85" t="str">
        <f t="shared" si="4"/>
        <v/>
      </c>
      <c r="AU7" s="85" t="str">
        <f t="shared" si="4"/>
        <v/>
      </c>
      <c r="AV7" s="85" t="s">
        <v>37</v>
      </c>
      <c r="AW7" s="85" t="str">
        <f t="shared" si="3"/>
        <v/>
      </c>
      <c r="AX7" s="85" t="str">
        <f t="shared" si="3"/>
        <v/>
      </c>
      <c r="AY7" s="85" t="str">
        <f t="shared" si="3"/>
        <v/>
      </c>
      <c r="AZ7" s="85" t="str">
        <f t="shared" si="3"/>
        <v/>
      </c>
      <c r="BA7" s="85" t="str">
        <f t="shared" si="3"/>
        <v/>
      </c>
      <c r="BB7" s="85" t="str">
        <f t="shared" si="3"/>
        <v/>
      </c>
      <c r="BC7" s="85" t="str">
        <f t="shared" si="3"/>
        <v/>
      </c>
      <c r="BD7" s="86" t="str">
        <f t="shared" si="3"/>
        <v/>
      </c>
    </row>
    <row r="8" spans="1:56" s="43" customFormat="1">
      <c r="A8" s="31">
        <v>5</v>
      </c>
      <c r="B8" s="32"/>
      <c r="C8" s="34"/>
      <c r="D8" s="34"/>
      <c r="E8" s="34"/>
      <c r="F8" s="34"/>
      <c r="G8" s="33" t="s">
        <v>37</v>
      </c>
      <c r="H8" s="34"/>
      <c r="I8" s="34"/>
      <c r="J8" s="34"/>
      <c r="K8" s="34"/>
      <c r="L8" s="34"/>
      <c r="M8" s="34"/>
      <c r="N8" s="34"/>
      <c r="O8" s="35">
        <f t="shared" si="1"/>
        <v>0</v>
      </c>
      <c r="P8" s="36">
        <f>IF(Info!B$10=0,0,SUM(S8:AD8))+IF(Info!B$11=0,0,2*SUM(S8:AD8))+IF(Info!B$12=0,0,SUM(AS8:BD8))</f>
        <v>0</v>
      </c>
      <c r="Q8" s="36">
        <f t="shared" si="2"/>
        <v>0</v>
      </c>
      <c r="R8" s="45"/>
      <c r="S8" s="47" t="str">
        <f>IF(C8="","",IF(C8&gt;$G4,1,IF(C8=$G4,0.5,0)))</f>
        <v/>
      </c>
      <c r="T8" s="47" t="str">
        <f>IF(D8="","",IF(D8&gt;$G5,1,IF(D8=$G5,0.5,0)))</f>
        <v/>
      </c>
      <c r="U8" s="47" t="str">
        <f>IF(E8="","",IF(E8&gt;$G6,1,IF(E8=$G6,0.5,0)))</f>
        <v/>
      </c>
      <c r="V8" s="47" t="str">
        <f>IF(F8="","",IF(F8&gt;$G7,1,IF(F8=$G7,0.5,0)))</f>
        <v/>
      </c>
      <c r="W8" s="47" t="s">
        <v>37</v>
      </c>
      <c r="X8" s="47" t="str">
        <f>IF(H8="","",IF(H8&gt;$G9,1,IF(H8=$G9,0.5,0)))</f>
        <v/>
      </c>
      <c r="Y8" s="47" t="str">
        <f>IF(I8="","",IF(I8&gt;$G10,1,IF(I8=$G10,0.5,0)))</f>
        <v/>
      </c>
      <c r="Z8" s="47" t="str">
        <f>IF(J8="","",IF(J8&gt;$G11,1,IF(J8=$G11,0.5,0)))</f>
        <v/>
      </c>
      <c r="AA8" s="47" t="str">
        <f>IF(K8="","",IF(K8&gt;$G12,1,IF(K8=$G12,0.5,0)))</f>
        <v/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0</v>
      </c>
      <c r="AG8" s="46">
        <f>D8+G5</f>
        <v>0</v>
      </c>
      <c r="AH8" s="46">
        <f>E8+G6</f>
        <v>0</v>
      </c>
      <c r="AI8" s="46">
        <f>F8+G7</f>
        <v>0</v>
      </c>
      <c r="AJ8" s="46" t="s">
        <v>37</v>
      </c>
      <c r="AK8" s="46">
        <f>H8+G9</f>
        <v>0</v>
      </c>
      <c r="AL8" s="46">
        <f>I8+G10</f>
        <v>0</v>
      </c>
      <c r="AM8" s="46">
        <f>J8+G11</f>
        <v>0</v>
      </c>
      <c r="AN8" s="46">
        <f>K8+G12</f>
        <v>0</v>
      </c>
      <c r="AO8" s="46">
        <f>L8+G13</f>
        <v>0</v>
      </c>
      <c r="AP8" s="46">
        <f>M8+G14</f>
        <v>0</v>
      </c>
      <c r="AQ8" s="54">
        <f>N8+G15</f>
        <v>0</v>
      </c>
      <c r="AS8" s="84" t="str">
        <f t="shared" si="4"/>
        <v/>
      </c>
      <c r="AT8" s="85" t="str">
        <f t="shared" si="4"/>
        <v/>
      </c>
      <c r="AU8" s="85" t="str">
        <f t="shared" si="4"/>
        <v/>
      </c>
      <c r="AV8" s="85" t="str">
        <f t="shared" si="4"/>
        <v/>
      </c>
      <c r="AW8" s="85" t="s">
        <v>37</v>
      </c>
      <c r="AX8" s="85" t="str">
        <f t="shared" si="3"/>
        <v/>
      </c>
      <c r="AY8" s="85" t="str">
        <f t="shared" si="3"/>
        <v/>
      </c>
      <c r="AZ8" s="85" t="str">
        <f t="shared" si="3"/>
        <v/>
      </c>
      <c r="BA8" s="85" t="str">
        <f t="shared" si="3"/>
        <v/>
      </c>
      <c r="BB8" s="85" t="str">
        <f t="shared" si="3"/>
        <v/>
      </c>
      <c r="BC8" s="85" t="str">
        <f t="shared" si="3"/>
        <v/>
      </c>
      <c r="BD8" s="86" t="str">
        <f t="shared" si="3"/>
        <v/>
      </c>
    </row>
    <row r="9" spans="1:56" s="43" customFormat="1">
      <c r="A9" s="31">
        <v>6</v>
      </c>
      <c r="B9" s="32"/>
      <c r="C9" s="34"/>
      <c r="D9" s="34"/>
      <c r="E9" s="34"/>
      <c r="F9" s="34"/>
      <c r="G9" s="34"/>
      <c r="H9" s="33" t="s">
        <v>37</v>
      </c>
      <c r="I9" s="34"/>
      <c r="J9" s="34"/>
      <c r="K9" s="34"/>
      <c r="L9" s="34"/>
      <c r="M9" s="34"/>
      <c r="N9" s="34"/>
      <c r="O9" s="35">
        <f t="shared" si="1"/>
        <v>0</v>
      </c>
      <c r="P9" s="36">
        <f>IF(Info!B$10=0,0,SUM(S9:AD9))+IF(Info!B$11=0,0,2*SUM(S9:AD9))+IF(Info!B$12=0,0,SUM(AS9:BD9))</f>
        <v>0</v>
      </c>
      <c r="Q9" s="36">
        <f t="shared" si="2"/>
        <v>0</v>
      </c>
      <c r="R9" s="45"/>
      <c r="S9" s="47" t="str">
        <f>IF(C9="","",IF(C9&gt;$H4,1,IF(C9=$H4,0.5,0)))</f>
        <v/>
      </c>
      <c r="T9" s="47" t="str">
        <f>IF(D9="","",IF(D9&gt;$H5,1,IF(D9=$H5,0.5,0)))</f>
        <v/>
      </c>
      <c r="U9" s="47" t="str">
        <f>IF(E9="","",IF(E9&gt;$H6,1,IF(E9=$H6,0.5,0)))</f>
        <v/>
      </c>
      <c r="V9" s="47" t="str">
        <f>IF(F9="","",IF(F9&gt;$H7,1,IF(F9=$H7,0.5,0)))</f>
        <v/>
      </c>
      <c r="W9" s="47" t="str">
        <f>IF(G9="","",IF(G9&gt;$H8,1,IF(G9=$H8,0.5,0)))</f>
        <v/>
      </c>
      <c r="X9" s="47" t="s">
        <v>37</v>
      </c>
      <c r="Y9" s="47" t="str">
        <f>IF(I9="","",IF(I9&gt;$H10,1,IF(I9=$H10,0.5,0)))</f>
        <v/>
      </c>
      <c r="Z9" s="47" t="str">
        <f>IF(J9="","",IF(J9&gt;$H11,1,IF(J9=$H11,0.5,0)))</f>
        <v/>
      </c>
      <c r="AA9" s="47" t="str">
        <f>IF(K9="","",IF(K9&gt;$H12,1,IF(K9=$H12,0.5,0)))</f>
        <v/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0</v>
      </c>
      <c r="AG9" s="46">
        <f>D9+H5</f>
        <v>0</v>
      </c>
      <c r="AH9" s="46">
        <f>E9+H6</f>
        <v>0</v>
      </c>
      <c r="AI9" s="46">
        <f>F9+H7</f>
        <v>0</v>
      </c>
      <c r="AJ9" s="46">
        <f>G9+H8</f>
        <v>0</v>
      </c>
      <c r="AK9" s="46" t="s">
        <v>37</v>
      </c>
      <c r="AL9" s="46">
        <f>I9+H10</f>
        <v>0</v>
      </c>
      <c r="AM9" s="46">
        <f>J9+H11</f>
        <v>0</v>
      </c>
      <c r="AN9" s="46">
        <f>K9+H12</f>
        <v>0</v>
      </c>
      <c r="AO9" s="46">
        <f>L9+H13</f>
        <v>0</v>
      </c>
      <c r="AP9" s="46">
        <f>M9+H14</f>
        <v>0</v>
      </c>
      <c r="AQ9" s="54">
        <f>N9+H15</f>
        <v>0</v>
      </c>
      <c r="AS9" s="84" t="str">
        <f t="shared" si="4"/>
        <v/>
      </c>
      <c r="AT9" s="85" t="str">
        <f t="shared" si="4"/>
        <v/>
      </c>
      <c r="AU9" s="85" t="str">
        <f t="shared" si="4"/>
        <v/>
      </c>
      <c r="AV9" s="85" t="str">
        <f t="shared" si="4"/>
        <v/>
      </c>
      <c r="AW9" s="85" t="str">
        <f t="shared" si="4"/>
        <v/>
      </c>
      <c r="AX9" s="85" t="s">
        <v>37</v>
      </c>
      <c r="AY9" s="85" t="str">
        <f t="shared" si="3"/>
        <v/>
      </c>
      <c r="AZ9" s="85" t="str">
        <f t="shared" si="3"/>
        <v/>
      </c>
      <c r="BA9" s="85" t="str">
        <f t="shared" si="3"/>
        <v/>
      </c>
      <c r="BB9" s="85" t="str">
        <f t="shared" si="3"/>
        <v/>
      </c>
      <c r="BC9" s="85" t="str">
        <f t="shared" si="3"/>
        <v/>
      </c>
      <c r="BD9" s="86" t="str">
        <f t="shared" si="3"/>
        <v/>
      </c>
    </row>
    <row r="10" spans="1:56" s="43" customFormat="1">
      <c r="A10" s="31">
        <v>7</v>
      </c>
      <c r="B10" s="32"/>
      <c r="C10" s="34"/>
      <c r="D10" s="34"/>
      <c r="E10" s="34"/>
      <c r="F10" s="34"/>
      <c r="G10" s="34"/>
      <c r="H10" s="34"/>
      <c r="I10" s="33" t="s">
        <v>37</v>
      </c>
      <c r="J10" s="34"/>
      <c r="K10" s="34"/>
      <c r="L10" s="34"/>
      <c r="M10" s="34"/>
      <c r="N10" s="34"/>
      <c r="O10" s="35">
        <f t="shared" si="1"/>
        <v>0</v>
      </c>
      <c r="P10" s="36">
        <f>IF(Info!B$10=0,0,SUM(S10:AD10))+IF(Info!B$11=0,0,2*SUM(S10:AD10))+IF(Info!B$12=0,0,SUM(AS10:BD10))</f>
        <v>0</v>
      </c>
      <c r="Q10" s="36">
        <f t="shared" si="2"/>
        <v>0</v>
      </c>
      <c r="R10" s="45"/>
      <c r="S10" s="47" t="str">
        <f>IF(C10="","",IF(C10&gt;$I4,1,IF(C10=$I4,0.5,0)))</f>
        <v/>
      </c>
      <c r="T10" s="47" t="str">
        <f>IF(D10="","",IF(D10&gt;$I5,1,IF(D10=$I5,0.5,0)))</f>
        <v/>
      </c>
      <c r="U10" s="47" t="str">
        <f>IF(E10="","",IF(E10&gt;$I6,1,IF(E10=$I6,0.5,0)))</f>
        <v/>
      </c>
      <c r="V10" s="47" t="str">
        <f>IF(F10="","",IF(F10&gt;$I7,1,IF(F10=$I7,0.5,0)))</f>
        <v/>
      </c>
      <c r="W10" s="47" t="str">
        <f>IF(G10="","",IF(G10&gt;$I8,1,IF(G10=$I8,0.5,0)))</f>
        <v/>
      </c>
      <c r="X10" s="47" t="str">
        <f>IF(H10="","",IF(H10&gt;$I9,1,IF(H10=$I9,0.5,0)))</f>
        <v/>
      </c>
      <c r="Y10" s="47" t="s">
        <v>37</v>
      </c>
      <c r="Z10" s="47" t="str">
        <f>IF(J10="","",IF(J10&gt;$I11,1,IF(J10=$I11,0.5,0)))</f>
        <v/>
      </c>
      <c r="AA10" s="47" t="str">
        <f>IF(K10="","",IF(K10&gt;$I12,1,IF(K10=$I12,0.5,0)))</f>
        <v/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0</v>
      </c>
      <c r="AG10" s="46">
        <f>D10+I5</f>
        <v>0</v>
      </c>
      <c r="AH10" s="46">
        <f>E10+I6</f>
        <v>0</v>
      </c>
      <c r="AI10" s="46">
        <f>F10+I7</f>
        <v>0</v>
      </c>
      <c r="AJ10" s="46">
        <f>G10+I8</f>
        <v>0</v>
      </c>
      <c r="AK10" s="46">
        <f>H10+I9</f>
        <v>0</v>
      </c>
      <c r="AL10" s="46" t="s">
        <v>37</v>
      </c>
      <c r="AM10" s="46">
        <f>J10+I11</f>
        <v>0</v>
      </c>
      <c r="AN10" s="46">
        <f>K10+I12</f>
        <v>0</v>
      </c>
      <c r="AO10" s="46">
        <f>L10+I13</f>
        <v>0</v>
      </c>
      <c r="AP10" s="46">
        <f>M10+I14</f>
        <v>0</v>
      </c>
      <c r="AQ10" s="54">
        <f>N10+I15</f>
        <v>0</v>
      </c>
      <c r="AS10" s="84" t="str">
        <f t="shared" si="4"/>
        <v/>
      </c>
      <c r="AT10" s="85" t="str">
        <f t="shared" si="4"/>
        <v/>
      </c>
      <c r="AU10" s="85" t="str">
        <f t="shared" si="4"/>
        <v/>
      </c>
      <c r="AV10" s="85" t="str">
        <f t="shared" si="4"/>
        <v/>
      </c>
      <c r="AW10" s="85" t="str">
        <f t="shared" si="4"/>
        <v/>
      </c>
      <c r="AX10" s="85" t="str">
        <f t="shared" si="4"/>
        <v/>
      </c>
      <c r="AY10" s="85" t="s">
        <v>37</v>
      </c>
      <c r="AZ10" s="85" t="str">
        <f>IF(Z10="","",IF(J10=0,0,1+2*Z10))</f>
        <v/>
      </c>
      <c r="BA10" s="85" t="str">
        <f>IF(AA10="","",IF(K10=0,0,1+2*AA10))</f>
        <v/>
      </c>
      <c r="BB10" s="85" t="str">
        <f>IF(AB10="","",IF(L10=0,0,1+2*AB10))</f>
        <v/>
      </c>
      <c r="BC10" s="85" t="str">
        <f>IF(AC10="","",IF(M10=0,0,1+2*AC10))</f>
        <v/>
      </c>
      <c r="BD10" s="86" t="str">
        <f>IF(AD10="","",IF(N10=0,0,1+2*AD10))</f>
        <v/>
      </c>
    </row>
    <row r="11" spans="1:56" s="43" customFormat="1">
      <c r="A11" s="31">
        <v>8</v>
      </c>
      <c r="B11" s="32"/>
      <c r="C11" s="34"/>
      <c r="D11" s="34"/>
      <c r="E11" s="34"/>
      <c r="F11" s="34"/>
      <c r="G11" s="34"/>
      <c r="H11" s="34"/>
      <c r="I11" s="34"/>
      <c r="J11" s="33" t="s">
        <v>37</v>
      </c>
      <c r="K11" s="34"/>
      <c r="L11" s="34"/>
      <c r="M11" s="34"/>
      <c r="N11" s="34"/>
      <c r="O11" s="35">
        <f t="shared" si="1"/>
        <v>0</v>
      </c>
      <c r="P11" s="36">
        <f>IF(Info!B$10=0,0,SUM(S11:AD11))+IF(Info!B$11=0,0,2*SUM(S11:AD11))+IF(Info!B$12=0,0,SUM(AS11:BD11))</f>
        <v>0</v>
      </c>
      <c r="Q11" s="36">
        <f t="shared" si="2"/>
        <v>0</v>
      </c>
      <c r="R11" s="45"/>
      <c r="S11" s="47" t="str">
        <f>IF(C11="","",IF(C11&gt;$J4,1,IF(C11=$J4,0.5,0)))</f>
        <v/>
      </c>
      <c r="T11" s="47" t="str">
        <f>IF(D11="","",IF(D11&gt;$J5,1,IF(D11=$J5,0.5,0)))</f>
        <v/>
      </c>
      <c r="U11" s="47" t="str">
        <f>IF(E11="","",IF(E11&gt;$J6,1,IF(E11=$J6,0.5,0)))</f>
        <v/>
      </c>
      <c r="V11" s="47" t="str">
        <f>IF(F11="","",IF(F11&gt;$J7,1,IF(F11=$J7,0.5,0)))</f>
        <v/>
      </c>
      <c r="W11" s="47" t="str">
        <f>IF(G11="","",IF(G11&gt;$J8,1,IF(G11=$J8,0.5,0)))</f>
        <v/>
      </c>
      <c r="X11" s="47" t="str">
        <f>IF(H11="","",IF(H11&gt;$J9,1,IF(H11=$J9,0.5,0)))</f>
        <v/>
      </c>
      <c r="Y11" s="47" t="str">
        <f>IF(I11="","",IF(I11&gt;$J10,1,IF(I11=$J10,0.5,0)))</f>
        <v/>
      </c>
      <c r="Z11" s="47" t="s">
        <v>37</v>
      </c>
      <c r="AA11" s="47" t="str">
        <f>IF(K11="","",IF(K11&gt;$J12,1,IF(K11=$J12,0.5,0)))</f>
        <v/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0</v>
      </c>
      <c r="AG11" s="46">
        <f>D11+J5</f>
        <v>0</v>
      </c>
      <c r="AH11" s="46">
        <f>E11+J6</f>
        <v>0</v>
      </c>
      <c r="AI11" s="46">
        <f>F11+J7</f>
        <v>0</v>
      </c>
      <c r="AJ11" s="46">
        <f>G11+J8</f>
        <v>0</v>
      </c>
      <c r="AK11" s="46">
        <f>H11+J9</f>
        <v>0</v>
      </c>
      <c r="AL11" s="46">
        <f>I11+J10</f>
        <v>0</v>
      </c>
      <c r="AM11" s="46" t="s">
        <v>37</v>
      </c>
      <c r="AN11" s="46">
        <f>K11+J12</f>
        <v>0</v>
      </c>
      <c r="AO11" s="46">
        <f>L11+J13</f>
        <v>0</v>
      </c>
      <c r="AP11" s="46">
        <f>M11+J14</f>
        <v>0</v>
      </c>
      <c r="AQ11" s="54">
        <f>N11+J15</f>
        <v>0</v>
      </c>
      <c r="AS11" s="84" t="str">
        <f t="shared" si="4"/>
        <v/>
      </c>
      <c r="AT11" s="85" t="str">
        <f t="shared" si="4"/>
        <v/>
      </c>
      <c r="AU11" s="85" t="str">
        <f t="shared" si="4"/>
        <v/>
      </c>
      <c r="AV11" s="85" t="str">
        <f t="shared" si="4"/>
        <v/>
      </c>
      <c r="AW11" s="85" t="str">
        <f t="shared" si="4"/>
        <v/>
      </c>
      <c r="AX11" s="85" t="str">
        <f t="shared" si="4"/>
        <v/>
      </c>
      <c r="AY11" s="85" t="str">
        <f>IF(Y11="","",IF(I11=0,0,1+2*Y11))</f>
        <v/>
      </c>
      <c r="AZ11" s="85" t="s">
        <v>37</v>
      </c>
      <c r="BA11" s="85" t="str">
        <f>IF(AA11="","",IF(K11=0,0,1+2*AA11))</f>
        <v/>
      </c>
      <c r="BB11" s="85" t="str">
        <f>IF(AB11="","",IF(L11=0,0,1+2*AB11))</f>
        <v/>
      </c>
      <c r="BC11" s="85" t="str">
        <f>IF(AC11="","",IF(M11=0,0,1+2*AC11))</f>
        <v/>
      </c>
      <c r="BD11" s="86" t="str">
        <f>IF(AD11="","",IF(N11=0,0,1+2*AD11))</f>
        <v/>
      </c>
    </row>
    <row r="12" spans="1:56" s="43" customFormat="1">
      <c r="A12" s="31">
        <v>9</v>
      </c>
      <c r="B12" s="32"/>
      <c r="C12" s="34"/>
      <c r="D12" s="34"/>
      <c r="E12" s="34"/>
      <c r="F12" s="34"/>
      <c r="G12" s="34"/>
      <c r="H12" s="34"/>
      <c r="I12" s="34"/>
      <c r="J12" s="34"/>
      <c r="K12" s="33" t="s">
        <v>37</v>
      </c>
      <c r="L12" s="34"/>
      <c r="M12" s="34"/>
      <c r="N12" s="34"/>
      <c r="O12" s="35">
        <f t="shared" si="1"/>
        <v>0</v>
      </c>
      <c r="P12" s="36">
        <f>IF(Info!B$10=0,0,SUM(S12:AD12))+IF(Info!B$11=0,0,2*SUM(S12:AD12))+IF(Info!B$12=0,0,SUM(AS12:BD12))</f>
        <v>0</v>
      </c>
      <c r="Q12" s="36">
        <f t="shared" si="2"/>
        <v>0</v>
      </c>
      <c r="R12" s="45"/>
      <c r="S12" s="47" t="str">
        <f>IF(C12="","",IF(C12&gt;$K4,1,IF(C12=$K4,0.5,0)))</f>
        <v/>
      </c>
      <c r="T12" s="47" t="str">
        <f>IF(D12="","",IF(D12&gt;$K5,1,IF(D12=$K5,0.5,0)))</f>
        <v/>
      </c>
      <c r="U12" s="47" t="str">
        <f>IF(E12="","",IF(E12&gt;$K6,1,IF(E12=$K6,0.5,0)))</f>
        <v/>
      </c>
      <c r="V12" s="47" t="str">
        <f>IF(F12="","",IF(F12&gt;$K7,1,IF(F12=$K7,0.5,0)))</f>
        <v/>
      </c>
      <c r="W12" s="47" t="str">
        <f>IF(G12="","",IF(G12&gt;$K8,1,IF(G12=$K8,0.5,0)))</f>
        <v/>
      </c>
      <c r="X12" s="47" t="str">
        <f>IF(H12="","",IF(H12&gt;$K9,1,IF(H12=$K9,0.5,0)))</f>
        <v/>
      </c>
      <c r="Y12" s="47" t="str">
        <f>IF(I12="","",IF(I12&gt;$K10,1,IF(I12=$K10,0.5,0)))</f>
        <v/>
      </c>
      <c r="Z12" s="47" t="str">
        <f>IF(J12="","",IF(J12&gt;$K11,1,IF(J12=$K11,0.5,0)))</f>
        <v/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0</v>
      </c>
      <c r="AG12" s="46">
        <f>D12+K5</f>
        <v>0</v>
      </c>
      <c r="AH12" s="46">
        <f>E12+K6</f>
        <v>0</v>
      </c>
      <c r="AI12" s="46">
        <f>F12+K7</f>
        <v>0</v>
      </c>
      <c r="AJ12" s="46">
        <f>G12+K8</f>
        <v>0</v>
      </c>
      <c r="AK12" s="46">
        <f>H12+K9</f>
        <v>0</v>
      </c>
      <c r="AL12" s="46">
        <f>I12+K10</f>
        <v>0</v>
      </c>
      <c r="AM12" s="46">
        <f>J12+K11</f>
        <v>0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84" t="str">
        <f t="shared" si="4"/>
        <v/>
      </c>
      <c r="AT12" s="85" t="str">
        <f t="shared" si="4"/>
        <v/>
      </c>
      <c r="AU12" s="85" t="str">
        <f t="shared" si="4"/>
        <v/>
      </c>
      <c r="AV12" s="85" t="str">
        <f t="shared" si="4"/>
        <v/>
      </c>
      <c r="AW12" s="85" t="str">
        <f t="shared" si="4"/>
        <v/>
      </c>
      <c r="AX12" s="85" t="str">
        <f t="shared" si="4"/>
        <v/>
      </c>
      <c r="AY12" s="85" t="str">
        <f>IF(Y12="","",IF(I12=0,0,1+2*Y12))</f>
        <v/>
      </c>
      <c r="AZ12" s="85" t="str">
        <f>IF(Z12="","",IF(J12=0,0,1+2*Z12))</f>
        <v/>
      </c>
      <c r="BA12" s="85" t="s">
        <v>37</v>
      </c>
      <c r="BB12" s="85" t="str">
        <f>IF(AB12="","",IF(L12=0,0,1+2*AB12))</f>
        <v/>
      </c>
      <c r="BC12" s="85" t="str">
        <f>IF(AC12="","",IF(M12=0,0,1+2*AC12))</f>
        <v/>
      </c>
      <c r="BD12" s="86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 t="shared" si="1"/>
        <v>0</v>
      </c>
      <c r="P13" s="36">
        <f>IF(Info!B$10=0,0,SUM(S13:AD13))+IF(Info!B$11=0,0,2*SUM(S13:AD13))+IF(Info!B$12=0,0,SUM(AS13:BD13))</f>
        <v>0</v>
      </c>
      <c r="Q13" s="36">
        <f t="shared" si="2"/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84" t="str">
        <f t="shared" si="4"/>
        <v/>
      </c>
      <c r="AT13" s="85" t="str">
        <f t="shared" si="4"/>
        <v/>
      </c>
      <c r="AU13" s="85" t="str">
        <f t="shared" si="4"/>
        <v/>
      </c>
      <c r="AV13" s="85" t="str">
        <f t="shared" si="4"/>
        <v/>
      </c>
      <c r="AW13" s="85" t="str">
        <f t="shared" si="4"/>
        <v/>
      </c>
      <c r="AX13" s="85" t="str">
        <f t="shared" si="4"/>
        <v/>
      </c>
      <c r="AY13" s="85" t="str">
        <f>IF(Y13="","",IF(I13=0,0,1+2*Y13))</f>
        <v/>
      </c>
      <c r="AZ13" s="85" t="str">
        <f>IF(Z13="","",IF(J13=0,0,1+2*Z13))</f>
        <v/>
      </c>
      <c r="BA13" s="85" t="str">
        <f>IF(AA13="","",IF(K13=0,0,1+2*AA13))</f>
        <v/>
      </c>
      <c r="BB13" s="85" t="s">
        <v>37</v>
      </c>
      <c r="BC13" s="85" t="str">
        <f>IF(AC13="","",IF(M13=0,0,1+2*AC13))</f>
        <v/>
      </c>
      <c r="BD13" s="86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4" t="str">
        <f t="shared" si="4"/>
        <v/>
      </c>
      <c r="AT14" s="85" t="str">
        <f t="shared" si="4"/>
        <v/>
      </c>
      <c r="AU14" s="85" t="str">
        <f t="shared" si="4"/>
        <v/>
      </c>
      <c r="AV14" s="85" t="str">
        <f t="shared" si="4"/>
        <v/>
      </c>
      <c r="AW14" s="85" t="str">
        <f t="shared" si="4"/>
        <v/>
      </c>
      <c r="AX14" s="85" t="str">
        <f t="shared" si="4"/>
        <v/>
      </c>
      <c r="AY14" s="85" t="str">
        <f>IF(Y14="","",IF(I14=0,0,1+2*Y14))</f>
        <v/>
      </c>
      <c r="AZ14" s="85" t="str">
        <f>IF(Z14="","",IF(J14=0,0,1+2*Z14))</f>
        <v/>
      </c>
      <c r="BA14" s="85" t="str">
        <f>IF(AA14="","",IF(K14=0,0,1+2*AA14))</f>
        <v/>
      </c>
      <c r="BB14" s="85" t="str">
        <f>IF(AB14="","",IF(L14=0,0,1+2*AB14))</f>
        <v/>
      </c>
      <c r="BC14" s="85" t="s">
        <v>37</v>
      </c>
      <c r="BD14" s="86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7" t="str">
        <f t="shared" si="4"/>
        <v/>
      </c>
      <c r="AT15" s="88" t="str">
        <f t="shared" si="4"/>
        <v/>
      </c>
      <c r="AU15" s="88" t="str">
        <f t="shared" si="4"/>
        <v/>
      </c>
      <c r="AV15" s="88" t="str">
        <f t="shared" si="4"/>
        <v/>
      </c>
      <c r="AW15" s="88" t="str">
        <f t="shared" si="4"/>
        <v/>
      </c>
      <c r="AX15" s="88" t="str">
        <f t="shared" si="4"/>
        <v/>
      </c>
      <c r="AY15" s="88" t="str">
        <f>IF(Y15="","",IF(I15=0,0,1+2*Y15))</f>
        <v/>
      </c>
      <c r="AZ15" s="88" t="str">
        <f>IF(Z15="","",IF(J15=0,0,1+2*Z15))</f>
        <v/>
      </c>
      <c r="BA15" s="88" t="str">
        <f>IF(AA15="","",IF(K15=0,0,1+2*AA15))</f>
        <v/>
      </c>
      <c r="BB15" s="88" t="str">
        <f>IF(AB15="","",IF(L15=0,0,1+2*AB15))</f>
        <v/>
      </c>
      <c r="BC15" s="88" t="str">
        <f>IF(AC15="","",IF(M15=0,0,1+2*AC15))</f>
        <v/>
      </c>
      <c r="BD15" s="89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152</v>
      </c>
      <c r="C18" s="33" t="s">
        <v>37</v>
      </c>
      <c r="D18" s="34">
        <v>1.5</v>
      </c>
      <c r="E18" s="34">
        <v>1</v>
      </c>
      <c r="F18" s="34">
        <v>2.5</v>
      </c>
      <c r="G18" s="34">
        <v>1.5</v>
      </c>
      <c r="H18" s="34">
        <v>3.5</v>
      </c>
      <c r="I18" s="34">
        <v>4</v>
      </c>
      <c r="J18" s="34">
        <v>3</v>
      </c>
      <c r="K18" s="34">
        <v>2.5</v>
      </c>
      <c r="L18" s="34">
        <v>3.5</v>
      </c>
      <c r="M18" s="34">
        <v>4</v>
      </c>
      <c r="N18" s="34">
        <v>4</v>
      </c>
      <c r="O18" s="35">
        <f t="shared" ref="O18:O29" si="6">SUM(C18:N18)</f>
        <v>31</v>
      </c>
      <c r="P18" s="36">
        <f>IF(Info!B$10=0,0,SUM(S18:AD18))+IF(Info!B$11=0,0,2*SUM(S18:AD18))+IF(Info!B$12=0,0,SUM(AS18:BD18))</f>
        <v>8</v>
      </c>
      <c r="Q18" s="36">
        <f t="shared" ref="Q18:Q29" si="7">COUNT(C18:N18)</f>
        <v>11</v>
      </c>
      <c r="R18" s="45"/>
      <c r="S18" s="46" t="s">
        <v>37</v>
      </c>
      <c r="T18" s="47">
        <f>IF(D18="","",IF(D18&gt;$C19,1,IF(D18=$C19,0.5,0)))</f>
        <v>0</v>
      </c>
      <c r="U18" s="47">
        <f>IF(E18="","",IF(E18&gt;$C20,1,IF(E18=$C20,0.5,0)))</f>
        <v>0</v>
      </c>
      <c r="V18" s="47">
        <f>IF(F18="","",IF(F18&gt;$C21,1,IF(F18=$C21,0.5,0)))</f>
        <v>1</v>
      </c>
      <c r="W18" s="47">
        <f>IF(G18="","",IF(G18&gt;$C22,1,IF(G18=$C22,0.5,0)))</f>
        <v>0</v>
      </c>
      <c r="X18" s="47">
        <f>IF(H18="","",IF(H18&gt;$C23,1,IF(H18=$C23,0.5,0)))</f>
        <v>1</v>
      </c>
      <c r="Y18" s="47">
        <f>IF(I18="","",IF(I18&gt;$C24,1,IF(I18=$C24,0.5,0)))</f>
        <v>1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>
        <f>IF(M18="","",IF(M18&gt;$C28,1,IF(M18=$C28,0.5,0)))</f>
        <v>1</v>
      </c>
      <c r="AD18" s="48">
        <f>IF(N18="","",IF(N18&gt;$C29,1,IF(N18=$C29,0.5,0)))</f>
        <v>1</v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4</v>
      </c>
      <c r="AN18" s="50">
        <f>K18+C26</f>
        <v>4</v>
      </c>
      <c r="AO18" s="50">
        <f>L18+C27</f>
        <v>4</v>
      </c>
      <c r="AP18" s="50">
        <f>M18+C28</f>
        <v>4</v>
      </c>
      <c r="AQ18" s="51">
        <f>N18+C29</f>
        <v>4</v>
      </c>
      <c r="AS18" s="81" t="s">
        <v>37</v>
      </c>
      <c r="AT18" s="82">
        <f t="shared" ref="AT18:BD23" si="8">IF(T18="","",IF(D18=0,0,1+2*T18))</f>
        <v>1</v>
      </c>
      <c r="AU18" s="82">
        <f t="shared" si="8"/>
        <v>1</v>
      </c>
      <c r="AV18" s="82">
        <f t="shared" si="8"/>
        <v>3</v>
      </c>
      <c r="AW18" s="82">
        <f t="shared" si="8"/>
        <v>1</v>
      </c>
      <c r="AX18" s="82">
        <f t="shared" si="8"/>
        <v>3</v>
      </c>
      <c r="AY18" s="82">
        <f t="shared" si="8"/>
        <v>3</v>
      </c>
      <c r="AZ18" s="82">
        <f t="shared" si="8"/>
        <v>3</v>
      </c>
      <c r="BA18" s="82">
        <f t="shared" si="8"/>
        <v>3</v>
      </c>
      <c r="BB18" s="82">
        <f t="shared" si="8"/>
        <v>3</v>
      </c>
      <c r="BC18" s="82">
        <f t="shared" si="8"/>
        <v>3</v>
      </c>
      <c r="BD18" s="83">
        <f t="shared" si="8"/>
        <v>3</v>
      </c>
    </row>
    <row r="19" spans="1:56" s="43" customFormat="1">
      <c r="A19" s="31">
        <v>2</v>
      </c>
      <c r="B19" s="32" t="s">
        <v>124</v>
      </c>
      <c r="C19" s="34">
        <v>2.5</v>
      </c>
      <c r="D19" s="33" t="s">
        <v>37</v>
      </c>
      <c r="E19" s="34">
        <v>2</v>
      </c>
      <c r="F19" s="34">
        <v>3</v>
      </c>
      <c r="G19" s="34">
        <v>4</v>
      </c>
      <c r="H19" s="34">
        <v>1</v>
      </c>
      <c r="I19" s="34">
        <v>2</v>
      </c>
      <c r="J19" s="34">
        <v>3</v>
      </c>
      <c r="K19" s="34">
        <v>4</v>
      </c>
      <c r="L19" s="34">
        <v>2.5</v>
      </c>
      <c r="M19" s="34">
        <v>2.5</v>
      </c>
      <c r="N19" s="34">
        <v>4</v>
      </c>
      <c r="O19" s="35">
        <f t="shared" si="6"/>
        <v>30.5</v>
      </c>
      <c r="P19" s="36">
        <f>IF(Info!B$10=0,0,SUM(S19:AD19))+IF(Info!B$11=0,0,2*SUM(S19:AD19))+IF(Info!B$12=0,0,SUM(AS19:BD19))</f>
        <v>9</v>
      </c>
      <c r="Q19" s="36">
        <f t="shared" si="7"/>
        <v>11</v>
      </c>
      <c r="R19" s="45"/>
      <c r="S19" s="47">
        <f>IF(C19="","",IF(C19&gt;D18,1,IF(C19=D18,0.5,0)))</f>
        <v>1</v>
      </c>
      <c r="T19" s="46" t="s">
        <v>37</v>
      </c>
      <c r="U19" s="47">
        <f>IF(E19="","",IF(E19&gt;$D20,1,IF(E19=$D20,0.5,0)))</f>
        <v>0.5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0</v>
      </c>
      <c r="Y19" s="47">
        <f>IF(I19="","",IF(I19&gt;$D24,1,IF(I19=$D24,0.5,0)))</f>
        <v>0.5</v>
      </c>
      <c r="Z19" s="47">
        <f>IF(J19="","",IF(J19&gt;$D25,1,IF(J19=$D25,0.5,0)))</f>
        <v>1</v>
      </c>
      <c r="AA19" s="47">
        <f>IF(K19="","",IF(K19&gt;$D26,1,IF(K19=$D26,0.5,0)))</f>
        <v>1</v>
      </c>
      <c r="AB19" s="47">
        <f>IF(L19="","",IF(L19&gt;$D27,1,IF(L19=$D27,0.5,0)))</f>
        <v>1</v>
      </c>
      <c r="AC19" s="47">
        <f>IF(M19="","",IF(M19&gt;$D28,1,IF(M19=$D28,0.5,0)))</f>
        <v>1</v>
      </c>
      <c r="AD19" s="52">
        <f>IF(N19="","",IF(N19&gt;$D29,1,IF(N19=$D29,0.5,0)))</f>
        <v>1</v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4</v>
      </c>
      <c r="AN19" s="46">
        <f>K19+D26</f>
        <v>4</v>
      </c>
      <c r="AO19" s="46">
        <f>L19+D27</f>
        <v>4</v>
      </c>
      <c r="AP19" s="46">
        <f>M19+D28</f>
        <v>4</v>
      </c>
      <c r="AQ19" s="54">
        <f>N19+D29</f>
        <v>4</v>
      </c>
      <c r="AS19" s="84">
        <f t="shared" ref="AS19:AX29" si="9">IF(S19="","",IF(C19=0,0,1+2*S19))</f>
        <v>3</v>
      </c>
      <c r="AT19" s="85" t="s">
        <v>37</v>
      </c>
      <c r="AU19" s="85">
        <f t="shared" si="8"/>
        <v>2</v>
      </c>
      <c r="AV19" s="85">
        <f t="shared" si="8"/>
        <v>3</v>
      </c>
      <c r="AW19" s="85">
        <f t="shared" si="8"/>
        <v>3</v>
      </c>
      <c r="AX19" s="85">
        <f t="shared" si="8"/>
        <v>1</v>
      </c>
      <c r="AY19" s="85">
        <f t="shared" si="8"/>
        <v>2</v>
      </c>
      <c r="AZ19" s="85">
        <f t="shared" si="8"/>
        <v>3</v>
      </c>
      <c r="BA19" s="85">
        <f t="shared" si="8"/>
        <v>3</v>
      </c>
      <c r="BB19" s="85">
        <f t="shared" si="8"/>
        <v>3</v>
      </c>
      <c r="BC19" s="85">
        <f t="shared" si="8"/>
        <v>3</v>
      </c>
      <c r="BD19" s="86">
        <f t="shared" si="8"/>
        <v>3</v>
      </c>
    </row>
    <row r="20" spans="1:56" s="43" customFormat="1">
      <c r="A20" s="31">
        <v>3</v>
      </c>
      <c r="B20" s="32" t="s">
        <v>237</v>
      </c>
      <c r="C20" s="34">
        <v>3</v>
      </c>
      <c r="D20" s="34">
        <v>2</v>
      </c>
      <c r="E20" s="33" t="s">
        <v>37</v>
      </c>
      <c r="F20" s="34">
        <v>4</v>
      </c>
      <c r="G20" s="34">
        <v>3.5</v>
      </c>
      <c r="H20" s="34">
        <v>2</v>
      </c>
      <c r="I20" s="34">
        <v>2</v>
      </c>
      <c r="J20" s="34">
        <v>2.5</v>
      </c>
      <c r="K20" s="34">
        <v>1.5</v>
      </c>
      <c r="L20" s="34">
        <v>3</v>
      </c>
      <c r="M20" s="34">
        <v>3.5</v>
      </c>
      <c r="N20" s="34">
        <v>3.5</v>
      </c>
      <c r="O20" s="35">
        <f t="shared" si="6"/>
        <v>30.5</v>
      </c>
      <c r="P20" s="36">
        <f>IF(Info!B$10=0,0,SUM(S20:AD20))+IF(Info!B$11=0,0,2*SUM(S20:AD20))+IF(Info!B$12=0,0,SUM(AS20:BD20))</f>
        <v>8.5</v>
      </c>
      <c r="Q20" s="36">
        <f t="shared" si="7"/>
        <v>11</v>
      </c>
      <c r="R20" s="45"/>
      <c r="S20" s="47">
        <f>IF(C20="","",IF(C20&gt;E18,1,IF(C20=E18,0.5,0)))</f>
        <v>1</v>
      </c>
      <c r="T20" s="47">
        <f>IF(D20="","",IF(D20&gt;E19,1,IF(D20=E19,0.5,0)))</f>
        <v>0.5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1</v>
      </c>
      <c r="X20" s="47">
        <f>IF(H20="","",IF(H20&gt;$E23,1,IF(H20=$E23,0.5,0)))</f>
        <v>0.5</v>
      </c>
      <c r="Y20" s="47">
        <f>IF(I20="","",IF(I20&gt;$E24,1,IF(I20=$E24,0.5,0)))</f>
        <v>0.5</v>
      </c>
      <c r="Z20" s="47">
        <f>IF(J20="","",IF(J20&gt;$E25,1,IF(J20=$E25,0.5,0)))</f>
        <v>1</v>
      </c>
      <c r="AA20" s="47">
        <f>IF(K20="","",IF(K20&gt;$E26,1,IF(K20=$E26,0.5,0)))</f>
        <v>0</v>
      </c>
      <c r="AB20" s="47">
        <f>IF(L20="","",IF(L20&gt;$E27,1,IF(L20=$E27,0.5,0)))</f>
        <v>1</v>
      </c>
      <c r="AC20" s="47">
        <f>IF(M20="","",IF(M20&gt;$E28,1,IF(M20=$E28,0.5,0)))</f>
        <v>1</v>
      </c>
      <c r="AD20" s="52">
        <f>IF(N20="","",IF(N20&gt;$E29,1,IF(N20=$E29,0.5,0)))</f>
        <v>1</v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46">
        <f>I20+E24</f>
        <v>4</v>
      </c>
      <c r="AM20" s="46">
        <f>J20+E25</f>
        <v>4</v>
      </c>
      <c r="AN20" s="46">
        <f>K20+E26</f>
        <v>4</v>
      </c>
      <c r="AO20" s="46">
        <f>L20+E27</f>
        <v>4</v>
      </c>
      <c r="AP20" s="46">
        <f>M20+E28</f>
        <v>4</v>
      </c>
      <c r="AQ20" s="54">
        <f>N20+E29</f>
        <v>4</v>
      </c>
      <c r="AS20" s="84">
        <f t="shared" si="9"/>
        <v>3</v>
      </c>
      <c r="AT20" s="85">
        <f t="shared" si="9"/>
        <v>2</v>
      </c>
      <c r="AU20" s="85" t="s">
        <v>37</v>
      </c>
      <c r="AV20" s="85">
        <f t="shared" si="8"/>
        <v>3</v>
      </c>
      <c r="AW20" s="85">
        <f t="shared" si="8"/>
        <v>3</v>
      </c>
      <c r="AX20" s="85">
        <f t="shared" si="8"/>
        <v>2</v>
      </c>
      <c r="AY20" s="85">
        <f t="shared" si="8"/>
        <v>2</v>
      </c>
      <c r="AZ20" s="85">
        <f t="shared" si="8"/>
        <v>3</v>
      </c>
      <c r="BA20" s="85">
        <f t="shared" si="8"/>
        <v>1</v>
      </c>
      <c r="BB20" s="85">
        <f t="shared" si="8"/>
        <v>3</v>
      </c>
      <c r="BC20" s="85">
        <f t="shared" si="8"/>
        <v>3</v>
      </c>
      <c r="BD20" s="86">
        <f t="shared" si="8"/>
        <v>3</v>
      </c>
    </row>
    <row r="21" spans="1:56" s="43" customFormat="1">
      <c r="A21" s="31">
        <v>4</v>
      </c>
      <c r="B21" s="32" t="s">
        <v>123</v>
      </c>
      <c r="C21" s="34">
        <v>1.5</v>
      </c>
      <c r="D21" s="34">
        <v>1</v>
      </c>
      <c r="E21" s="34">
        <v>0</v>
      </c>
      <c r="F21" s="33" t="s">
        <v>37</v>
      </c>
      <c r="G21" s="34">
        <v>2.5</v>
      </c>
      <c r="H21" s="34">
        <v>3</v>
      </c>
      <c r="I21" s="34">
        <v>3</v>
      </c>
      <c r="J21" s="34">
        <v>3.5</v>
      </c>
      <c r="K21" s="34">
        <v>3</v>
      </c>
      <c r="L21" s="34">
        <v>2</v>
      </c>
      <c r="M21" s="34">
        <v>3.5</v>
      </c>
      <c r="N21" s="34">
        <v>4</v>
      </c>
      <c r="O21" s="35">
        <f t="shared" si="6"/>
        <v>27</v>
      </c>
      <c r="P21" s="36">
        <f>IF(Info!B$10=0,0,SUM(S21:AD21))+IF(Info!B$11=0,0,2*SUM(S21:AD21))+IF(Info!B$12=0,0,SUM(AS21:BD21))</f>
        <v>7.5</v>
      </c>
      <c r="Q21" s="36">
        <f t="shared" si="7"/>
        <v>11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1</v>
      </c>
      <c r="Y21" s="47">
        <f>IF(I21="","",IF(I21&gt;$F24,1,IF(I21=$F24,0.5,0)))</f>
        <v>1</v>
      </c>
      <c r="Z21" s="47">
        <f>IF(J21="","",IF(J21&gt;$F25,1,IF(J21=$F25,0.5,0)))</f>
        <v>1</v>
      </c>
      <c r="AA21" s="47">
        <f>IF(K21="","",IF(K21&gt;$F26,1,IF(K21=$F26,0.5,0)))</f>
        <v>1</v>
      </c>
      <c r="AB21" s="47">
        <f>IF(L21="","",IF(L21&gt;$F27,1,IF(L21=$F27,0.5,0)))</f>
        <v>0.5</v>
      </c>
      <c r="AC21" s="47">
        <f>IF(M21="","",IF(M21&gt;$F28,1,IF(M21=$F28,0.5,0)))</f>
        <v>1</v>
      </c>
      <c r="AD21" s="52">
        <f>IF(N21="","",IF(N21&gt;$F29,1,IF(N21=$F29,0.5,0)))</f>
        <v>1</v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4</v>
      </c>
      <c r="AN21" s="46">
        <f>K21+F26</f>
        <v>4</v>
      </c>
      <c r="AO21" s="46">
        <f>L21+F27</f>
        <v>4</v>
      </c>
      <c r="AP21" s="46">
        <f>M21+F28</f>
        <v>4</v>
      </c>
      <c r="AQ21" s="54">
        <f>N21+F29</f>
        <v>4</v>
      </c>
      <c r="AS21" s="84">
        <f t="shared" si="9"/>
        <v>1</v>
      </c>
      <c r="AT21" s="85">
        <f t="shared" si="9"/>
        <v>1</v>
      </c>
      <c r="AU21" s="85">
        <f t="shared" si="9"/>
        <v>0</v>
      </c>
      <c r="AV21" s="85" t="s">
        <v>37</v>
      </c>
      <c r="AW21" s="85">
        <f t="shared" si="8"/>
        <v>3</v>
      </c>
      <c r="AX21" s="85">
        <f t="shared" si="8"/>
        <v>3</v>
      </c>
      <c r="AY21" s="85">
        <f t="shared" si="8"/>
        <v>3</v>
      </c>
      <c r="AZ21" s="85">
        <f t="shared" si="8"/>
        <v>3</v>
      </c>
      <c r="BA21" s="85">
        <f t="shared" si="8"/>
        <v>3</v>
      </c>
      <c r="BB21" s="85">
        <f t="shared" si="8"/>
        <v>2</v>
      </c>
      <c r="BC21" s="85">
        <f t="shared" si="8"/>
        <v>3</v>
      </c>
      <c r="BD21" s="86">
        <f t="shared" si="8"/>
        <v>3</v>
      </c>
    </row>
    <row r="22" spans="1:56" s="43" customFormat="1">
      <c r="A22" s="31">
        <v>5</v>
      </c>
      <c r="B22" s="32" t="s">
        <v>223</v>
      </c>
      <c r="C22" s="34">
        <v>2.5</v>
      </c>
      <c r="D22" s="34">
        <v>0</v>
      </c>
      <c r="E22" s="34">
        <v>0.5</v>
      </c>
      <c r="F22" s="34">
        <v>1.5</v>
      </c>
      <c r="G22" s="33" t="s">
        <v>37</v>
      </c>
      <c r="H22" s="34">
        <v>4</v>
      </c>
      <c r="I22" s="34">
        <v>2.5</v>
      </c>
      <c r="J22" s="34">
        <v>3</v>
      </c>
      <c r="K22" s="34">
        <v>2</v>
      </c>
      <c r="L22" s="34">
        <v>3</v>
      </c>
      <c r="M22" s="34">
        <v>3</v>
      </c>
      <c r="N22" s="34">
        <v>3.5</v>
      </c>
      <c r="O22" s="35">
        <f t="shared" si="6"/>
        <v>25.5</v>
      </c>
      <c r="P22" s="36">
        <f>IF(Info!B$10=0,0,SUM(S22:AD22))+IF(Info!B$11=0,0,2*SUM(S22:AD22))+IF(Info!B$12=0,0,SUM(AS22:BD22))</f>
        <v>7.5</v>
      </c>
      <c r="Q22" s="36">
        <f t="shared" si="7"/>
        <v>11</v>
      </c>
      <c r="R22" s="45"/>
      <c r="S22" s="47">
        <f>IF(C22="","",IF(C22&gt;$G18,1,IF(C22=$G18,0.5,0)))</f>
        <v>1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1</v>
      </c>
      <c r="Y22" s="47">
        <f>IF(I22="","",IF(I22&gt;$G24,1,IF(I22=$G24,0.5,0)))</f>
        <v>1</v>
      </c>
      <c r="Z22" s="47">
        <f>IF(J22="","",IF(J22&gt;$G25,1,IF(J22=$G25,0.5,0)))</f>
        <v>1</v>
      </c>
      <c r="AA22" s="47">
        <f>IF(K22="","",IF(K22&gt;$G26,1,IF(K22=$G26,0.5,0)))</f>
        <v>0.5</v>
      </c>
      <c r="AB22" s="47">
        <f>IF(L22="","",IF(L22&gt;$G27,1,IF(L22=$G27,0.5,0)))</f>
        <v>1</v>
      </c>
      <c r="AC22" s="47">
        <f>IF(M22="","",IF(M22&gt;$G28,1,IF(M22=$G28,0.5,0)))</f>
        <v>1</v>
      </c>
      <c r="AD22" s="52">
        <f>IF(N22="","",IF(N22&gt;$G29,1,IF(N22=$G29,0.5,0)))</f>
        <v>1</v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4</v>
      </c>
      <c r="AN22" s="46">
        <f>K22+G26</f>
        <v>4</v>
      </c>
      <c r="AO22" s="46">
        <f>L22+G27</f>
        <v>4</v>
      </c>
      <c r="AP22" s="46">
        <f>M22+G28</f>
        <v>4</v>
      </c>
      <c r="AQ22" s="54">
        <f>N22+G29</f>
        <v>4</v>
      </c>
      <c r="AS22" s="84">
        <f t="shared" si="9"/>
        <v>3</v>
      </c>
      <c r="AT22" s="85">
        <f t="shared" si="9"/>
        <v>0</v>
      </c>
      <c r="AU22" s="85">
        <f t="shared" si="9"/>
        <v>1</v>
      </c>
      <c r="AV22" s="85">
        <f t="shared" si="9"/>
        <v>1</v>
      </c>
      <c r="AW22" s="85" t="s">
        <v>37</v>
      </c>
      <c r="AX22" s="85">
        <f t="shared" si="8"/>
        <v>3</v>
      </c>
      <c r="AY22" s="85">
        <f t="shared" si="8"/>
        <v>3</v>
      </c>
      <c r="AZ22" s="85">
        <f t="shared" si="8"/>
        <v>3</v>
      </c>
      <c r="BA22" s="85">
        <f t="shared" si="8"/>
        <v>2</v>
      </c>
      <c r="BB22" s="85">
        <f t="shared" si="8"/>
        <v>3</v>
      </c>
      <c r="BC22" s="85">
        <f t="shared" si="8"/>
        <v>3</v>
      </c>
      <c r="BD22" s="86">
        <f t="shared" si="8"/>
        <v>3</v>
      </c>
    </row>
    <row r="23" spans="1:56" s="43" customFormat="1">
      <c r="A23" s="31">
        <v>6</v>
      </c>
      <c r="B23" s="32" t="s">
        <v>162</v>
      </c>
      <c r="C23" s="34">
        <v>0.5</v>
      </c>
      <c r="D23" s="34">
        <v>3</v>
      </c>
      <c r="E23" s="34">
        <v>2</v>
      </c>
      <c r="F23" s="34">
        <v>1</v>
      </c>
      <c r="G23" s="34">
        <v>0</v>
      </c>
      <c r="H23" s="33" t="s">
        <v>37</v>
      </c>
      <c r="I23" s="34">
        <v>2</v>
      </c>
      <c r="J23" s="34">
        <v>2.5</v>
      </c>
      <c r="K23" s="34">
        <v>1.5</v>
      </c>
      <c r="L23" s="34">
        <v>4</v>
      </c>
      <c r="M23" s="34">
        <v>1.5</v>
      </c>
      <c r="N23" s="34">
        <v>2</v>
      </c>
      <c r="O23" s="35">
        <f t="shared" si="6"/>
        <v>20</v>
      </c>
      <c r="P23" s="36">
        <f>IF(Info!B$10=0,0,SUM(S23:AD23))+IF(Info!B$11=0,0,2*SUM(S23:AD23))+IF(Info!B$12=0,0,SUM(AS23:BD23))</f>
        <v>4.5</v>
      </c>
      <c r="Q23" s="36">
        <f t="shared" si="7"/>
        <v>11</v>
      </c>
      <c r="R23" s="45"/>
      <c r="S23" s="47">
        <f>IF(C23="","",IF(C23&gt;$H18,1,IF(C23=$H18,0.5,0)))</f>
        <v>0</v>
      </c>
      <c r="T23" s="47">
        <f>IF(D23="","",IF(D23&gt;$H19,1,IF(D23=$H19,0.5,0)))</f>
        <v>1</v>
      </c>
      <c r="U23" s="47">
        <f>IF(E23="","",IF(E23&gt;$H20,1,IF(E23=$H20,0.5,0)))</f>
        <v>0.5</v>
      </c>
      <c r="V23" s="47">
        <f>IF(F23="","",IF(F23&gt;$H21,1,IF(F23=$H21,0.5,0)))</f>
        <v>0</v>
      </c>
      <c r="W23" s="47">
        <f>IF(G23="","",IF(G23&gt;$H22,1,IF(G23=$H22,0.5,0)))</f>
        <v>0</v>
      </c>
      <c r="X23" s="47" t="s">
        <v>37</v>
      </c>
      <c r="Y23" s="47">
        <f>IF(I23="","",IF(I23&gt;$H24,1,IF(I23=$H24,0.5,0)))</f>
        <v>0.5</v>
      </c>
      <c r="Z23" s="47">
        <f>IF(J23="","",IF(J23&gt;$H25,1,IF(J23=$H25,0.5,0)))</f>
        <v>1</v>
      </c>
      <c r="AA23" s="47">
        <f>IF(K23="","",IF(K23&gt;$H26,1,IF(K23=$H26,0.5,0)))</f>
        <v>0</v>
      </c>
      <c r="AB23" s="47">
        <f>IF(L23="","",IF(L23&gt;$H27,1,IF(L23=$H27,0.5,0)))</f>
        <v>1</v>
      </c>
      <c r="AC23" s="47">
        <f>IF(M23="","",IF(M23&gt;$H28,1,IF(M23=$H28,0.5,0)))</f>
        <v>0</v>
      </c>
      <c r="AD23" s="52">
        <f>IF(N23="","",IF(N23&gt;$H29,1,IF(N23=$H29,0.5,0)))</f>
        <v>0.5</v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4</v>
      </c>
      <c r="AN23" s="46">
        <f>K23+H26</f>
        <v>4</v>
      </c>
      <c r="AO23" s="46">
        <f>L23+H27</f>
        <v>4</v>
      </c>
      <c r="AP23" s="46">
        <f>M23+H28</f>
        <v>4</v>
      </c>
      <c r="AQ23" s="54">
        <f>N23+H29</f>
        <v>4</v>
      </c>
      <c r="AS23" s="84">
        <f t="shared" si="9"/>
        <v>1</v>
      </c>
      <c r="AT23" s="85">
        <f t="shared" si="9"/>
        <v>3</v>
      </c>
      <c r="AU23" s="85">
        <f t="shared" si="9"/>
        <v>2</v>
      </c>
      <c r="AV23" s="85">
        <f t="shared" si="9"/>
        <v>1</v>
      </c>
      <c r="AW23" s="85">
        <f t="shared" si="9"/>
        <v>0</v>
      </c>
      <c r="AX23" s="85" t="s">
        <v>37</v>
      </c>
      <c r="AY23" s="85">
        <f t="shared" si="8"/>
        <v>2</v>
      </c>
      <c r="AZ23" s="85">
        <f t="shared" si="8"/>
        <v>3</v>
      </c>
      <c r="BA23" s="85">
        <f t="shared" si="8"/>
        <v>1</v>
      </c>
      <c r="BB23" s="85">
        <f t="shared" si="8"/>
        <v>3</v>
      </c>
      <c r="BC23" s="85">
        <f t="shared" si="8"/>
        <v>1</v>
      </c>
      <c r="BD23" s="86">
        <f t="shared" si="8"/>
        <v>2</v>
      </c>
    </row>
    <row r="24" spans="1:56" s="43" customFormat="1">
      <c r="A24" s="31">
        <v>7</v>
      </c>
      <c r="B24" s="32" t="s">
        <v>49</v>
      </c>
      <c r="C24" s="34">
        <v>0</v>
      </c>
      <c r="D24" s="34">
        <v>2</v>
      </c>
      <c r="E24" s="34">
        <v>2</v>
      </c>
      <c r="F24" s="34">
        <v>1</v>
      </c>
      <c r="G24" s="34">
        <v>1.5</v>
      </c>
      <c r="H24" s="34">
        <v>2</v>
      </c>
      <c r="I24" s="33" t="s">
        <v>37</v>
      </c>
      <c r="J24" s="34">
        <v>1.5</v>
      </c>
      <c r="K24" s="34">
        <v>2.5</v>
      </c>
      <c r="L24" s="34">
        <v>0.5</v>
      </c>
      <c r="M24" s="34">
        <v>2.5</v>
      </c>
      <c r="N24" s="34">
        <v>3</v>
      </c>
      <c r="O24" s="35">
        <f t="shared" si="6"/>
        <v>18.5</v>
      </c>
      <c r="P24" s="36">
        <f>IF(Info!B$10=0,0,SUM(S24:AD24))+IF(Info!B$11=0,0,2*SUM(S24:AD24))+IF(Info!B$12=0,0,SUM(AS24:BD24))</f>
        <v>4.5</v>
      </c>
      <c r="Q24" s="36">
        <f t="shared" si="7"/>
        <v>11</v>
      </c>
      <c r="R24" s="45"/>
      <c r="S24" s="47">
        <f>IF(C24="","",IF(C24&gt;$I18,1,IF(C24=$I18,0.5,0)))</f>
        <v>0</v>
      </c>
      <c r="T24" s="47">
        <f>IF(D24="","",IF(D24&gt;$I19,1,IF(D24=$I19,0.5,0)))</f>
        <v>0.5</v>
      </c>
      <c r="U24" s="47">
        <f>IF(E24="","",IF(E24&gt;$I20,1,IF(E24=$I20,0.5,0)))</f>
        <v>0.5</v>
      </c>
      <c r="V24" s="47">
        <f>IF(F24="","",IF(F24&gt;$I21,1,IF(F24=$I21,0.5,0)))</f>
        <v>0</v>
      </c>
      <c r="W24" s="47">
        <f>IF(G24="","",IF(G24&gt;$I22,1,IF(G24=$I22,0.5,0)))</f>
        <v>0</v>
      </c>
      <c r="X24" s="47">
        <f>IF(H24="","",IF(H24&gt;$I23,1,IF(H24=$I23,0.5,0)))</f>
        <v>0.5</v>
      </c>
      <c r="Y24" s="47" t="s">
        <v>37</v>
      </c>
      <c r="Z24" s="47">
        <f>IF(J24="","",IF(J24&gt;$I25,1,IF(J24=$I25,0.5,0)))</f>
        <v>0</v>
      </c>
      <c r="AA24" s="47">
        <f>IF(K24="","",IF(K24&gt;$I26,1,IF(K24=$I26,0.5,0)))</f>
        <v>1</v>
      </c>
      <c r="AB24" s="47">
        <f>IF(L24="","",IF(L24&gt;$I27,1,IF(L24=$I27,0.5,0)))</f>
        <v>0</v>
      </c>
      <c r="AC24" s="47">
        <f>IF(M24="","",IF(M24&gt;$I28,1,IF(M24=$I28,0.5,0)))</f>
        <v>1</v>
      </c>
      <c r="AD24" s="52">
        <f>IF(N24="","",IF(N24&gt;$I29,1,IF(N24=$I29,0.5,0)))</f>
        <v>1</v>
      </c>
      <c r="AF24" s="53">
        <f>C24+I18</f>
        <v>4</v>
      </c>
      <c r="AG24" s="46">
        <f>D24+I19</f>
        <v>4</v>
      </c>
      <c r="AH24" s="46">
        <f>E24+I20</f>
        <v>4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4</v>
      </c>
      <c r="AN24" s="46">
        <f>K24+I26</f>
        <v>4</v>
      </c>
      <c r="AO24" s="46">
        <f>L24+I27</f>
        <v>4</v>
      </c>
      <c r="AP24" s="46">
        <f>M24+I28</f>
        <v>4</v>
      </c>
      <c r="AQ24" s="54">
        <f>N24+I29</f>
        <v>4</v>
      </c>
      <c r="AS24" s="84">
        <f t="shared" si="9"/>
        <v>0</v>
      </c>
      <c r="AT24" s="85">
        <f t="shared" si="9"/>
        <v>2</v>
      </c>
      <c r="AU24" s="85">
        <f t="shared" si="9"/>
        <v>2</v>
      </c>
      <c r="AV24" s="85">
        <f t="shared" si="9"/>
        <v>1</v>
      </c>
      <c r="AW24" s="85">
        <f t="shared" si="9"/>
        <v>1</v>
      </c>
      <c r="AX24" s="85">
        <f t="shared" si="9"/>
        <v>2</v>
      </c>
      <c r="AY24" s="85" t="s">
        <v>37</v>
      </c>
      <c r="AZ24" s="85">
        <f>IF(Z24="","",IF(J24=0,0,1+2*Z24))</f>
        <v>1</v>
      </c>
      <c r="BA24" s="85">
        <f>IF(AA24="","",IF(K24=0,0,1+2*AA24))</f>
        <v>3</v>
      </c>
      <c r="BB24" s="85">
        <f>IF(AB24="","",IF(L24=0,0,1+2*AB24))</f>
        <v>1</v>
      </c>
      <c r="BC24" s="85">
        <f>IF(AC24="","",IF(M24=0,0,1+2*AC24))</f>
        <v>3</v>
      </c>
      <c r="BD24" s="86">
        <f>IF(AD24="","",IF(N24=0,0,1+2*AD24))</f>
        <v>3</v>
      </c>
    </row>
    <row r="25" spans="1:56" s="43" customFormat="1">
      <c r="A25" s="31">
        <v>8</v>
      </c>
      <c r="B25" s="32" t="s">
        <v>114</v>
      </c>
      <c r="C25" s="34">
        <v>1</v>
      </c>
      <c r="D25" s="34">
        <v>1</v>
      </c>
      <c r="E25" s="34">
        <v>1.5</v>
      </c>
      <c r="F25" s="34">
        <v>0.5</v>
      </c>
      <c r="G25" s="34">
        <v>1</v>
      </c>
      <c r="H25" s="34">
        <v>1.5</v>
      </c>
      <c r="I25" s="34">
        <v>2.5</v>
      </c>
      <c r="J25" s="33" t="s">
        <v>37</v>
      </c>
      <c r="K25" s="34">
        <v>0.5</v>
      </c>
      <c r="L25" s="34">
        <v>3</v>
      </c>
      <c r="M25" s="34">
        <v>2.5</v>
      </c>
      <c r="N25" s="34">
        <v>3.5</v>
      </c>
      <c r="O25" s="35">
        <f t="shared" si="6"/>
        <v>18.5</v>
      </c>
      <c r="P25" s="36">
        <f>IF(Info!B$10=0,0,SUM(S25:AD25))+IF(Info!B$11=0,0,2*SUM(S25:AD25))+IF(Info!B$12=0,0,SUM(AS25:BD25))</f>
        <v>4</v>
      </c>
      <c r="Q25" s="36">
        <f t="shared" si="7"/>
        <v>11</v>
      </c>
      <c r="R25" s="45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0</v>
      </c>
      <c r="X25" s="47">
        <f>IF(H25="","",IF(H25&gt;$J23,1,IF(H25=$J23,0.5,0)))</f>
        <v>0</v>
      </c>
      <c r="Y25" s="47">
        <f>IF(I25="","",IF(I25&gt;$J24,1,IF(I25=$J24,0.5,0)))</f>
        <v>1</v>
      </c>
      <c r="Z25" s="47" t="s">
        <v>37</v>
      </c>
      <c r="AA25" s="47">
        <f>IF(K25="","",IF(K25&gt;$J26,1,IF(K25=$J26,0.5,0)))</f>
        <v>0</v>
      </c>
      <c r="AB25" s="47">
        <f>IF(L25="","",IF(L25&gt;$J27,1,IF(L25=$J27,0.5,0)))</f>
        <v>1</v>
      </c>
      <c r="AC25" s="47">
        <f>IF(M25="","",IF(M25&gt;$J28,1,IF(M25=$J28,0.5,0)))</f>
        <v>1</v>
      </c>
      <c r="AD25" s="52">
        <f>IF(N25="","",IF(N25&gt;$J29,1,IF(N25=$J29,0.5,0)))</f>
        <v>1</v>
      </c>
      <c r="AF25" s="53">
        <f>C25+J18</f>
        <v>4</v>
      </c>
      <c r="AG25" s="46">
        <f>D25+J19</f>
        <v>4</v>
      </c>
      <c r="AH25" s="46">
        <f>E25+J20</f>
        <v>4</v>
      </c>
      <c r="AI25" s="46">
        <f>F25+J21</f>
        <v>4</v>
      </c>
      <c r="AJ25" s="46">
        <f>G25+J22</f>
        <v>4</v>
      </c>
      <c r="AK25" s="46">
        <f>H25+J23</f>
        <v>4</v>
      </c>
      <c r="AL25" s="46">
        <f>I25+J24</f>
        <v>4</v>
      </c>
      <c r="AM25" s="46" t="s">
        <v>37</v>
      </c>
      <c r="AN25" s="46">
        <f>K25+J26</f>
        <v>4</v>
      </c>
      <c r="AO25" s="46">
        <f>L25+J27</f>
        <v>4</v>
      </c>
      <c r="AP25" s="46">
        <f>M25+J28</f>
        <v>4</v>
      </c>
      <c r="AQ25" s="54">
        <f>N25+J29</f>
        <v>4</v>
      </c>
      <c r="AS25" s="84">
        <f t="shared" si="9"/>
        <v>1</v>
      </c>
      <c r="AT25" s="85">
        <f t="shared" si="9"/>
        <v>1</v>
      </c>
      <c r="AU25" s="85">
        <f t="shared" si="9"/>
        <v>1</v>
      </c>
      <c r="AV25" s="85">
        <f t="shared" si="9"/>
        <v>1</v>
      </c>
      <c r="AW25" s="85">
        <f t="shared" si="9"/>
        <v>1</v>
      </c>
      <c r="AX25" s="85">
        <f t="shared" si="9"/>
        <v>1</v>
      </c>
      <c r="AY25" s="85">
        <f>IF(Y25="","",IF(I25=0,0,1+2*Y25))</f>
        <v>3</v>
      </c>
      <c r="AZ25" s="85" t="s">
        <v>37</v>
      </c>
      <c r="BA25" s="85">
        <f>IF(AA25="","",IF(K25=0,0,1+2*AA25))</f>
        <v>1</v>
      </c>
      <c r="BB25" s="85">
        <f>IF(AB25="","",IF(L25=0,0,1+2*AB25))</f>
        <v>3</v>
      </c>
      <c r="BC25" s="85">
        <f>IF(AC25="","",IF(M25=0,0,1+2*AC25))</f>
        <v>3</v>
      </c>
      <c r="BD25" s="86">
        <f>IF(AD25="","",IF(N25=0,0,1+2*AD25))</f>
        <v>3</v>
      </c>
    </row>
    <row r="26" spans="1:56" s="43" customFormat="1">
      <c r="A26" s="31">
        <v>9</v>
      </c>
      <c r="B26" s="32" t="s">
        <v>129</v>
      </c>
      <c r="C26" s="34">
        <v>1.5</v>
      </c>
      <c r="D26" s="34">
        <v>0</v>
      </c>
      <c r="E26" s="34">
        <v>2.5</v>
      </c>
      <c r="F26" s="34">
        <v>1</v>
      </c>
      <c r="G26" s="34">
        <v>2</v>
      </c>
      <c r="H26" s="34">
        <v>2.5</v>
      </c>
      <c r="I26" s="34">
        <v>1.5</v>
      </c>
      <c r="J26" s="34">
        <v>3.5</v>
      </c>
      <c r="K26" s="33" t="s">
        <v>37</v>
      </c>
      <c r="L26" s="34">
        <v>1.5</v>
      </c>
      <c r="M26" s="34">
        <v>1.5</v>
      </c>
      <c r="N26" s="34">
        <v>1</v>
      </c>
      <c r="O26" s="35">
        <f t="shared" si="6"/>
        <v>18.5</v>
      </c>
      <c r="P26" s="36">
        <f>IF(Info!B$10=0,0,SUM(S26:AD26))+IF(Info!B$11=0,0,2*SUM(S26:AD26))+IF(Info!B$12=0,0,SUM(AS26:BD26))</f>
        <v>3.5</v>
      </c>
      <c r="Q26" s="36">
        <f t="shared" si="7"/>
        <v>11</v>
      </c>
      <c r="R26" s="45"/>
      <c r="S26" s="47">
        <f>IF(C26="","",IF(C26&gt;$K18,1,IF(C26=$K18,0.5,0)))</f>
        <v>0</v>
      </c>
      <c r="T26" s="47">
        <f>IF(D26="","",IF(D26&gt;$K19,1,IF(D26=$K19,0.5,0)))</f>
        <v>0</v>
      </c>
      <c r="U26" s="47">
        <f>IF(E26="","",IF(E26&gt;$K20,1,IF(E26=$K20,0.5,0)))</f>
        <v>1</v>
      </c>
      <c r="V26" s="47">
        <f>IF(F26="","",IF(F26&gt;$K21,1,IF(F26=$K21,0.5,0)))</f>
        <v>0</v>
      </c>
      <c r="W26" s="47">
        <f>IF(G26="","",IF(G26&gt;$K22,1,IF(G26=$K22,0.5,0)))</f>
        <v>0.5</v>
      </c>
      <c r="X26" s="47">
        <f>IF(H26="","",IF(H26&gt;$K23,1,IF(H26=$K23,0.5,0)))</f>
        <v>1</v>
      </c>
      <c r="Y26" s="47">
        <f>IF(I26="","",IF(I26&gt;$K24,1,IF(I26=$K24,0.5,0)))</f>
        <v>0</v>
      </c>
      <c r="Z26" s="47">
        <f>IF(J26="","",IF(J26&gt;$K25,1,IF(J26=$K25,0.5,0)))</f>
        <v>1</v>
      </c>
      <c r="AA26" s="47" t="s">
        <v>37</v>
      </c>
      <c r="AB26" s="47">
        <f>IF(L26="","",IF(L26&gt;$K27,1,IF(L26=$K27,0.5,0)))</f>
        <v>0</v>
      </c>
      <c r="AC26" s="47">
        <f>IF(M26="","",IF(M26&gt;$K28,1,IF(M26=$K28,0.5,0)))</f>
        <v>0</v>
      </c>
      <c r="AD26" s="52">
        <f>IF(N26="","",IF(N26&gt;$K29,1,IF(N26=$K29,0.5,0)))</f>
        <v>0</v>
      </c>
      <c r="AF26" s="53">
        <f>C26+K18</f>
        <v>4</v>
      </c>
      <c r="AG26" s="46">
        <f>D26+K19</f>
        <v>4</v>
      </c>
      <c r="AH26" s="46">
        <f>E26+K20</f>
        <v>4</v>
      </c>
      <c r="AI26" s="46">
        <f>F26+K21</f>
        <v>4</v>
      </c>
      <c r="AJ26" s="46">
        <f>G26+K22</f>
        <v>4</v>
      </c>
      <c r="AK26" s="46">
        <f>H26+K23</f>
        <v>4</v>
      </c>
      <c r="AL26" s="46">
        <f>I26+K24</f>
        <v>4</v>
      </c>
      <c r="AM26" s="46">
        <f>J26+K25</f>
        <v>4</v>
      </c>
      <c r="AN26" s="46" t="s">
        <v>37</v>
      </c>
      <c r="AO26" s="46">
        <f>L26+K27</f>
        <v>4</v>
      </c>
      <c r="AP26" s="46">
        <f>M26+K28</f>
        <v>4</v>
      </c>
      <c r="AQ26" s="54">
        <f>N26+K29</f>
        <v>4</v>
      </c>
      <c r="AS26" s="84">
        <f t="shared" si="9"/>
        <v>1</v>
      </c>
      <c r="AT26" s="85">
        <f t="shared" si="9"/>
        <v>0</v>
      </c>
      <c r="AU26" s="85">
        <f t="shared" si="9"/>
        <v>3</v>
      </c>
      <c r="AV26" s="85">
        <f t="shared" si="9"/>
        <v>1</v>
      </c>
      <c r="AW26" s="85">
        <f t="shared" si="9"/>
        <v>2</v>
      </c>
      <c r="AX26" s="85">
        <f t="shared" si="9"/>
        <v>3</v>
      </c>
      <c r="AY26" s="85">
        <f>IF(Y26="","",IF(I26=0,0,1+2*Y26))</f>
        <v>1</v>
      </c>
      <c r="AZ26" s="85">
        <f>IF(Z26="","",IF(J26=0,0,1+2*Z26))</f>
        <v>3</v>
      </c>
      <c r="BA26" s="85" t="s">
        <v>37</v>
      </c>
      <c r="BB26" s="85">
        <f>IF(AB26="","",IF(L26=0,0,1+2*AB26))</f>
        <v>1</v>
      </c>
      <c r="BC26" s="85">
        <f>IF(AC26="","",IF(M26=0,0,1+2*AC26))</f>
        <v>1</v>
      </c>
      <c r="BD26" s="86">
        <f>IF(AD26="","",IF(N26=0,0,1+2*AD26))</f>
        <v>1</v>
      </c>
    </row>
    <row r="27" spans="1:56" s="43" customFormat="1">
      <c r="A27" s="31">
        <v>10</v>
      </c>
      <c r="B27" s="32" t="s">
        <v>157</v>
      </c>
      <c r="C27" s="34">
        <v>0.5</v>
      </c>
      <c r="D27" s="34">
        <v>1.5</v>
      </c>
      <c r="E27" s="34">
        <v>1</v>
      </c>
      <c r="F27" s="34">
        <v>2</v>
      </c>
      <c r="G27" s="34">
        <v>1</v>
      </c>
      <c r="H27" s="34">
        <v>0</v>
      </c>
      <c r="I27" s="34">
        <v>3.5</v>
      </c>
      <c r="J27" s="34">
        <v>1</v>
      </c>
      <c r="K27" s="34">
        <v>2.5</v>
      </c>
      <c r="L27" s="33" t="s">
        <v>37</v>
      </c>
      <c r="M27" s="34">
        <v>1.5</v>
      </c>
      <c r="N27" s="34">
        <v>2.5</v>
      </c>
      <c r="O27" s="35">
        <f t="shared" si="6"/>
        <v>17</v>
      </c>
      <c r="P27" s="36">
        <f>IF(Info!B$10=0,0,SUM(S27:AD27))+IF(Info!B$11=0,0,2*SUM(S27:AD27))+IF(Info!B$12=0,0,SUM(AS27:BD27))</f>
        <v>3.5</v>
      </c>
      <c r="Q27" s="36">
        <f t="shared" si="7"/>
        <v>11</v>
      </c>
      <c r="R27" s="45"/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0.5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1</v>
      </c>
      <c r="Z27" s="47">
        <f>IF(J27="","",IF(J27&gt;$L25,1,IF(J27=$L25,0.5,0)))</f>
        <v>0</v>
      </c>
      <c r="AA27" s="47">
        <f>IF(K27="","",IF(K27&gt;$L26,1,IF(K27=$L26,0.5,0)))</f>
        <v>1</v>
      </c>
      <c r="AB27" s="47" t="s">
        <v>37</v>
      </c>
      <c r="AC27" s="47">
        <f>IF(M27="","",IF(M27&gt;$L28,1,IF(M27=$L28,0.5,0)))</f>
        <v>0</v>
      </c>
      <c r="AD27" s="52">
        <f>IF(N27="","",IF(N27&gt;$L29,1,IF(N27=$L29,0.5,0)))</f>
        <v>1</v>
      </c>
      <c r="AF27" s="53">
        <f>C27+L18</f>
        <v>4</v>
      </c>
      <c r="AG27" s="46">
        <f>D27+L19</f>
        <v>4</v>
      </c>
      <c r="AH27" s="46">
        <f>E27+L20</f>
        <v>4</v>
      </c>
      <c r="AI27" s="46">
        <f>F27+L21</f>
        <v>4</v>
      </c>
      <c r="AJ27" s="46">
        <f>G27+L22</f>
        <v>4</v>
      </c>
      <c r="AK27" s="46">
        <f>H27+L23</f>
        <v>4</v>
      </c>
      <c r="AL27" s="46">
        <f>I27+L24</f>
        <v>4</v>
      </c>
      <c r="AM27" s="46">
        <f>J27+L25</f>
        <v>4</v>
      </c>
      <c r="AN27" s="46">
        <f>K27+L26</f>
        <v>4</v>
      </c>
      <c r="AO27" s="46" t="s">
        <v>37</v>
      </c>
      <c r="AP27" s="46">
        <f>M27+L28</f>
        <v>4</v>
      </c>
      <c r="AQ27" s="54">
        <f>N27+L29</f>
        <v>4</v>
      </c>
      <c r="AS27" s="84">
        <f t="shared" si="9"/>
        <v>1</v>
      </c>
      <c r="AT27" s="85">
        <f t="shared" si="9"/>
        <v>1</v>
      </c>
      <c r="AU27" s="85">
        <f t="shared" si="9"/>
        <v>1</v>
      </c>
      <c r="AV27" s="85">
        <f t="shared" si="9"/>
        <v>2</v>
      </c>
      <c r="AW27" s="85">
        <f t="shared" si="9"/>
        <v>1</v>
      </c>
      <c r="AX27" s="85">
        <f t="shared" si="9"/>
        <v>0</v>
      </c>
      <c r="AY27" s="85">
        <f>IF(Y27="","",IF(I27=0,0,1+2*Y27))</f>
        <v>3</v>
      </c>
      <c r="AZ27" s="85">
        <f>IF(Z27="","",IF(J27=0,0,1+2*Z27))</f>
        <v>1</v>
      </c>
      <c r="BA27" s="85">
        <f>IF(AA27="","",IF(K27=0,0,1+2*AA27))</f>
        <v>3</v>
      </c>
      <c r="BB27" s="85" t="s">
        <v>37</v>
      </c>
      <c r="BC27" s="85">
        <f>IF(AC27="","",IF(M27=0,0,1+2*AC27))</f>
        <v>1</v>
      </c>
      <c r="BD27" s="86">
        <f>IF(AD27="","",IF(N27=0,0,1+2*AD27))</f>
        <v>3</v>
      </c>
    </row>
    <row r="28" spans="1:56" s="43" customFormat="1">
      <c r="A28" s="31">
        <v>11</v>
      </c>
      <c r="B28" s="32" t="s">
        <v>143</v>
      </c>
      <c r="C28" s="34">
        <v>0</v>
      </c>
      <c r="D28" s="34">
        <v>1.5</v>
      </c>
      <c r="E28" s="34">
        <v>0.5</v>
      </c>
      <c r="F28" s="34">
        <v>0.5</v>
      </c>
      <c r="G28" s="34">
        <v>1</v>
      </c>
      <c r="H28" s="34">
        <v>2.5</v>
      </c>
      <c r="I28" s="34">
        <v>1.5</v>
      </c>
      <c r="J28" s="34">
        <v>1.5</v>
      </c>
      <c r="K28" s="34">
        <v>2.5</v>
      </c>
      <c r="L28" s="34">
        <v>2.5</v>
      </c>
      <c r="M28" s="33" t="s">
        <v>37</v>
      </c>
      <c r="N28" s="34">
        <v>1.5</v>
      </c>
      <c r="O28" s="35">
        <f t="shared" si="6"/>
        <v>15.5</v>
      </c>
      <c r="P28" s="36">
        <f>IF(Info!B$10=0,0,SUM(S28:AD28))+IF(Info!B$11=0,0,2*SUM(S28:AD28))+IF(Info!B$12=0,0,SUM(AS28:BD28))</f>
        <v>3</v>
      </c>
      <c r="Q28" s="36">
        <f t="shared" si="7"/>
        <v>11</v>
      </c>
      <c r="R28" s="45"/>
      <c r="S28" s="47">
        <f>IF(C28="","",IF(C28&gt;$M18,1,IF(C28=$M18,0.5,0)))</f>
        <v>0</v>
      </c>
      <c r="T28" s="47">
        <f>IF(D28="","",IF(D28&gt;$M19,1,IF(D28=$M19,0.5,0)))</f>
        <v>0</v>
      </c>
      <c r="U28" s="47">
        <f>IF(E28="","",IF(E28&gt;$M20,1,IF(E28=$M20,0.5,0)))</f>
        <v>0</v>
      </c>
      <c r="V28" s="47">
        <f>IF(F28="","",IF(F28&gt;$M21,1,IF(F28=$M21,0.5,0)))</f>
        <v>0</v>
      </c>
      <c r="W28" s="47">
        <f>IF(G28="","",IF(G28&gt;$M22,1,IF(G28=$M22,0.5,0)))</f>
        <v>0</v>
      </c>
      <c r="X28" s="47">
        <f>IF(H28="","",IF(H28&gt;$M23,1,IF(H28=$M23,0.5,0)))</f>
        <v>1</v>
      </c>
      <c r="Y28" s="47">
        <f>IF(I28="","",IF(I28&gt;$M24,1,IF(I28=$M24,0.5,0)))</f>
        <v>0</v>
      </c>
      <c r="Z28" s="47">
        <f>IF(J28="","",IF(J28&gt;$M25,1,IF(J28=$M25,0.5,0)))</f>
        <v>0</v>
      </c>
      <c r="AA28" s="47">
        <f>IF(K28="","",IF(K28&gt;$M26,1,IF(K28=$M26,0.5,0)))</f>
        <v>1</v>
      </c>
      <c r="AB28" s="47">
        <f>IF(L28="","",IF(L28&gt;$M27,1,IF(L28=$M27,0.5,0)))</f>
        <v>1</v>
      </c>
      <c r="AC28" s="47" t="s">
        <v>37</v>
      </c>
      <c r="AD28" s="52">
        <f>IF(N28="","",IF(N28&gt;$M29,1,IF(N28=$M29,0.5,0)))</f>
        <v>0</v>
      </c>
      <c r="AF28" s="53">
        <f>C28+M18</f>
        <v>4</v>
      </c>
      <c r="AG28" s="46">
        <f>D28+M19</f>
        <v>4</v>
      </c>
      <c r="AH28" s="46">
        <f>E28+M20</f>
        <v>4</v>
      </c>
      <c r="AI28" s="46">
        <f>F28+M21</f>
        <v>4</v>
      </c>
      <c r="AJ28" s="46">
        <f>G28+M22</f>
        <v>4</v>
      </c>
      <c r="AK28" s="46">
        <f>H28+M23</f>
        <v>4</v>
      </c>
      <c r="AL28" s="46">
        <f>I28+M24</f>
        <v>4</v>
      </c>
      <c r="AM28" s="46">
        <f>J28+M25</f>
        <v>4</v>
      </c>
      <c r="AN28" s="46">
        <f>K28+M26</f>
        <v>4</v>
      </c>
      <c r="AO28" s="46">
        <f>L28+M27</f>
        <v>4</v>
      </c>
      <c r="AP28" s="46" t="s">
        <v>37</v>
      </c>
      <c r="AQ28" s="54">
        <f>N28+M29</f>
        <v>4</v>
      </c>
      <c r="AS28" s="84">
        <f t="shared" si="9"/>
        <v>0</v>
      </c>
      <c r="AT28" s="85">
        <f t="shared" si="9"/>
        <v>1</v>
      </c>
      <c r="AU28" s="85">
        <f t="shared" si="9"/>
        <v>1</v>
      </c>
      <c r="AV28" s="85">
        <f t="shared" si="9"/>
        <v>1</v>
      </c>
      <c r="AW28" s="85">
        <f t="shared" si="9"/>
        <v>1</v>
      </c>
      <c r="AX28" s="85">
        <f t="shared" si="9"/>
        <v>3</v>
      </c>
      <c r="AY28" s="85">
        <f>IF(Y28="","",IF(I28=0,0,1+2*Y28))</f>
        <v>1</v>
      </c>
      <c r="AZ28" s="85">
        <f>IF(Z28="","",IF(J28=0,0,1+2*Z28))</f>
        <v>1</v>
      </c>
      <c r="BA28" s="85">
        <f>IF(AA28="","",IF(K28=0,0,1+2*AA28))</f>
        <v>3</v>
      </c>
      <c r="BB28" s="85">
        <f>IF(AB28="","",IF(L28=0,0,1+2*AB28))</f>
        <v>3</v>
      </c>
      <c r="BC28" s="85" t="s">
        <v>37</v>
      </c>
      <c r="BD28" s="86">
        <f>IF(AD28="","",IF(N28=0,0,1+2*AD28))</f>
        <v>1</v>
      </c>
    </row>
    <row r="29" spans="1:56" s="43" customFormat="1" ht="15.75" thickBot="1">
      <c r="A29" s="37">
        <v>12</v>
      </c>
      <c r="B29" s="38" t="s">
        <v>238</v>
      </c>
      <c r="C29" s="39">
        <v>0</v>
      </c>
      <c r="D29" s="39">
        <v>0</v>
      </c>
      <c r="E29" s="39">
        <v>0.5</v>
      </c>
      <c r="F29" s="39">
        <v>0</v>
      </c>
      <c r="G29" s="39">
        <v>0.5</v>
      </c>
      <c r="H29" s="39">
        <v>2</v>
      </c>
      <c r="I29" s="39">
        <v>1</v>
      </c>
      <c r="J29" s="39">
        <v>0.5</v>
      </c>
      <c r="K29" s="39">
        <v>3</v>
      </c>
      <c r="L29" s="39">
        <v>1.5</v>
      </c>
      <c r="M29" s="39">
        <v>2.5</v>
      </c>
      <c r="N29" s="40" t="s">
        <v>37</v>
      </c>
      <c r="O29" s="41">
        <f t="shared" si="6"/>
        <v>11.5</v>
      </c>
      <c r="P29" s="42">
        <f>IF(Info!B$10=0,0,SUM(S29:AD29))+IF(Info!B$11=0,0,2*SUM(S29:AD29))+IF(Info!B$12=0,0,SUM(AS29:BD29))</f>
        <v>2.5</v>
      </c>
      <c r="Q29" s="42">
        <f t="shared" si="7"/>
        <v>11</v>
      </c>
      <c r="R29" s="45"/>
      <c r="S29" s="55">
        <f>IF(C29="","",IF(C29&gt;$N18,1,IF(C29=$N18,0.5,0)))</f>
        <v>0</v>
      </c>
      <c r="T29" s="55">
        <f>IF(D29="","",IF(D29&gt;$N19,1,IF(D29=$N19,0.5,0)))</f>
        <v>0</v>
      </c>
      <c r="U29" s="55">
        <f>IF(E29="","",IF(E29&gt;$N20,1,IF(E29=$N20,0.5,0)))</f>
        <v>0</v>
      </c>
      <c r="V29" s="55">
        <f>IF(F29="","",IF(F29&gt;$N21,1,IF(F29=$N21,0.5,0)))</f>
        <v>0</v>
      </c>
      <c r="W29" s="55">
        <f>IF(G29="","",IF(G29&gt;$N22,1,IF(G29=$N22,0.5,0)))</f>
        <v>0</v>
      </c>
      <c r="X29" s="55">
        <f>IF(H29="","",IF(H29&gt;$N23,1,IF(H29=$N23,0.5,0)))</f>
        <v>0.5</v>
      </c>
      <c r="Y29" s="55">
        <f>IF(I29="","",IF(I29&gt;$N24,1,IF(I29=$N24,0.5,0)))</f>
        <v>0</v>
      </c>
      <c r="Z29" s="55">
        <f>IF(J29="","",IF(J29&gt;$N25,1,IF(J29=$N25,0.5,0)))</f>
        <v>0</v>
      </c>
      <c r="AA29" s="55">
        <f>IF(K29="","",IF(K29&gt;$N26,1,IF(K29=$N26,0.5,0)))</f>
        <v>1</v>
      </c>
      <c r="AB29" s="55">
        <f>IF(L29="","",IF(L29&gt;$N27,1,IF(L29=$N27,0.5,0)))</f>
        <v>0</v>
      </c>
      <c r="AC29" s="55">
        <f>IF(M29="","",IF(M29&gt;$N28,1,IF(M29=$N28,0.5,0)))</f>
        <v>1</v>
      </c>
      <c r="AD29" s="56" t="s">
        <v>37</v>
      </c>
      <c r="AF29" s="57">
        <f>C29+N18</f>
        <v>4</v>
      </c>
      <c r="AG29" s="44">
        <f>D29+N19</f>
        <v>4</v>
      </c>
      <c r="AH29" s="44">
        <f>E29+N20</f>
        <v>4</v>
      </c>
      <c r="AI29" s="44">
        <f>F29+N21</f>
        <v>4</v>
      </c>
      <c r="AJ29" s="44">
        <f>G29+N22</f>
        <v>4</v>
      </c>
      <c r="AK29" s="44">
        <f>H29+N23</f>
        <v>4</v>
      </c>
      <c r="AL29" s="44">
        <f>I29+N24</f>
        <v>4</v>
      </c>
      <c r="AM29" s="44">
        <f>J29+N25</f>
        <v>4</v>
      </c>
      <c r="AN29" s="44">
        <f>K29+N26</f>
        <v>4</v>
      </c>
      <c r="AO29" s="44">
        <f>L29+N27</f>
        <v>4</v>
      </c>
      <c r="AP29" s="44">
        <f>M29+N28</f>
        <v>4</v>
      </c>
      <c r="AQ29" s="58" t="s">
        <v>37</v>
      </c>
      <c r="AS29" s="87">
        <f t="shared" si="9"/>
        <v>0</v>
      </c>
      <c r="AT29" s="88">
        <f t="shared" si="9"/>
        <v>0</v>
      </c>
      <c r="AU29" s="88">
        <f t="shared" si="9"/>
        <v>1</v>
      </c>
      <c r="AV29" s="88">
        <f t="shared" si="9"/>
        <v>0</v>
      </c>
      <c r="AW29" s="88">
        <f t="shared" si="9"/>
        <v>1</v>
      </c>
      <c r="AX29" s="88">
        <f t="shared" si="9"/>
        <v>2</v>
      </c>
      <c r="AY29" s="88">
        <f>IF(Y29="","",IF(I29=0,0,1+2*Y29))</f>
        <v>1</v>
      </c>
      <c r="AZ29" s="88">
        <f>IF(Z29="","",IF(J29=0,0,1+2*Z29))</f>
        <v>1</v>
      </c>
      <c r="BA29" s="88">
        <f>IF(AA29="","",IF(K29=0,0,1+2*AA29))</f>
        <v>3</v>
      </c>
      <c r="BB29" s="88">
        <f>IF(AB29="","",IF(L29=0,0,1+2*AB29))</f>
        <v>1</v>
      </c>
      <c r="BC29" s="88">
        <f>IF(AC29="","",IF(M29=0,0,1+2*AC29))</f>
        <v>3</v>
      </c>
      <c r="BD29" s="89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1" t="s">
        <v>37</v>
      </c>
      <c r="AT32" s="82" t="str">
        <f t="shared" ref="AT32:BD37" si="13">IF(T32="","",IF(D32=0,0,1+2*T32))</f>
        <v/>
      </c>
      <c r="AU32" s="82" t="str">
        <f t="shared" si="13"/>
        <v/>
      </c>
      <c r="AV32" s="82" t="str">
        <f t="shared" si="13"/>
        <v/>
      </c>
      <c r="AW32" s="82" t="str">
        <f t="shared" si="13"/>
        <v/>
      </c>
      <c r="AX32" s="82" t="str">
        <f t="shared" si="13"/>
        <v/>
      </c>
      <c r="AY32" s="82" t="str">
        <f t="shared" si="13"/>
        <v/>
      </c>
      <c r="AZ32" s="82" t="str">
        <f t="shared" si="13"/>
        <v/>
      </c>
      <c r="BA32" s="82" t="str">
        <f t="shared" si="13"/>
        <v/>
      </c>
      <c r="BB32" s="82" t="str">
        <f t="shared" si="13"/>
        <v/>
      </c>
      <c r="BC32" s="82" t="str">
        <f t="shared" si="13"/>
        <v/>
      </c>
      <c r="BD32" s="83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4" t="str">
        <f t="shared" ref="AS33:AX43" si="14">IF(S33="","",IF(C33=0,0,1+2*S33))</f>
        <v/>
      </c>
      <c r="AT33" s="85" t="s">
        <v>37</v>
      </c>
      <c r="AU33" s="85" t="str">
        <f t="shared" si="13"/>
        <v/>
      </c>
      <c r="AV33" s="85" t="str">
        <f t="shared" si="13"/>
        <v/>
      </c>
      <c r="AW33" s="85" t="str">
        <f t="shared" si="13"/>
        <v/>
      </c>
      <c r="AX33" s="85" t="str">
        <f t="shared" si="13"/>
        <v/>
      </c>
      <c r="AY33" s="85" t="str">
        <f t="shared" si="13"/>
        <v/>
      </c>
      <c r="AZ33" s="85" t="str">
        <f t="shared" si="13"/>
        <v/>
      </c>
      <c r="BA33" s="85" t="str">
        <f t="shared" si="13"/>
        <v/>
      </c>
      <c r="BB33" s="85" t="str">
        <f t="shared" si="13"/>
        <v/>
      </c>
      <c r="BC33" s="85" t="str">
        <f t="shared" si="13"/>
        <v/>
      </c>
      <c r="BD33" s="86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4" t="str">
        <f t="shared" si="14"/>
        <v/>
      </c>
      <c r="AT34" s="85" t="str">
        <f t="shared" si="14"/>
        <v/>
      </c>
      <c r="AU34" s="85" t="s">
        <v>37</v>
      </c>
      <c r="AV34" s="85" t="str">
        <f t="shared" si="13"/>
        <v/>
      </c>
      <c r="AW34" s="85" t="str">
        <f t="shared" si="13"/>
        <v/>
      </c>
      <c r="AX34" s="85" t="str">
        <f t="shared" si="13"/>
        <v/>
      </c>
      <c r="AY34" s="85" t="str">
        <f t="shared" si="13"/>
        <v/>
      </c>
      <c r="AZ34" s="85" t="str">
        <f t="shared" si="13"/>
        <v/>
      </c>
      <c r="BA34" s="85" t="str">
        <f t="shared" si="13"/>
        <v/>
      </c>
      <c r="BB34" s="85" t="str">
        <f t="shared" si="13"/>
        <v/>
      </c>
      <c r="BC34" s="85" t="str">
        <f t="shared" si="13"/>
        <v/>
      </c>
      <c r="BD34" s="86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4" t="str">
        <f t="shared" si="14"/>
        <v/>
      </c>
      <c r="AT35" s="85" t="str">
        <f t="shared" si="14"/>
        <v/>
      </c>
      <c r="AU35" s="85" t="str">
        <f t="shared" si="14"/>
        <v/>
      </c>
      <c r="AV35" s="85" t="s">
        <v>37</v>
      </c>
      <c r="AW35" s="85" t="str">
        <f t="shared" si="13"/>
        <v/>
      </c>
      <c r="AX35" s="85" t="str">
        <f t="shared" si="13"/>
        <v/>
      </c>
      <c r="AY35" s="85" t="str">
        <f t="shared" si="13"/>
        <v/>
      </c>
      <c r="AZ35" s="85" t="str">
        <f t="shared" si="13"/>
        <v/>
      </c>
      <c r="BA35" s="85" t="str">
        <f t="shared" si="13"/>
        <v/>
      </c>
      <c r="BB35" s="85" t="str">
        <f t="shared" si="13"/>
        <v/>
      </c>
      <c r="BC35" s="85" t="str">
        <f t="shared" si="13"/>
        <v/>
      </c>
      <c r="BD35" s="86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4" t="str">
        <f t="shared" si="14"/>
        <v/>
      </c>
      <c r="AT36" s="85" t="str">
        <f t="shared" si="14"/>
        <v/>
      </c>
      <c r="AU36" s="85" t="str">
        <f t="shared" si="14"/>
        <v/>
      </c>
      <c r="AV36" s="85" t="str">
        <f t="shared" si="14"/>
        <v/>
      </c>
      <c r="AW36" s="85" t="s">
        <v>37</v>
      </c>
      <c r="AX36" s="85" t="str">
        <f t="shared" si="13"/>
        <v/>
      </c>
      <c r="AY36" s="85" t="str">
        <f t="shared" si="13"/>
        <v/>
      </c>
      <c r="AZ36" s="85" t="str">
        <f t="shared" si="13"/>
        <v/>
      </c>
      <c r="BA36" s="85" t="str">
        <f t="shared" si="13"/>
        <v/>
      </c>
      <c r="BB36" s="85" t="str">
        <f t="shared" si="13"/>
        <v/>
      </c>
      <c r="BC36" s="85" t="str">
        <f t="shared" si="13"/>
        <v/>
      </c>
      <c r="BD36" s="86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4" t="str">
        <f t="shared" si="14"/>
        <v/>
      </c>
      <c r="AT37" s="85" t="str">
        <f t="shared" si="14"/>
        <v/>
      </c>
      <c r="AU37" s="85" t="str">
        <f t="shared" si="14"/>
        <v/>
      </c>
      <c r="AV37" s="85" t="str">
        <f t="shared" si="14"/>
        <v/>
      </c>
      <c r="AW37" s="85" t="str">
        <f t="shared" si="14"/>
        <v/>
      </c>
      <c r="AX37" s="85" t="s">
        <v>37</v>
      </c>
      <c r="AY37" s="85" t="str">
        <f t="shared" si="13"/>
        <v/>
      </c>
      <c r="AZ37" s="85" t="str">
        <f t="shared" si="13"/>
        <v/>
      </c>
      <c r="BA37" s="85" t="str">
        <f t="shared" si="13"/>
        <v/>
      </c>
      <c r="BB37" s="85" t="str">
        <f t="shared" si="13"/>
        <v/>
      </c>
      <c r="BC37" s="85" t="str">
        <f t="shared" si="13"/>
        <v/>
      </c>
      <c r="BD37" s="86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4" t="str">
        <f t="shared" si="14"/>
        <v/>
      </c>
      <c r="AT38" s="85" t="str">
        <f t="shared" si="14"/>
        <v/>
      </c>
      <c r="AU38" s="85" t="str">
        <f t="shared" si="14"/>
        <v/>
      </c>
      <c r="AV38" s="85" t="str">
        <f t="shared" si="14"/>
        <v/>
      </c>
      <c r="AW38" s="85" t="str">
        <f t="shared" si="14"/>
        <v/>
      </c>
      <c r="AX38" s="85" t="str">
        <f t="shared" si="14"/>
        <v/>
      </c>
      <c r="AY38" s="85" t="s">
        <v>37</v>
      </c>
      <c r="AZ38" s="85" t="str">
        <f>IF(Z38="","",IF(J38=0,0,1+2*Z38))</f>
        <v/>
      </c>
      <c r="BA38" s="85" t="str">
        <f>IF(AA38="","",IF(K38=0,0,1+2*AA38))</f>
        <v/>
      </c>
      <c r="BB38" s="85" t="str">
        <f>IF(AB38="","",IF(L38=0,0,1+2*AB38))</f>
        <v/>
      </c>
      <c r="BC38" s="85" t="str">
        <f>IF(AC38="","",IF(M38=0,0,1+2*AC38))</f>
        <v/>
      </c>
      <c r="BD38" s="86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4" t="str">
        <f t="shared" si="14"/>
        <v/>
      </c>
      <c r="AT39" s="85" t="str">
        <f t="shared" si="14"/>
        <v/>
      </c>
      <c r="AU39" s="85" t="str">
        <f t="shared" si="14"/>
        <v/>
      </c>
      <c r="AV39" s="85" t="str">
        <f t="shared" si="14"/>
        <v/>
      </c>
      <c r="AW39" s="85" t="str">
        <f t="shared" si="14"/>
        <v/>
      </c>
      <c r="AX39" s="85" t="str">
        <f t="shared" si="14"/>
        <v/>
      </c>
      <c r="AY39" s="85" t="str">
        <f>IF(Y39="","",IF(I39=0,0,1+2*Y39))</f>
        <v/>
      </c>
      <c r="AZ39" s="85" t="s">
        <v>37</v>
      </c>
      <c r="BA39" s="85" t="str">
        <f>IF(AA39="","",IF(K39=0,0,1+2*AA39))</f>
        <v/>
      </c>
      <c r="BB39" s="85" t="str">
        <f>IF(AB39="","",IF(L39=0,0,1+2*AB39))</f>
        <v/>
      </c>
      <c r="BC39" s="85" t="str">
        <f>IF(AC39="","",IF(M39=0,0,1+2*AC39))</f>
        <v/>
      </c>
      <c r="BD39" s="86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4" t="str">
        <f t="shared" si="14"/>
        <v/>
      </c>
      <c r="AT40" s="85" t="str">
        <f t="shared" si="14"/>
        <v/>
      </c>
      <c r="AU40" s="85" t="str">
        <f t="shared" si="14"/>
        <v/>
      </c>
      <c r="AV40" s="85" t="str">
        <f t="shared" si="14"/>
        <v/>
      </c>
      <c r="AW40" s="85" t="str">
        <f t="shared" si="14"/>
        <v/>
      </c>
      <c r="AX40" s="85" t="str">
        <f t="shared" si="14"/>
        <v/>
      </c>
      <c r="AY40" s="85" t="str">
        <f>IF(Y40="","",IF(I40=0,0,1+2*Y40))</f>
        <v/>
      </c>
      <c r="AZ40" s="85" t="str">
        <f>IF(Z40="","",IF(J40=0,0,1+2*Z40))</f>
        <v/>
      </c>
      <c r="BA40" s="85" t="s">
        <v>37</v>
      </c>
      <c r="BB40" s="85" t="str">
        <f>IF(AB40="","",IF(L40=0,0,1+2*AB40))</f>
        <v/>
      </c>
      <c r="BC40" s="85" t="str">
        <f>IF(AC40="","",IF(M40=0,0,1+2*AC40))</f>
        <v/>
      </c>
      <c r="BD40" s="86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4" t="str">
        <f t="shared" si="14"/>
        <v/>
      </c>
      <c r="AT41" s="85" t="str">
        <f t="shared" si="14"/>
        <v/>
      </c>
      <c r="AU41" s="85" t="str">
        <f t="shared" si="14"/>
        <v/>
      </c>
      <c r="AV41" s="85" t="str">
        <f t="shared" si="14"/>
        <v/>
      </c>
      <c r="AW41" s="85" t="str">
        <f t="shared" si="14"/>
        <v/>
      </c>
      <c r="AX41" s="85" t="str">
        <f t="shared" si="14"/>
        <v/>
      </c>
      <c r="AY41" s="85" t="str">
        <f>IF(Y41="","",IF(I41=0,0,1+2*Y41))</f>
        <v/>
      </c>
      <c r="AZ41" s="85" t="str">
        <f>IF(Z41="","",IF(J41=0,0,1+2*Z41))</f>
        <v/>
      </c>
      <c r="BA41" s="85" t="str">
        <f>IF(AA41="","",IF(K41=0,0,1+2*AA41))</f>
        <v/>
      </c>
      <c r="BB41" s="85" t="s">
        <v>37</v>
      </c>
      <c r="BC41" s="85" t="str">
        <f>IF(AC41="","",IF(M41=0,0,1+2*AC41))</f>
        <v/>
      </c>
      <c r="BD41" s="86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4" t="str">
        <f t="shared" si="14"/>
        <v/>
      </c>
      <c r="AT42" s="85" t="str">
        <f t="shared" si="14"/>
        <v/>
      </c>
      <c r="AU42" s="85" t="str">
        <f t="shared" si="14"/>
        <v/>
      </c>
      <c r="AV42" s="85" t="str">
        <f t="shared" si="14"/>
        <v/>
      </c>
      <c r="AW42" s="85" t="str">
        <f t="shared" si="14"/>
        <v/>
      </c>
      <c r="AX42" s="85" t="str">
        <f t="shared" si="14"/>
        <v/>
      </c>
      <c r="AY42" s="85" t="str">
        <f>IF(Y42="","",IF(I42=0,0,1+2*Y42))</f>
        <v/>
      </c>
      <c r="AZ42" s="85" t="str">
        <f>IF(Z42="","",IF(J42=0,0,1+2*Z42))</f>
        <v/>
      </c>
      <c r="BA42" s="85" t="str">
        <f>IF(AA42="","",IF(K42=0,0,1+2*AA42))</f>
        <v/>
      </c>
      <c r="BB42" s="85" t="str">
        <f>IF(AB42="","",IF(L42=0,0,1+2*AB42))</f>
        <v/>
      </c>
      <c r="BC42" s="85" t="s">
        <v>37</v>
      </c>
      <c r="BD42" s="86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7" t="str">
        <f t="shared" si="14"/>
        <v/>
      </c>
      <c r="AT43" s="88" t="str">
        <f t="shared" si="14"/>
        <v/>
      </c>
      <c r="AU43" s="88" t="str">
        <f t="shared" si="14"/>
        <v/>
      </c>
      <c r="AV43" s="88" t="str">
        <f t="shared" si="14"/>
        <v/>
      </c>
      <c r="AW43" s="88" t="str">
        <f t="shared" si="14"/>
        <v/>
      </c>
      <c r="AX43" s="88" t="str">
        <f t="shared" si="14"/>
        <v/>
      </c>
      <c r="AY43" s="88" t="str">
        <f>IF(Y43="","",IF(I43=0,0,1+2*Y43))</f>
        <v/>
      </c>
      <c r="AZ43" s="88" t="str">
        <f>IF(Z43="","",IF(J43=0,0,1+2*Z43))</f>
        <v/>
      </c>
      <c r="BA43" s="88" t="str">
        <f>IF(AA43="","",IF(K43=0,0,1+2*AA43))</f>
        <v/>
      </c>
      <c r="BB43" s="88" t="str">
        <f>IF(AB43="","",IF(L43=0,0,1+2*AB43))</f>
        <v/>
      </c>
      <c r="BC43" s="88" t="str">
        <f>IF(AC43="","",IF(M43=0,0,1+2*AC43))</f>
        <v/>
      </c>
      <c r="BD43" s="89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1" t="s">
        <v>37</v>
      </c>
      <c r="AT46" s="82" t="str">
        <f t="shared" ref="AT46:BD51" si="18">IF(T46="","",IF(D46=0,0,1+2*T46))</f>
        <v/>
      </c>
      <c r="AU46" s="82" t="str">
        <f t="shared" si="18"/>
        <v/>
      </c>
      <c r="AV46" s="82" t="str">
        <f t="shared" si="18"/>
        <v/>
      </c>
      <c r="AW46" s="82" t="str">
        <f t="shared" si="18"/>
        <v/>
      </c>
      <c r="AX46" s="82" t="str">
        <f t="shared" si="18"/>
        <v/>
      </c>
      <c r="AY46" s="82" t="str">
        <f t="shared" si="18"/>
        <v/>
      </c>
      <c r="AZ46" s="82" t="str">
        <f t="shared" si="18"/>
        <v/>
      </c>
      <c r="BA46" s="82" t="str">
        <f t="shared" si="18"/>
        <v/>
      </c>
      <c r="BB46" s="82" t="str">
        <f t="shared" si="18"/>
        <v/>
      </c>
      <c r="BC46" s="82" t="str">
        <f t="shared" si="18"/>
        <v/>
      </c>
      <c r="BD46" s="83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4" t="str">
        <f t="shared" ref="AS47:AX57" si="19">IF(S47="","",IF(C47=0,0,1+2*S47))</f>
        <v/>
      </c>
      <c r="AT47" s="85" t="s">
        <v>37</v>
      </c>
      <c r="AU47" s="85" t="str">
        <f t="shared" si="18"/>
        <v/>
      </c>
      <c r="AV47" s="85" t="str">
        <f t="shared" si="18"/>
        <v/>
      </c>
      <c r="AW47" s="85" t="str">
        <f t="shared" si="18"/>
        <v/>
      </c>
      <c r="AX47" s="85" t="str">
        <f t="shared" si="18"/>
        <v/>
      </c>
      <c r="AY47" s="85" t="str">
        <f t="shared" si="18"/>
        <v/>
      </c>
      <c r="AZ47" s="85" t="str">
        <f t="shared" si="18"/>
        <v/>
      </c>
      <c r="BA47" s="85" t="str">
        <f t="shared" si="18"/>
        <v/>
      </c>
      <c r="BB47" s="85" t="str">
        <f t="shared" si="18"/>
        <v/>
      </c>
      <c r="BC47" s="85" t="str">
        <f t="shared" si="18"/>
        <v/>
      </c>
      <c r="BD47" s="86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4" t="str">
        <f t="shared" si="19"/>
        <v/>
      </c>
      <c r="AT48" s="85" t="str">
        <f t="shared" si="19"/>
        <v/>
      </c>
      <c r="AU48" s="85" t="s">
        <v>37</v>
      </c>
      <c r="AV48" s="85" t="str">
        <f t="shared" si="18"/>
        <v/>
      </c>
      <c r="AW48" s="85" t="str">
        <f t="shared" si="18"/>
        <v/>
      </c>
      <c r="AX48" s="85" t="str">
        <f t="shared" si="18"/>
        <v/>
      </c>
      <c r="AY48" s="85" t="str">
        <f t="shared" si="18"/>
        <v/>
      </c>
      <c r="AZ48" s="85" t="str">
        <f t="shared" si="18"/>
        <v/>
      </c>
      <c r="BA48" s="85" t="str">
        <f t="shared" si="18"/>
        <v/>
      </c>
      <c r="BB48" s="85" t="str">
        <f t="shared" si="18"/>
        <v/>
      </c>
      <c r="BC48" s="85" t="str">
        <f t="shared" si="18"/>
        <v/>
      </c>
      <c r="BD48" s="86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4" t="str">
        <f t="shared" si="19"/>
        <v/>
      </c>
      <c r="AT49" s="85" t="str">
        <f t="shared" si="19"/>
        <v/>
      </c>
      <c r="AU49" s="85" t="str">
        <f t="shared" si="19"/>
        <v/>
      </c>
      <c r="AV49" s="85" t="s">
        <v>37</v>
      </c>
      <c r="AW49" s="85" t="str">
        <f t="shared" si="18"/>
        <v/>
      </c>
      <c r="AX49" s="85" t="str">
        <f t="shared" si="18"/>
        <v/>
      </c>
      <c r="AY49" s="85" t="str">
        <f t="shared" si="18"/>
        <v/>
      </c>
      <c r="AZ49" s="85" t="str">
        <f t="shared" si="18"/>
        <v/>
      </c>
      <c r="BA49" s="85" t="str">
        <f t="shared" si="18"/>
        <v/>
      </c>
      <c r="BB49" s="85" t="str">
        <f t="shared" si="18"/>
        <v/>
      </c>
      <c r="BC49" s="85" t="str">
        <f t="shared" si="18"/>
        <v/>
      </c>
      <c r="BD49" s="86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4" t="str">
        <f t="shared" si="19"/>
        <v/>
      </c>
      <c r="AT50" s="85" t="str">
        <f t="shared" si="19"/>
        <v/>
      </c>
      <c r="AU50" s="85" t="str">
        <f t="shared" si="19"/>
        <v/>
      </c>
      <c r="AV50" s="85" t="str">
        <f t="shared" si="19"/>
        <v/>
      </c>
      <c r="AW50" s="85" t="s">
        <v>37</v>
      </c>
      <c r="AX50" s="85" t="str">
        <f t="shared" si="18"/>
        <v/>
      </c>
      <c r="AY50" s="85" t="str">
        <f t="shared" si="18"/>
        <v/>
      </c>
      <c r="AZ50" s="85" t="str">
        <f t="shared" si="18"/>
        <v/>
      </c>
      <c r="BA50" s="85" t="str">
        <f t="shared" si="18"/>
        <v/>
      </c>
      <c r="BB50" s="85" t="str">
        <f t="shared" si="18"/>
        <v/>
      </c>
      <c r="BC50" s="85" t="str">
        <f t="shared" si="18"/>
        <v/>
      </c>
      <c r="BD50" s="86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4" t="str">
        <f t="shared" si="19"/>
        <v/>
      </c>
      <c r="AT51" s="85" t="str">
        <f t="shared" si="19"/>
        <v/>
      </c>
      <c r="AU51" s="85" t="str">
        <f t="shared" si="19"/>
        <v/>
      </c>
      <c r="AV51" s="85" t="str">
        <f t="shared" si="19"/>
        <v/>
      </c>
      <c r="AW51" s="85" t="str">
        <f t="shared" si="19"/>
        <v/>
      </c>
      <c r="AX51" s="85" t="s">
        <v>37</v>
      </c>
      <c r="AY51" s="85" t="str">
        <f t="shared" si="18"/>
        <v/>
      </c>
      <c r="AZ51" s="85" t="str">
        <f t="shared" si="18"/>
        <v/>
      </c>
      <c r="BA51" s="85" t="str">
        <f t="shared" si="18"/>
        <v/>
      </c>
      <c r="BB51" s="85" t="str">
        <f t="shared" si="18"/>
        <v/>
      </c>
      <c r="BC51" s="85" t="str">
        <f t="shared" si="18"/>
        <v/>
      </c>
      <c r="BD51" s="86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4" t="str">
        <f t="shared" si="19"/>
        <v/>
      </c>
      <c r="AT52" s="85" t="str">
        <f t="shared" si="19"/>
        <v/>
      </c>
      <c r="AU52" s="85" t="str">
        <f t="shared" si="19"/>
        <v/>
      </c>
      <c r="AV52" s="85" t="str">
        <f t="shared" si="19"/>
        <v/>
      </c>
      <c r="AW52" s="85" t="str">
        <f t="shared" si="19"/>
        <v/>
      </c>
      <c r="AX52" s="85" t="str">
        <f t="shared" si="19"/>
        <v/>
      </c>
      <c r="AY52" s="85" t="s">
        <v>37</v>
      </c>
      <c r="AZ52" s="85" t="str">
        <f>IF(Z52="","",IF(J52=0,0,1+2*Z52))</f>
        <v/>
      </c>
      <c r="BA52" s="85" t="str">
        <f>IF(AA52="","",IF(K52=0,0,1+2*AA52))</f>
        <v/>
      </c>
      <c r="BB52" s="85" t="str">
        <f>IF(AB52="","",IF(L52=0,0,1+2*AB52))</f>
        <v/>
      </c>
      <c r="BC52" s="85" t="str">
        <f>IF(AC52="","",IF(M52=0,0,1+2*AC52))</f>
        <v/>
      </c>
      <c r="BD52" s="86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4" t="str">
        <f t="shared" si="19"/>
        <v/>
      </c>
      <c r="AT53" s="85" t="str">
        <f t="shared" si="19"/>
        <v/>
      </c>
      <c r="AU53" s="85" t="str">
        <f t="shared" si="19"/>
        <v/>
      </c>
      <c r="AV53" s="85" t="str">
        <f t="shared" si="19"/>
        <v/>
      </c>
      <c r="AW53" s="85" t="str">
        <f t="shared" si="19"/>
        <v/>
      </c>
      <c r="AX53" s="85" t="str">
        <f t="shared" si="19"/>
        <v/>
      </c>
      <c r="AY53" s="85" t="str">
        <f>IF(Y53="","",IF(I53=0,0,1+2*Y53))</f>
        <v/>
      </c>
      <c r="AZ53" s="85" t="s">
        <v>37</v>
      </c>
      <c r="BA53" s="85" t="str">
        <f>IF(AA53="","",IF(K53=0,0,1+2*AA53))</f>
        <v/>
      </c>
      <c r="BB53" s="85" t="str">
        <f>IF(AB53="","",IF(L53=0,0,1+2*AB53))</f>
        <v/>
      </c>
      <c r="BC53" s="85" t="str">
        <f>IF(AC53="","",IF(M53=0,0,1+2*AC53))</f>
        <v/>
      </c>
      <c r="BD53" s="86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4" t="str">
        <f t="shared" si="19"/>
        <v/>
      </c>
      <c r="AT54" s="85" t="str">
        <f t="shared" si="19"/>
        <v/>
      </c>
      <c r="AU54" s="85" t="str">
        <f t="shared" si="19"/>
        <v/>
      </c>
      <c r="AV54" s="85" t="str">
        <f t="shared" si="19"/>
        <v/>
      </c>
      <c r="AW54" s="85" t="str">
        <f t="shared" si="19"/>
        <v/>
      </c>
      <c r="AX54" s="85" t="str">
        <f t="shared" si="19"/>
        <v/>
      </c>
      <c r="AY54" s="85" t="str">
        <f>IF(Y54="","",IF(I54=0,0,1+2*Y54))</f>
        <v/>
      </c>
      <c r="AZ54" s="85" t="str">
        <f>IF(Z54="","",IF(J54=0,0,1+2*Z54))</f>
        <v/>
      </c>
      <c r="BA54" s="85" t="s">
        <v>37</v>
      </c>
      <c r="BB54" s="85" t="str">
        <f>IF(AB54="","",IF(L54=0,0,1+2*AB54))</f>
        <v/>
      </c>
      <c r="BC54" s="85" t="str">
        <f>IF(AC54="","",IF(M54=0,0,1+2*AC54))</f>
        <v/>
      </c>
      <c r="BD54" s="86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4" t="str">
        <f t="shared" si="19"/>
        <v/>
      </c>
      <c r="AT55" s="85" t="str">
        <f t="shared" si="19"/>
        <v/>
      </c>
      <c r="AU55" s="85" t="str">
        <f t="shared" si="19"/>
        <v/>
      </c>
      <c r="AV55" s="85" t="str">
        <f t="shared" si="19"/>
        <v/>
      </c>
      <c r="AW55" s="85" t="str">
        <f t="shared" si="19"/>
        <v/>
      </c>
      <c r="AX55" s="85" t="str">
        <f t="shared" si="19"/>
        <v/>
      </c>
      <c r="AY55" s="85" t="str">
        <f>IF(Y55="","",IF(I55=0,0,1+2*Y55))</f>
        <v/>
      </c>
      <c r="AZ55" s="85" t="str">
        <f>IF(Z55="","",IF(J55=0,0,1+2*Z55))</f>
        <v/>
      </c>
      <c r="BA55" s="85" t="str">
        <f>IF(AA55="","",IF(K55=0,0,1+2*AA55))</f>
        <v/>
      </c>
      <c r="BB55" s="85" t="s">
        <v>37</v>
      </c>
      <c r="BC55" s="85" t="str">
        <f>IF(AC55="","",IF(M55=0,0,1+2*AC55))</f>
        <v/>
      </c>
      <c r="BD55" s="86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4" t="str">
        <f t="shared" si="19"/>
        <v/>
      </c>
      <c r="AT56" s="85" t="str">
        <f t="shared" si="19"/>
        <v/>
      </c>
      <c r="AU56" s="85" t="str">
        <f t="shared" si="19"/>
        <v/>
      </c>
      <c r="AV56" s="85" t="str">
        <f t="shared" si="19"/>
        <v/>
      </c>
      <c r="AW56" s="85" t="str">
        <f t="shared" si="19"/>
        <v/>
      </c>
      <c r="AX56" s="85" t="str">
        <f t="shared" si="19"/>
        <v/>
      </c>
      <c r="AY56" s="85" t="str">
        <f>IF(Y56="","",IF(I56=0,0,1+2*Y56))</f>
        <v/>
      </c>
      <c r="AZ56" s="85" t="str">
        <f>IF(Z56="","",IF(J56=0,0,1+2*Z56))</f>
        <v/>
      </c>
      <c r="BA56" s="85" t="str">
        <f>IF(AA56="","",IF(K56=0,0,1+2*AA56))</f>
        <v/>
      </c>
      <c r="BB56" s="85" t="str">
        <f>IF(AB56="","",IF(L56=0,0,1+2*AB56))</f>
        <v/>
      </c>
      <c r="BC56" s="85" t="s">
        <v>37</v>
      </c>
      <c r="BD56" s="86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7" t="str">
        <f t="shared" si="19"/>
        <v/>
      </c>
      <c r="AT57" s="88" t="str">
        <f t="shared" si="19"/>
        <v/>
      </c>
      <c r="AU57" s="88" t="str">
        <f t="shared" si="19"/>
        <v/>
      </c>
      <c r="AV57" s="88" t="str">
        <f t="shared" si="19"/>
        <v/>
      </c>
      <c r="AW57" s="88" t="str">
        <f t="shared" si="19"/>
        <v/>
      </c>
      <c r="AX57" s="88" t="str">
        <f t="shared" si="19"/>
        <v/>
      </c>
      <c r="AY57" s="88" t="str">
        <f>IF(Y57="","",IF(I57=0,0,1+2*Y57))</f>
        <v/>
      </c>
      <c r="AZ57" s="88" t="str">
        <f>IF(Z57="","",IF(J57=0,0,1+2*Z57))</f>
        <v/>
      </c>
      <c r="BA57" s="88" t="str">
        <f>IF(AA57="","",IF(K57=0,0,1+2*AA57))</f>
        <v/>
      </c>
      <c r="BB57" s="88" t="str">
        <f>IF(AB57="","",IF(L57=0,0,1+2*AB57))</f>
        <v/>
      </c>
      <c r="BC57" s="88" t="str">
        <f>IF(AC57="","",IF(M57=0,0,1+2*AC57))</f>
        <v/>
      </c>
      <c r="BD57" s="89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35344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67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68756</v>
      </c>
      <c r="C5" s="14" t="s">
        <v>68</v>
      </c>
      <c r="D5" s="18">
        <v>1844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44563</v>
      </c>
      <c r="C6" s="14" t="s">
        <v>60</v>
      </c>
      <c r="D6" s="18">
        <v>1720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6734</v>
      </c>
      <c r="C7" s="14" t="s">
        <v>61</v>
      </c>
      <c r="D7" s="18">
        <v>1681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57380</v>
      </c>
      <c r="C8" s="14" t="s">
        <v>62</v>
      </c>
      <c r="D8" s="18" t="s">
        <v>48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1748.3333333333333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24881</v>
      </c>
      <c r="C15" s="14" t="s">
        <v>115</v>
      </c>
      <c r="D15" s="18">
        <v>1862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92312</v>
      </c>
      <c r="C16" s="14" t="s">
        <v>116</v>
      </c>
      <c r="D16" s="18">
        <v>1882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2941</v>
      </c>
      <c r="C17" s="14" t="s">
        <v>117</v>
      </c>
      <c r="D17" s="18">
        <v>1689</v>
      </c>
      <c r="E17" s="10">
        <v>0.5</v>
      </c>
      <c r="F17" s="10" t="s">
        <v>10</v>
      </c>
      <c r="G17" s="10">
        <v>0.5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84107</v>
      </c>
      <c r="C18" s="14" t="s">
        <v>118</v>
      </c>
      <c r="D18" s="18">
        <v>1608</v>
      </c>
      <c r="E18" s="12">
        <v>1</v>
      </c>
      <c r="F18" s="10" t="s">
        <v>10</v>
      </c>
      <c r="G18" s="12">
        <v>0</v>
      </c>
      <c r="H18" s="19">
        <v>43419</v>
      </c>
      <c r="I18" s="14" t="s">
        <v>56</v>
      </c>
      <c r="J18" s="18">
        <v>1781</v>
      </c>
    </row>
    <row r="19" spans="1:10" ht="16.5" thickTop="1" thickBot="1">
      <c r="A19" s="6"/>
      <c r="B19" s="3"/>
      <c r="C19" s="16">
        <f>IFERROR(AVERAGE(D15:D18),"")</f>
        <v>1760.25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229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47341</v>
      </c>
      <c r="C23" s="14" t="s">
        <v>166</v>
      </c>
      <c r="D23" s="18">
        <v>1776</v>
      </c>
      <c r="E23" s="10">
        <v>0.5</v>
      </c>
      <c r="F23" s="10" t="s">
        <v>10</v>
      </c>
      <c r="G23" s="10">
        <v>0.5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44938</v>
      </c>
      <c r="C24" s="14" t="s">
        <v>167</v>
      </c>
      <c r="D24" s="18">
        <v>1768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66737</v>
      </c>
      <c r="C25" s="14" t="s">
        <v>168</v>
      </c>
      <c r="D25" s="18">
        <v>1627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170</v>
      </c>
      <c r="J25" s="18">
        <v>1639</v>
      </c>
    </row>
    <row r="26" spans="1:10" ht="15.75" thickBot="1">
      <c r="A26" s="5">
        <v>4</v>
      </c>
      <c r="B26" s="19">
        <v>11096</v>
      </c>
      <c r="C26" s="14" t="s">
        <v>169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27715</v>
      </c>
      <c r="I26" s="14" t="s">
        <v>53</v>
      </c>
      <c r="J26" s="18">
        <v>1633</v>
      </c>
    </row>
    <row r="27" spans="1:10" ht="16.5" thickTop="1" thickBot="1">
      <c r="A27" s="6"/>
      <c r="B27" s="3"/>
      <c r="C27" s="16">
        <f>IFERROR(AVERAGE(D23:D26),"")</f>
        <v>1723.6666666666667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1700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35358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224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0</v>
      </c>
      <c r="F5" s="10" t="s">
        <v>10</v>
      </c>
      <c r="G5" s="10">
        <v>1</v>
      </c>
      <c r="H5" s="19">
        <v>33847</v>
      </c>
      <c r="I5" s="14" t="s">
        <v>63</v>
      </c>
      <c r="J5" s="18">
        <v>2098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 t="s">
        <v>10</v>
      </c>
      <c r="G6" s="10">
        <v>0.5</v>
      </c>
      <c r="H6" s="19">
        <v>3590</v>
      </c>
      <c r="I6" s="14" t="s">
        <v>64</v>
      </c>
      <c r="J6" s="18">
        <v>1924</v>
      </c>
    </row>
    <row r="7" spans="1:10">
      <c r="A7" s="5">
        <v>3</v>
      </c>
      <c r="B7" s="19">
        <v>26816</v>
      </c>
      <c r="C7" s="14" t="s">
        <v>47</v>
      </c>
      <c r="D7" s="18">
        <v>1841</v>
      </c>
      <c r="E7" s="10">
        <v>0</v>
      </c>
      <c r="F7" s="10" t="s">
        <v>10</v>
      </c>
      <c r="G7" s="10">
        <v>1</v>
      </c>
      <c r="H7" s="19">
        <v>53872</v>
      </c>
      <c r="I7" s="14" t="s">
        <v>65</v>
      </c>
      <c r="J7" s="18">
        <v>1874</v>
      </c>
    </row>
    <row r="8" spans="1:10">
      <c r="A8" s="5">
        <v>4</v>
      </c>
      <c r="B8" s="19">
        <v>655</v>
      </c>
      <c r="C8" s="14" t="s">
        <v>52</v>
      </c>
      <c r="D8" s="18">
        <v>1760</v>
      </c>
      <c r="E8" s="10">
        <v>1</v>
      </c>
      <c r="F8" s="10" t="s">
        <v>10</v>
      </c>
      <c r="G8" s="10">
        <v>0</v>
      </c>
      <c r="H8" s="19">
        <v>30562</v>
      </c>
      <c r="I8" s="14" t="s">
        <v>66</v>
      </c>
      <c r="J8" s="18">
        <v>1794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1866.25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1922.5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42790</v>
      </c>
      <c r="I15" s="14" t="s">
        <v>119</v>
      </c>
      <c r="J15" s="18">
        <v>1940</v>
      </c>
    </row>
    <row r="16" spans="1:10">
      <c r="A16" s="5">
        <v>2</v>
      </c>
      <c r="B16" s="19">
        <v>76317</v>
      </c>
      <c r="C16" s="14" t="s">
        <v>45</v>
      </c>
      <c r="D16" s="18">
        <v>1841</v>
      </c>
      <c r="E16" s="10">
        <v>0</v>
      </c>
      <c r="F16" s="10" t="s">
        <v>10</v>
      </c>
      <c r="G16" s="10">
        <v>1</v>
      </c>
      <c r="H16" s="19">
        <v>58378</v>
      </c>
      <c r="I16" s="14" t="s">
        <v>120</v>
      </c>
      <c r="J16" s="18">
        <v>1922</v>
      </c>
    </row>
    <row r="17" spans="1:10">
      <c r="A17" s="5">
        <v>3</v>
      </c>
      <c r="B17" s="19">
        <v>43419</v>
      </c>
      <c r="C17" s="14" t="s">
        <v>56</v>
      </c>
      <c r="D17" s="18">
        <v>1781</v>
      </c>
      <c r="E17" s="10">
        <v>0.5</v>
      </c>
      <c r="F17" s="10" t="s">
        <v>10</v>
      </c>
      <c r="G17" s="10">
        <v>0.5</v>
      </c>
      <c r="H17" s="19">
        <v>30881</v>
      </c>
      <c r="I17" s="14" t="s">
        <v>121</v>
      </c>
      <c r="J17" s="18">
        <v>1913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45462</v>
      </c>
      <c r="I18" s="14" t="s">
        <v>122</v>
      </c>
      <c r="J18" s="18">
        <v>1642</v>
      </c>
    </row>
    <row r="19" spans="1:10" ht="16.5" thickTop="1" thickBot="1">
      <c r="A19" s="6"/>
      <c r="B19" s="3"/>
      <c r="C19" s="16">
        <f>IFERROR(AVERAGE(D15:D18),"")</f>
        <v>1803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1854.25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172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57</v>
      </c>
      <c r="D23" s="18">
        <v>1768</v>
      </c>
      <c r="E23" s="10">
        <v>1</v>
      </c>
      <c r="F23" s="10" t="s">
        <v>10</v>
      </c>
      <c r="G23" s="10">
        <v>0</v>
      </c>
      <c r="H23" s="19">
        <v>96491</v>
      </c>
      <c r="I23" s="14" t="s">
        <v>173</v>
      </c>
      <c r="J23" s="18">
        <v>1719</v>
      </c>
    </row>
    <row r="24" spans="1:10">
      <c r="A24" s="5">
        <v>2</v>
      </c>
      <c r="B24" s="19">
        <v>27715</v>
      </c>
      <c r="C24" s="14" t="s">
        <v>53</v>
      </c>
      <c r="D24" s="18">
        <v>1633</v>
      </c>
      <c r="E24" s="10">
        <v>0.5</v>
      </c>
      <c r="F24" s="10" t="s">
        <v>10</v>
      </c>
      <c r="G24" s="10">
        <v>0.5</v>
      </c>
      <c r="H24" s="19">
        <v>58114</v>
      </c>
      <c r="I24" s="14" t="s">
        <v>174</v>
      </c>
      <c r="J24" s="18">
        <v>1487</v>
      </c>
    </row>
    <row r="25" spans="1:10">
      <c r="A25" s="5">
        <v>3</v>
      </c>
      <c r="B25" s="19">
        <v>43346</v>
      </c>
      <c r="C25" s="14" t="s">
        <v>58</v>
      </c>
      <c r="D25" s="18">
        <v>1572</v>
      </c>
      <c r="E25" s="10">
        <v>1</v>
      </c>
      <c r="F25" s="10" t="s">
        <v>10</v>
      </c>
      <c r="G25" s="10">
        <v>0</v>
      </c>
      <c r="H25" s="19">
        <v>96440</v>
      </c>
      <c r="I25" s="14" t="s">
        <v>175</v>
      </c>
      <c r="J25" s="18">
        <v>1566</v>
      </c>
    </row>
    <row r="26" spans="1:10" ht="15.75" thickBot="1">
      <c r="A26" s="5">
        <v>4</v>
      </c>
      <c r="B26" s="19">
        <v>12769</v>
      </c>
      <c r="C26" s="14" t="s">
        <v>171</v>
      </c>
      <c r="D26" s="18" t="s">
        <v>48</v>
      </c>
      <c r="E26" s="12">
        <v>0</v>
      </c>
      <c r="F26" s="10" t="s">
        <v>10</v>
      </c>
      <c r="G26" s="12">
        <v>1</v>
      </c>
      <c r="H26" s="19">
        <v>72036</v>
      </c>
      <c r="I26" s="14" t="s">
        <v>176</v>
      </c>
      <c r="J26" s="18">
        <v>1425</v>
      </c>
    </row>
    <row r="27" spans="1:10" ht="16.5" thickTop="1" thickBot="1">
      <c r="A27" s="6"/>
      <c r="B27" s="3"/>
      <c r="C27" s="16">
        <f>IFERROR(AVERAGE(D23:D26),"")</f>
        <v>1657.6666666666667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1549.25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35372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46281</v>
      </c>
      <c r="C5" s="14" t="s">
        <v>70</v>
      </c>
      <c r="D5" s="18">
        <v>1910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38121</v>
      </c>
      <c r="C6" s="14" t="s">
        <v>71</v>
      </c>
      <c r="D6" s="18">
        <v>1890</v>
      </c>
      <c r="E6" s="10">
        <v>0.5</v>
      </c>
      <c r="F6" s="10" t="s">
        <v>10</v>
      </c>
      <c r="G6" s="10">
        <v>0.5</v>
      </c>
      <c r="H6" s="19">
        <v>353</v>
      </c>
      <c r="I6" s="14" t="s">
        <v>46</v>
      </c>
      <c r="J6" s="18">
        <v>1852</v>
      </c>
    </row>
    <row r="7" spans="1:10">
      <c r="A7" s="5">
        <v>3</v>
      </c>
      <c r="B7" s="19">
        <v>49778</v>
      </c>
      <c r="C7" s="14" t="s">
        <v>72</v>
      </c>
      <c r="D7" s="18">
        <v>1824</v>
      </c>
      <c r="E7" s="10">
        <v>1</v>
      </c>
      <c r="F7" s="10" t="s">
        <v>10</v>
      </c>
      <c r="G7" s="10">
        <v>0</v>
      </c>
      <c r="H7" s="19">
        <v>26816</v>
      </c>
      <c r="I7" s="14" t="s">
        <v>47</v>
      </c>
      <c r="J7" s="18">
        <v>1841</v>
      </c>
    </row>
    <row r="8" spans="1:10">
      <c r="A8" s="5">
        <v>4</v>
      </c>
      <c r="B8" s="19">
        <v>1711</v>
      </c>
      <c r="C8" s="14" t="s">
        <v>73</v>
      </c>
      <c r="D8" s="18">
        <v>1711</v>
      </c>
      <c r="E8" s="10">
        <v>0</v>
      </c>
      <c r="F8" s="10" t="s">
        <v>10</v>
      </c>
      <c r="G8" s="10">
        <v>1</v>
      </c>
      <c r="H8" s="19">
        <v>655</v>
      </c>
      <c r="I8" s="14" t="s">
        <v>52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1833.75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1857.5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65323</v>
      </c>
      <c r="C15" s="14" t="s">
        <v>125</v>
      </c>
      <c r="D15" s="18">
        <v>2201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28207</v>
      </c>
      <c r="C16" s="14" t="s">
        <v>126</v>
      </c>
      <c r="D16" s="18">
        <v>1990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92452</v>
      </c>
      <c r="C17" s="14" t="s">
        <v>127</v>
      </c>
      <c r="D17" s="18">
        <v>1941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78697</v>
      </c>
      <c r="C18" s="14" t="s">
        <v>128</v>
      </c>
      <c r="D18" s="18">
        <v>1927</v>
      </c>
      <c r="E18" s="12">
        <v>1</v>
      </c>
      <c r="F18" s="10" t="s">
        <v>10</v>
      </c>
      <c r="G18" s="12">
        <v>0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2014.75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177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2658</v>
      </c>
      <c r="C23" s="14" t="s">
        <v>178</v>
      </c>
      <c r="D23" s="18">
        <v>1475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11568</v>
      </c>
      <c r="C24" s="14" t="s">
        <v>179</v>
      </c>
      <c r="D24" s="18">
        <v>1409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6564</v>
      </c>
      <c r="C25" s="14" t="s">
        <v>181</v>
      </c>
      <c r="D25" s="18">
        <v>1362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15652</v>
      </c>
      <c r="C26" s="14" t="s">
        <v>180</v>
      </c>
      <c r="D26" s="18" t="s">
        <v>48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1415.3333333333333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35386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2283</v>
      </c>
      <c r="I5" s="14" t="s">
        <v>75</v>
      </c>
      <c r="J5" s="18">
        <v>1907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 t="s">
        <v>10</v>
      </c>
      <c r="G6" s="10">
        <v>0.5</v>
      </c>
      <c r="H6" s="19">
        <v>65935</v>
      </c>
      <c r="I6" s="14" t="s">
        <v>76</v>
      </c>
      <c r="J6" s="18">
        <v>1819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 t="s">
        <v>10</v>
      </c>
      <c r="G7" s="10">
        <v>0</v>
      </c>
      <c r="H7" s="19">
        <v>20362</v>
      </c>
      <c r="I7" s="14" t="s">
        <v>77</v>
      </c>
      <c r="J7" s="18">
        <v>1763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 t="s">
        <v>10</v>
      </c>
      <c r="G8" s="10">
        <v>1</v>
      </c>
      <c r="H8" s="19">
        <v>15482</v>
      </c>
      <c r="I8" s="14" t="s">
        <v>78</v>
      </c>
      <c r="J8" s="18">
        <v>1629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1779.5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130</v>
      </c>
      <c r="J15" s="18">
        <v>1864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72443</v>
      </c>
      <c r="I16" s="14" t="s">
        <v>131</v>
      </c>
      <c r="J16" s="18">
        <v>1842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0.5</v>
      </c>
      <c r="F17" s="10" t="s">
        <v>10</v>
      </c>
      <c r="G17" s="10">
        <v>0.5</v>
      </c>
      <c r="H17" s="19">
        <v>60569</v>
      </c>
      <c r="I17" s="14" t="s">
        <v>132</v>
      </c>
      <c r="J17" s="18">
        <v>1817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0.5</v>
      </c>
      <c r="F18" s="10" t="s">
        <v>10</v>
      </c>
      <c r="G18" s="12">
        <v>0.5</v>
      </c>
      <c r="H18" s="19">
        <v>60666</v>
      </c>
      <c r="I18" s="14" t="s">
        <v>133</v>
      </c>
      <c r="J18" s="18">
        <v>1621</v>
      </c>
    </row>
    <row r="19" spans="1:10" ht="16.5" thickTop="1" thickBot="1">
      <c r="A19" s="6"/>
      <c r="B19" s="3"/>
      <c r="C19" s="16">
        <f>IFERROR(AVERAGE(D15:D18),"")</f>
        <v>1823.75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1786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222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55441</v>
      </c>
      <c r="I23" s="14" t="s">
        <v>182</v>
      </c>
      <c r="J23" s="18">
        <v>1717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0</v>
      </c>
      <c r="F24" s="10" t="s">
        <v>10</v>
      </c>
      <c r="G24" s="10">
        <v>1</v>
      </c>
      <c r="H24" s="19">
        <v>38741</v>
      </c>
      <c r="I24" s="14" t="s">
        <v>183</v>
      </c>
      <c r="J24" s="18">
        <v>1604</v>
      </c>
    </row>
    <row r="25" spans="1:10">
      <c r="A25" s="5">
        <v>3</v>
      </c>
      <c r="B25" s="19">
        <v>9954</v>
      </c>
      <c r="C25" s="14" t="s">
        <v>57</v>
      </c>
      <c r="D25" s="18">
        <v>1768</v>
      </c>
      <c r="E25" s="10">
        <v>0.5</v>
      </c>
      <c r="F25" s="10" t="s">
        <v>10</v>
      </c>
      <c r="G25" s="10">
        <v>0.5</v>
      </c>
      <c r="H25" s="19">
        <v>33588</v>
      </c>
      <c r="I25" s="14" t="s">
        <v>184</v>
      </c>
      <c r="J25" s="18">
        <v>1451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0.5</v>
      </c>
      <c r="F26" s="10" t="s">
        <v>10</v>
      </c>
      <c r="G26" s="12">
        <v>0.5</v>
      </c>
      <c r="H26" s="19">
        <v>19828</v>
      </c>
      <c r="I26" s="14" t="s">
        <v>185</v>
      </c>
      <c r="J26" s="18">
        <v>1444</v>
      </c>
    </row>
    <row r="27" spans="1:10" ht="16.5" thickTop="1" thickBot="1">
      <c r="A27" s="6"/>
      <c r="B27" s="3"/>
      <c r="C27" s="16">
        <f>IFERROR(AVERAGE(D23:D26),"")</f>
        <v>1720.25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1554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35400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27219</v>
      </c>
      <c r="C5" s="14" t="s">
        <v>80</v>
      </c>
      <c r="D5" s="18">
        <v>2026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28533</v>
      </c>
      <c r="C6" s="14" t="s">
        <v>81</v>
      </c>
      <c r="D6" s="18">
        <v>1990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35939</v>
      </c>
      <c r="C7" s="14" t="s">
        <v>82</v>
      </c>
      <c r="D7" s="18">
        <v>1933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28550</v>
      </c>
      <c r="C8" s="14" t="s">
        <v>83</v>
      </c>
      <c r="D8" s="18">
        <v>1868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1954.25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223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31551</v>
      </c>
      <c r="C15" s="14" t="s">
        <v>134</v>
      </c>
      <c r="D15" s="18">
        <v>1918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22403</v>
      </c>
      <c r="C16" s="14" t="s">
        <v>135</v>
      </c>
      <c r="D16" s="18">
        <v>1916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17256</v>
      </c>
      <c r="C17" s="14" t="s">
        <v>136</v>
      </c>
      <c r="D17" s="18">
        <v>1892</v>
      </c>
      <c r="E17" s="10">
        <v>1</v>
      </c>
      <c r="F17" s="10" t="s">
        <v>10</v>
      </c>
      <c r="G17" s="10">
        <v>0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20664</v>
      </c>
      <c r="C18" s="14" t="s">
        <v>137</v>
      </c>
      <c r="D18" s="18">
        <v>1805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1882.75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186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33421</v>
      </c>
      <c r="C23" s="14" t="s">
        <v>187</v>
      </c>
      <c r="D23" s="18">
        <v>1781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44466</v>
      </c>
      <c r="C24" s="14" t="s">
        <v>188</v>
      </c>
      <c r="D24" s="18">
        <v>1777</v>
      </c>
      <c r="E24" s="10">
        <v>1</v>
      </c>
      <c r="F24" s="10" t="s">
        <v>10</v>
      </c>
      <c r="G24" s="10">
        <v>0</v>
      </c>
      <c r="H24" s="19">
        <v>655</v>
      </c>
      <c r="I24" s="14" t="s">
        <v>52</v>
      </c>
      <c r="J24" s="18">
        <v>1760</v>
      </c>
    </row>
    <row r="25" spans="1:10">
      <c r="A25" s="5">
        <v>3</v>
      </c>
      <c r="B25" s="19">
        <v>49794</v>
      </c>
      <c r="C25" s="14" t="s">
        <v>189</v>
      </c>
      <c r="D25" s="18">
        <v>1669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33472</v>
      </c>
      <c r="C26" s="14" t="s">
        <v>190</v>
      </c>
      <c r="D26" s="18">
        <v>1434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1665.25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1686.5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/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/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6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35414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12432</v>
      </c>
      <c r="I5" s="14" t="s">
        <v>85</v>
      </c>
      <c r="J5" s="18">
        <v>1772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 t="s">
        <v>10</v>
      </c>
      <c r="G6" s="10">
        <v>0</v>
      </c>
      <c r="H6" s="19">
        <v>48691</v>
      </c>
      <c r="I6" s="14" t="s">
        <v>86</v>
      </c>
      <c r="J6" s="18">
        <v>1801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 t="s">
        <v>10</v>
      </c>
      <c r="G7" s="10">
        <v>0</v>
      </c>
      <c r="H7" s="19">
        <v>3841</v>
      </c>
      <c r="I7" s="14" t="s">
        <v>87</v>
      </c>
      <c r="J7" s="18">
        <v>1640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 t="s">
        <v>10</v>
      </c>
      <c r="G8" s="10">
        <v>1</v>
      </c>
      <c r="H8" s="19">
        <v>14605</v>
      </c>
      <c r="I8" s="14" t="s">
        <v>88</v>
      </c>
      <c r="J8" s="18">
        <v>1559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237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69639</v>
      </c>
      <c r="I15" s="14" t="s">
        <v>138</v>
      </c>
      <c r="J15" s="18">
        <v>2006</v>
      </c>
    </row>
    <row r="16" spans="1:10">
      <c r="A16" s="5">
        <v>2</v>
      </c>
      <c r="B16" s="19">
        <v>43419</v>
      </c>
      <c r="C16" s="14" t="s">
        <v>139</v>
      </c>
      <c r="D16" s="18">
        <v>1844</v>
      </c>
      <c r="E16" s="10">
        <v>0.5</v>
      </c>
      <c r="F16" s="10" t="s">
        <v>10</v>
      </c>
      <c r="G16" s="10">
        <v>0.5</v>
      </c>
      <c r="H16" s="19">
        <v>88919</v>
      </c>
      <c r="I16" s="14" t="s">
        <v>140</v>
      </c>
      <c r="J16" s="18">
        <v>2001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1</v>
      </c>
      <c r="F17" s="10" t="s">
        <v>10</v>
      </c>
      <c r="G17" s="10">
        <v>0</v>
      </c>
      <c r="H17" s="19">
        <v>83585</v>
      </c>
      <c r="I17" s="14" t="s">
        <v>141</v>
      </c>
      <c r="J17" s="18">
        <v>1936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89940</v>
      </c>
      <c r="I18" s="14" t="s">
        <v>142</v>
      </c>
      <c r="J18" s="18">
        <v>1818</v>
      </c>
    </row>
    <row r="19" spans="1:10" ht="16.5" thickTop="1" thickBot="1">
      <c r="A19" s="6"/>
      <c r="B19" s="3"/>
      <c r="C19" s="16">
        <f>IFERROR(AVERAGE(D15:D18),"")</f>
        <v>1818.75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1940.25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11</v>
      </c>
      <c r="I21" s="15" t="s">
        <v>249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0.5</v>
      </c>
      <c r="F23" s="10" t="s">
        <v>10</v>
      </c>
      <c r="G23" s="10">
        <v>0.5</v>
      </c>
      <c r="H23" s="19">
        <v>21300</v>
      </c>
      <c r="I23" s="14" t="s">
        <v>191</v>
      </c>
      <c r="J23" s="18">
        <v>1735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51535</v>
      </c>
      <c r="I24" s="14" t="s">
        <v>192</v>
      </c>
      <c r="J24" s="18" t="s">
        <v>48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10588</v>
      </c>
      <c r="I25" s="14" t="s">
        <v>193</v>
      </c>
      <c r="J25" s="18" t="s">
        <v>48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51454</v>
      </c>
      <c r="I26" s="14" t="s">
        <v>194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1735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11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35807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76449</v>
      </c>
      <c r="C5" s="14" t="s">
        <v>90</v>
      </c>
      <c r="D5" s="18">
        <v>2129</v>
      </c>
      <c r="E5" s="10">
        <v>0.5</v>
      </c>
      <c r="F5" s="10" t="s">
        <v>10</v>
      </c>
      <c r="G5" s="10">
        <v>0.5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7641</v>
      </c>
      <c r="C6" s="14" t="s">
        <v>91</v>
      </c>
      <c r="D6" s="18">
        <v>1982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28509</v>
      </c>
      <c r="C7" s="14" t="s">
        <v>92</v>
      </c>
      <c r="D7" s="18">
        <v>1940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58408</v>
      </c>
      <c r="C8" s="14" t="s">
        <v>93</v>
      </c>
      <c r="D8" s="18">
        <v>1904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1988.75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64947</v>
      </c>
      <c r="C15" s="14" t="s">
        <v>144</v>
      </c>
      <c r="D15" s="18">
        <v>1702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83224</v>
      </c>
      <c r="C16" s="14" t="s">
        <v>145</v>
      </c>
      <c r="D16" s="18">
        <v>1604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11126</v>
      </c>
      <c r="C17" s="14" t="s">
        <v>146</v>
      </c>
      <c r="D17" s="18">
        <v>1558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1452</v>
      </c>
      <c r="C18" s="14" t="s">
        <v>147</v>
      </c>
      <c r="D18" s="18">
        <v>1452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1579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1818.75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195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32468</v>
      </c>
      <c r="C23" s="14" t="s">
        <v>196</v>
      </c>
      <c r="D23" s="18">
        <v>1305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24261</v>
      </c>
      <c r="C24" s="14" t="s">
        <v>197</v>
      </c>
      <c r="D24" s="18">
        <v>1176</v>
      </c>
      <c r="E24" s="10">
        <v>0</v>
      </c>
      <c r="F24" s="10" t="s">
        <v>10</v>
      </c>
      <c r="G24" s="10">
        <v>1</v>
      </c>
      <c r="H24" s="19">
        <v>27715</v>
      </c>
      <c r="I24" s="14" t="s">
        <v>53</v>
      </c>
      <c r="J24" s="18">
        <v>1633</v>
      </c>
    </row>
    <row r="25" spans="1:10">
      <c r="A25" s="5">
        <v>3</v>
      </c>
      <c r="B25" s="19">
        <v>31500</v>
      </c>
      <c r="C25" s="14" t="s">
        <v>198</v>
      </c>
      <c r="D25" s="18">
        <v>1079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58</v>
      </c>
      <c r="J25" s="18">
        <v>1572</v>
      </c>
    </row>
    <row r="26" spans="1:10" ht="15.75" thickBot="1">
      <c r="A26" s="5">
        <v>4</v>
      </c>
      <c r="B26" s="19">
        <v>37583</v>
      </c>
      <c r="C26" s="14" t="s">
        <v>199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103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1186.6666666666667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1655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27260</v>
      </c>
      <c r="I5" s="14" t="s">
        <v>95</v>
      </c>
      <c r="J5" s="18">
        <v>1887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54917</v>
      </c>
      <c r="I6" s="14" t="s">
        <v>96</v>
      </c>
      <c r="J6" s="18">
        <v>1843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2364</v>
      </c>
      <c r="I7" s="14" t="s">
        <v>97</v>
      </c>
      <c r="J7" s="18">
        <v>1805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13315</v>
      </c>
      <c r="I8" s="14" t="s">
        <v>98</v>
      </c>
      <c r="J8" s="18">
        <v>1774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1827.25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</v>
      </c>
      <c r="F15" s="10" t="s">
        <v>10</v>
      </c>
      <c r="G15" s="10">
        <v>1</v>
      </c>
      <c r="H15" s="19">
        <v>71412</v>
      </c>
      <c r="I15" s="14" t="s">
        <v>148</v>
      </c>
      <c r="J15" s="18">
        <v>1693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93360</v>
      </c>
      <c r="I16" s="14" t="s">
        <v>149</v>
      </c>
      <c r="J16" s="18">
        <v>1663</v>
      </c>
    </row>
    <row r="17" spans="1:10">
      <c r="A17" s="5">
        <v>3</v>
      </c>
      <c r="B17" s="19">
        <v>43419</v>
      </c>
      <c r="C17" s="14" t="s">
        <v>139</v>
      </c>
      <c r="D17" s="18">
        <v>1844</v>
      </c>
      <c r="E17" s="10">
        <v>1</v>
      </c>
      <c r="F17" s="10" t="s">
        <v>10</v>
      </c>
      <c r="G17" s="10">
        <v>0</v>
      </c>
      <c r="H17" s="19">
        <v>89613</v>
      </c>
      <c r="I17" s="14" t="s">
        <v>150</v>
      </c>
      <c r="J17" s="18">
        <v>1652</v>
      </c>
    </row>
    <row r="18" spans="1:10" ht="15.75" thickBot="1">
      <c r="A18" s="5">
        <v>4</v>
      </c>
      <c r="B18" s="19">
        <v>76317</v>
      </c>
      <c r="C18" s="14" t="s">
        <v>45</v>
      </c>
      <c r="D18" s="18">
        <v>1841</v>
      </c>
      <c r="E18" s="12">
        <v>1</v>
      </c>
      <c r="F18" s="10" t="s">
        <v>10</v>
      </c>
      <c r="G18" s="12">
        <v>0</v>
      </c>
      <c r="H18" s="19">
        <v>89681</v>
      </c>
      <c r="I18" s="14" t="s">
        <v>151</v>
      </c>
      <c r="J18" s="18">
        <v>1526</v>
      </c>
    </row>
    <row r="19" spans="1:10" ht="16.5" thickTop="1" thickBot="1">
      <c r="A19" s="6"/>
      <c r="B19" s="3"/>
      <c r="C19" s="16">
        <f>IFERROR(AVERAGE(D15:D18),"")</f>
        <v>1851.75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1633.5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200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58211</v>
      </c>
      <c r="I23" s="14" t="s">
        <v>201</v>
      </c>
      <c r="J23" s="18">
        <v>1600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37435</v>
      </c>
      <c r="I24" s="14" t="s">
        <v>202</v>
      </c>
      <c r="J24" s="18">
        <v>1535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22284</v>
      </c>
      <c r="I25" s="14" t="s">
        <v>203</v>
      </c>
      <c r="J25" s="18">
        <v>1453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6882</v>
      </c>
      <c r="I26" s="14" t="s">
        <v>204</v>
      </c>
      <c r="J26" s="18">
        <v>1363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1487.75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2018-04-03T13:38:26Z</dcterms:modified>
</cp:coreProperties>
</file>