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19" i="2"/>
  <c r="C27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AD26"/>
  <c r="AC26"/>
  <c r="AB26"/>
  <c r="Z26"/>
  <c r="Y26"/>
  <c r="X26"/>
  <c r="W26"/>
  <c r="V26"/>
  <c r="U26"/>
  <c r="T26"/>
  <c r="S26"/>
  <c r="P26" s="1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P23" s="1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P21" s="1"/>
  <c r="Q21"/>
  <c r="AD20"/>
  <c r="AC20"/>
  <c r="AB20"/>
  <c r="AA20"/>
  <c r="Z20"/>
  <c r="Y20"/>
  <c r="X20"/>
  <c r="W20"/>
  <c r="V20"/>
  <c r="T20"/>
  <c r="P20" s="1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P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9" l="1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H3" l="1"/>
  <c r="Q4"/>
  <c r="D3"/>
  <c r="Q13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19"/>
  <c r="C11"/>
  <c r="I11"/>
  <c r="G3" i="15" l="1"/>
  <c r="F3"/>
  <c r="N3" l="1"/>
  <c r="M3" l="1"/>
  <c r="J3"/>
  <c r="L3"/>
  <c r="K3"/>
  <c r="I3"/>
  <c r="Q5"/>
  <c r="Q15"/>
  <c r="Q9"/>
  <c r="Q10"/>
  <c r="Q11"/>
  <c r="Q8"/>
  <c r="Q14"/>
  <c r="Q7"/>
  <c r="Q6"/>
</calcChain>
</file>

<file path=xl/sharedStrings.xml><?xml version="1.0" encoding="utf-8"?>
<sst xmlns="http://schemas.openxmlformats.org/spreadsheetml/2006/main" count="1272" uniqueCount="187">
  <si>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</si>
  <si>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</si>
  <si>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</si>
  <si>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</si>
  <si>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</si>
  <si>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</si>
  <si>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</si>
  <si>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</si>
  <si>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</si>
  <si>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</si>
  <si>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</si>
  <si>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</si>
  <si>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</si>
  <si>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</si>
  <si>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</si>
  <si>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</si>
  <si>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</si>
  <si>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</si>
  <si>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</si>
  <si>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</si>
  <si>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</si>
  <si>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</si>
  <si>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</si>
  <si>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</si>
  <si>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</si>
  <si>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</si>
  <si>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</si>
  <si>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</si>
  <si>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</si>
  <si>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</si>
  <si>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</si>
  <si>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</si>
  <si>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</si>
  <si>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</si>
  <si>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</si>
  <si>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</si>
  <si>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</si>
  <si>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</si>
  <si>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</si>
  <si>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reeks n.m.</t>
  </si>
  <si>
    <t>Bornem</t>
  </si>
  <si>
    <t>Sint-Niklaas</t>
  </si>
  <si>
    <t>Jean Jaurès Gent 3</t>
  </si>
  <si>
    <t>Hoboken</t>
  </si>
  <si>
    <t>Ganshoren</t>
  </si>
  <si>
    <t>Machelen</t>
  </si>
  <si>
    <t>(Geraardsbergen?)</t>
  </si>
  <si>
    <t>(Beveren?)</t>
  </si>
  <si>
    <t>Le Mat</t>
  </si>
  <si>
    <t>Mons</t>
  </si>
  <si>
    <t>Soignies</t>
  </si>
  <si>
    <t>Flobecq</t>
  </si>
  <si>
    <t>Caïssa Woluwe</t>
  </si>
  <si>
    <t>Jumet</t>
  </si>
  <si>
    <t>Alfil Negro</t>
  </si>
  <si>
    <t>ff</t>
  </si>
  <si>
    <t>n.m.</t>
  </si>
  <si>
    <t>128 Beveren</t>
  </si>
  <si>
    <t>228 Dworp 1</t>
  </si>
  <si>
    <t>Buytaert</t>
  </si>
  <si>
    <t>Stuer H</t>
  </si>
  <si>
    <t>Smet G</t>
  </si>
  <si>
    <t>Suy E</t>
  </si>
  <si>
    <t>Declerck L</t>
  </si>
  <si>
    <t>Rosseel Gilbert</t>
  </si>
  <si>
    <t>Djuh Wasile</t>
  </si>
  <si>
    <t>Lemmens Pierre</t>
  </si>
  <si>
    <t>Maton Gedeon</t>
  </si>
  <si>
    <t>Vervaet Roland</t>
  </si>
  <si>
    <t>Cornelis Eric</t>
  </si>
  <si>
    <t>228 Dworp 2</t>
  </si>
  <si>
    <t>Malfliet Koen</t>
  </si>
  <si>
    <t>Brancart Marc</t>
  </si>
  <si>
    <t>Pletinckx Eddy</t>
  </si>
  <si>
    <t>Debast Patrick</t>
  </si>
  <si>
    <t>Beulens V</t>
  </si>
  <si>
    <t>Linssens F</t>
  </si>
  <si>
    <t>Ibel G</t>
  </si>
  <si>
    <t>229 Caïssa Woluwe</t>
  </si>
  <si>
    <t>ng</t>
  </si>
  <si>
    <t>nm</t>
  </si>
  <si>
    <t>Freson Jan</t>
  </si>
  <si>
    <t>Baekeland Pieter</t>
  </si>
  <si>
    <t>402 Jean Jaurès Gent 3</t>
  </si>
  <si>
    <t>Mulkers W</t>
  </si>
  <si>
    <t>Van Haelter W</t>
  </si>
  <si>
    <t>Paepens F</t>
  </si>
  <si>
    <t>Mulkers M</t>
  </si>
  <si>
    <t>De Corte R</t>
  </si>
  <si>
    <t>514 Fontaine l' Evèque</t>
  </si>
  <si>
    <t>Fontaine l' Evèque</t>
  </si>
  <si>
    <t>Janssens R</t>
  </si>
  <si>
    <t>Ducruet E</t>
  </si>
  <si>
    <t>Quenon D</t>
  </si>
  <si>
    <t>Dillens Dirk</t>
  </si>
  <si>
    <t>Janssens Fritz</t>
  </si>
  <si>
    <t>417 Pion Aalst</t>
  </si>
  <si>
    <t>Matthys P</t>
  </si>
  <si>
    <t>Baeten R</t>
  </si>
  <si>
    <t>Putteman R</t>
  </si>
  <si>
    <t>De wolf B</t>
  </si>
  <si>
    <t>Den Doncker J</t>
  </si>
  <si>
    <t>Van Den Haute</t>
  </si>
  <si>
    <t>506 Mons</t>
  </si>
  <si>
    <t>Tyrant P</t>
  </si>
  <si>
    <t>Waroquier P</t>
  </si>
  <si>
    <t>Billemont W</t>
  </si>
  <si>
    <t>410 Sint-Niklaas</t>
  </si>
  <si>
    <t>Van Broeck O</t>
  </si>
  <si>
    <t>Broudehove S</t>
  </si>
  <si>
    <t>Vercauteren P</t>
  </si>
  <si>
    <t>Verbeke A</t>
  </si>
  <si>
    <t>Van Mullem F</t>
  </si>
  <si>
    <t>Van den Bosch R</t>
  </si>
  <si>
    <t>Debelder Willy</t>
  </si>
  <si>
    <t>138 Bornem</t>
  </si>
  <si>
    <t>Scheltens J</t>
  </si>
  <si>
    <t>Carlier F</t>
  </si>
  <si>
    <t>De Schrijver</t>
  </si>
  <si>
    <t>Carlier E</t>
  </si>
  <si>
    <t>Van Tricht</t>
  </si>
  <si>
    <t>518 Soignies</t>
  </si>
  <si>
    <t>Canneel Michel</t>
  </si>
  <si>
    <t>Coppens Jean</t>
  </si>
  <si>
    <t>Briggs Georges</t>
  </si>
  <si>
    <t>Coppens R</t>
  </si>
  <si>
    <t>Boeykens Marc</t>
  </si>
  <si>
    <t>Dlugoszewsky José</t>
  </si>
  <si>
    <t>Canteri Luc</t>
  </si>
  <si>
    <t>Dondelinger Jean-Pierre</t>
  </si>
  <si>
    <t>418 Geraarsbergen</t>
  </si>
  <si>
    <t>Mattheys Luc</t>
  </si>
  <si>
    <t>Van Lierde C</t>
  </si>
  <si>
    <t>Dalleur JP</t>
  </si>
  <si>
    <t>Van Cauwenberghe M</t>
  </si>
  <si>
    <t>Van Hauwe R</t>
  </si>
  <si>
    <t>Hordries J</t>
  </si>
  <si>
    <t>517 Flobecq</t>
  </si>
  <si>
    <t>daarna de nieuwe broekjes in volgorde van stamnummer. En zo kwam Patrick die toen al de beste was</t>
  </si>
  <si>
    <t>Masure Luc</t>
  </si>
  <si>
    <t>Verbeelte Filip</t>
  </si>
  <si>
    <t>Robinson</t>
  </si>
  <si>
    <t>Meersschaert J</t>
  </si>
  <si>
    <t>Eigenlijk speelde alleen Marc Brancart op het bord waarop hij thuis hoorde</t>
  </si>
  <si>
    <t>240 Machelen</t>
  </si>
  <si>
    <t>Geerts Wilfried</t>
  </si>
  <si>
    <t>Eerdekens J</t>
  </si>
  <si>
    <t>Eerdekens H</t>
  </si>
  <si>
    <t>Discart A</t>
  </si>
  <si>
    <t>Verbist Albert</t>
  </si>
  <si>
    <t>Lingier Johan</t>
  </si>
  <si>
    <t>CRE Charleroi 3</t>
  </si>
  <si>
    <t>501 CRE Charleroi 3</t>
  </si>
  <si>
    <t>Roman Y</t>
  </si>
  <si>
    <t>Renaud C</t>
  </si>
  <si>
    <t>Anciaux</t>
  </si>
  <si>
    <t>Renaud V</t>
  </si>
  <si>
    <t>130 Hoboken</t>
  </si>
  <si>
    <t>De Keyser</t>
  </si>
  <si>
    <t>Ex Hubert</t>
  </si>
  <si>
    <t>Janssens JP</t>
  </si>
  <si>
    <t>Verboven Peter</t>
  </si>
  <si>
    <t>Huysmans P</t>
  </si>
  <si>
    <t>Verrijken Geert</t>
  </si>
  <si>
    <t>thans lid van Dworp?</t>
  </si>
  <si>
    <t xml:space="preserve">507 Jumet </t>
  </si>
  <si>
    <t>245 Ganshoren</t>
  </si>
  <si>
    <t>Joseph F</t>
  </si>
  <si>
    <t>Van Cauteren L</t>
  </si>
  <si>
    <t>Wasnair Maurice</t>
  </si>
  <si>
    <t>Dewael G</t>
  </si>
  <si>
    <t>Batteauw R</t>
  </si>
  <si>
    <t>Van den Plas G</t>
  </si>
  <si>
    <t>234 Le Mat</t>
  </si>
  <si>
    <t>Magis P</t>
  </si>
  <si>
    <t>Arnould JJ</t>
  </si>
  <si>
    <t>Vandervaeren JP</t>
  </si>
  <si>
    <t>Roulin E</t>
  </si>
  <si>
    <t>Lemoine André</t>
  </si>
  <si>
    <t>Pion Aalst</t>
  </si>
  <si>
    <t>spelerslijst voor de ploegopstelling van Dworp 2: eerst de reeds gewogen broekjes</t>
  </si>
  <si>
    <t>zo kwam Koen die ook toen al de zwakste was toch op het eerste bord terecht in ronde 1</t>
  </si>
  <si>
    <t>de competitie begon toen in januari</t>
  </si>
  <si>
    <t>op het vierde bord terecht. En in de eerste ploeg na de eerste ronde</t>
  </si>
  <si>
    <t>Stuer M</t>
  </si>
  <si>
    <t>3x</t>
  </si>
  <si>
    <t>4x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</si>
</sst>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4" max="4" width="11.42578125" customWidth="1"/>
  </cols>
  <sheetData>
    <row r="1" spans="1:4" ht="21">
      <c r="A1" s="22" t="s">
        <v>20</v>
      </c>
    </row>
    <row r="2" spans="1:4" ht="15.75" thickBot="1"/>
    <row r="3" spans="1:4">
      <c r="A3" s="23" t="s">
        <v>0</v>
      </c>
      <c r="B3" s="26">
        <v>1976</v>
      </c>
      <c r="D3" t="s">
        <v>182</v>
      </c>
    </row>
    <row r="4" spans="1:4" ht="15.75" thickBot="1">
      <c r="A4" s="23" t="s">
        <v>38</v>
      </c>
      <c r="B4" s="27">
        <v>1977</v>
      </c>
    </row>
    <row r="5" spans="1:4">
      <c r="A5" s="24" t="s">
        <v>1</v>
      </c>
      <c r="B5" s="28" t="s">
        <v>185</v>
      </c>
      <c r="D5" s="68" t="s">
        <v>39</v>
      </c>
    </row>
    <row r="6" spans="1:4">
      <c r="A6" s="24" t="s">
        <v>2</v>
      </c>
      <c r="B6" s="29" t="s">
        <v>186</v>
      </c>
      <c r="D6" s="68" t="s">
        <v>39</v>
      </c>
    </row>
    <row r="7" spans="1:4">
      <c r="A7" s="24" t="s">
        <v>3</v>
      </c>
      <c r="B7" s="29"/>
    </row>
    <row r="8" spans="1:4" ht="15.75" thickBot="1">
      <c r="A8" s="24" t="s">
        <v>4</v>
      </c>
      <c r="B8" s="30"/>
    </row>
    <row r="16" spans="1:4">
      <c r="D16" t="s">
        <v>180</v>
      </c>
    </row>
    <row r="17" spans="4:5">
      <c r="D17" t="s">
        <v>181</v>
      </c>
    </row>
    <row r="18" spans="4:5">
      <c r="E18" t="s">
        <v>138</v>
      </c>
    </row>
    <row r="19" spans="4:5">
      <c r="E19" t="s">
        <v>183</v>
      </c>
    </row>
    <row r="20" spans="4:5">
      <c r="E20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5" sqref="L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28239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166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167</v>
      </c>
      <c r="D5" s="18"/>
      <c r="E5" s="10">
        <v>0.5</v>
      </c>
      <c r="F5" s="10" t="s">
        <v>10</v>
      </c>
      <c r="G5" s="10">
        <v>0.5</v>
      </c>
      <c r="H5" s="19">
        <v>19372</v>
      </c>
      <c r="I5" s="14" t="s">
        <v>64</v>
      </c>
      <c r="J5" s="18">
        <v>1658</v>
      </c>
    </row>
    <row r="6" spans="1:10">
      <c r="A6" s="5">
        <v>2</v>
      </c>
      <c r="B6" s="19"/>
      <c r="C6" s="14" t="s">
        <v>168</v>
      </c>
      <c r="D6" s="18"/>
      <c r="E6" s="10">
        <v>0</v>
      </c>
      <c r="F6" s="10" t="s">
        <v>10</v>
      </c>
      <c r="G6" s="10">
        <v>1</v>
      </c>
      <c r="H6" s="19">
        <v>19402</v>
      </c>
      <c r="I6" s="14" t="s">
        <v>65</v>
      </c>
      <c r="J6" s="18">
        <v>1564</v>
      </c>
    </row>
    <row r="7" spans="1:10">
      <c r="A7" s="5">
        <v>3</v>
      </c>
      <c r="B7" s="19"/>
      <c r="C7" s="14" t="s">
        <v>169</v>
      </c>
      <c r="D7" s="18"/>
      <c r="E7" s="10">
        <v>0.5</v>
      </c>
      <c r="F7" s="10" t="s">
        <v>10</v>
      </c>
      <c r="G7" s="10">
        <v>0.5</v>
      </c>
      <c r="H7" s="19">
        <v>19313</v>
      </c>
      <c r="I7" s="14" t="s">
        <v>66</v>
      </c>
      <c r="J7" s="18">
        <v>1520</v>
      </c>
    </row>
    <row r="8" spans="1:10">
      <c r="A8" s="5">
        <v>4</v>
      </c>
      <c r="B8" s="19"/>
      <c r="C8" s="14" t="s">
        <v>170</v>
      </c>
      <c r="D8" s="18"/>
      <c r="E8" s="10">
        <v>0</v>
      </c>
      <c r="F8" s="10" t="s">
        <v>10</v>
      </c>
      <c r="G8" s="10">
        <v>1</v>
      </c>
      <c r="H8" s="19">
        <v>57282</v>
      </c>
      <c r="I8" s="14" t="s">
        <v>95</v>
      </c>
      <c r="J8" s="18">
        <v>1421</v>
      </c>
    </row>
    <row r="9" spans="1:10">
      <c r="A9" s="5">
        <v>5</v>
      </c>
      <c r="B9" s="19"/>
      <c r="C9" s="14" t="s">
        <v>171</v>
      </c>
      <c r="D9" s="18"/>
      <c r="E9" s="10">
        <v>0.5</v>
      </c>
      <c r="F9" s="10" t="s">
        <v>10</v>
      </c>
      <c r="G9" s="10">
        <v>0.5</v>
      </c>
      <c r="H9" s="19" t="s">
        <v>80</v>
      </c>
      <c r="I9" s="14" t="s">
        <v>68</v>
      </c>
      <c r="J9" s="18">
        <v>1075</v>
      </c>
    </row>
    <row r="10" spans="1:10" ht="15.75" thickBot="1">
      <c r="A10" s="5">
        <v>6</v>
      </c>
      <c r="B10" s="19"/>
      <c r="C10" s="14" t="s">
        <v>172</v>
      </c>
      <c r="D10" s="18"/>
      <c r="E10" s="12">
        <v>0</v>
      </c>
      <c r="F10" s="10" t="s">
        <v>10</v>
      </c>
      <c r="G10" s="12">
        <v>1</v>
      </c>
      <c r="H10" s="19">
        <v>76333</v>
      </c>
      <c r="I10" s="14" t="s">
        <v>74</v>
      </c>
      <c r="J10" s="18" t="s">
        <v>79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1447.6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173</v>
      </c>
      <c r="D13" s="1"/>
      <c r="E13" s="1"/>
      <c r="F13" s="1"/>
      <c r="G13" s="1"/>
      <c r="H13" s="2" t="s">
        <v>11</v>
      </c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174</v>
      </c>
      <c r="D15" s="18"/>
      <c r="E15" s="10">
        <v>1</v>
      </c>
      <c r="F15" s="10" t="s">
        <v>10</v>
      </c>
      <c r="G15" s="10">
        <v>0</v>
      </c>
      <c r="H15" s="19">
        <v>64327</v>
      </c>
      <c r="I15" s="14" t="s">
        <v>71</v>
      </c>
      <c r="J15" s="18" t="s">
        <v>79</v>
      </c>
    </row>
    <row r="16" spans="1:10">
      <c r="A16" s="5">
        <v>2</v>
      </c>
      <c r="B16" s="19"/>
      <c r="C16" s="14" t="s">
        <v>175</v>
      </c>
      <c r="D16" s="18"/>
      <c r="E16" s="10">
        <v>1</v>
      </c>
      <c r="F16" s="10" t="s">
        <v>10</v>
      </c>
      <c r="G16" s="10">
        <v>0</v>
      </c>
      <c r="H16" s="19" t="s">
        <v>80</v>
      </c>
      <c r="I16" s="14" t="s">
        <v>72</v>
      </c>
      <c r="J16" s="18" t="s">
        <v>79</v>
      </c>
    </row>
    <row r="17" spans="1:10">
      <c r="A17" s="5">
        <v>3</v>
      </c>
      <c r="B17" s="19"/>
      <c r="C17" s="14" t="s">
        <v>176</v>
      </c>
      <c r="D17" s="18"/>
      <c r="E17" s="10">
        <v>1</v>
      </c>
      <c r="F17" s="10" t="s">
        <v>10</v>
      </c>
      <c r="G17" s="10">
        <v>0</v>
      </c>
      <c r="H17" s="19">
        <v>76317</v>
      </c>
      <c r="I17" s="14" t="s">
        <v>69</v>
      </c>
      <c r="J17" s="18" t="s">
        <v>79</v>
      </c>
    </row>
    <row r="18" spans="1:10" ht="15.75" thickBot="1">
      <c r="A18" s="5">
        <v>4</v>
      </c>
      <c r="B18" s="19"/>
      <c r="C18" s="14" t="s">
        <v>177</v>
      </c>
      <c r="D18" s="18"/>
      <c r="E18" s="12">
        <v>1</v>
      </c>
      <c r="F18" s="10" t="s">
        <v>10</v>
      </c>
      <c r="G18" s="12">
        <v>0</v>
      </c>
      <c r="H18" s="19">
        <v>76325</v>
      </c>
      <c r="I18" s="14" t="s">
        <v>73</v>
      </c>
      <c r="J18" s="18" t="s">
        <v>79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S1" sqref="S1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179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 t="s">
        <v>56</v>
      </c>
      <c r="P4" s="43">
        <f>SUM(S4:AD4)*2</f>
        <v>0</v>
      </c>
      <c r="Q4" s="43">
        <f t="shared" ref="Q4:Q15" si="1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40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 t="s">
        <v>56</v>
      </c>
      <c r="P5" s="43">
        <f t="shared" ref="P5:P15" si="2">SUM(S5:AD5)*2</f>
        <v>0</v>
      </c>
      <c r="Q5" s="43">
        <f t="shared" si="1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41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 t="s">
        <v>56</v>
      </c>
      <c r="P6" s="43">
        <f t="shared" si="2"/>
        <v>0</v>
      </c>
      <c r="Q6" s="43">
        <f t="shared" si="1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42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 t="s">
        <v>56</v>
      </c>
      <c r="P7" s="43">
        <f t="shared" si="2"/>
        <v>0</v>
      </c>
      <c r="Q7" s="43">
        <f t="shared" si="1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43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 t="s">
        <v>56</v>
      </c>
      <c r="P8" s="43">
        <f t="shared" si="2"/>
        <v>0</v>
      </c>
      <c r="Q8" s="43">
        <f t="shared" si="1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44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 t="s">
        <v>56</v>
      </c>
      <c r="P9" s="43">
        <f t="shared" si="2"/>
        <v>0</v>
      </c>
      <c r="Q9" s="43">
        <f t="shared" si="1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45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 t="s">
        <v>56</v>
      </c>
      <c r="P10" s="43">
        <f t="shared" si="2"/>
        <v>0</v>
      </c>
      <c r="Q10" s="43">
        <f t="shared" si="1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14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 t="s">
        <v>56</v>
      </c>
      <c r="P11" s="43">
        <f t="shared" si="2"/>
        <v>0</v>
      </c>
      <c r="Q11" s="43">
        <f t="shared" si="1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46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/>
      <c r="P12" s="43">
        <f t="shared" si="2"/>
        <v>0</v>
      </c>
      <c r="Q12" s="43">
        <f t="shared" si="1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47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/>
      <c r="P13" s="43">
        <f t="shared" si="2"/>
        <v>0</v>
      </c>
      <c r="Q13" s="43">
        <f t="shared" si="1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/>
      <c r="P14" s="43">
        <f t="shared" si="2"/>
        <v>0</v>
      </c>
      <c r="Q14" s="43">
        <f t="shared" si="1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/>
      <c r="P15" s="49">
        <f t="shared" si="2"/>
        <v>0</v>
      </c>
      <c r="Q15" s="49">
        <f t="shared" si="1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3">MATCH("XX",C18:C29,0)</f>
        <v>1</v>
      </c>
      <c r="D17" s="35">
        <f t="shared" ref="D17" si="4">MATCH("XX",D18:D29,0)</f>
        <v>2</v>
      </c>
      <c r="E17" s="35">
        <f t="shared" ref="E17" si="5">MATCH("XX",E18:E29,0)</f>
        <v>3</v>
      </c>
      <c r="F17" s="35">
        <f t="shared" ref="F17" si="6">MATCH("XX",F18:F29,0)</f>
        <v>4</v>
      </c>
      <c r="G17" s="35">
        <f t="shared" ref="G17" si="7">MATCH("XX",G18:G29,0)</f>
        <v>5</v>
      </c>
      <c r="H17" s="35">
        <f t="shared" ref="H17" si="8">MATCH("XX",H18:H29,0)</f>
        <v>6</v>
      </c>
      <c r="I17" s="35">
        <f t="shared" ref="I17" si="9">MATCH("XX",I18:I29,0)</f>
        <v>7</v>
      </c>
      <c r="J17" s="35">
        <f t="shared" ref="J17" si="10">MATCH("XX",J18:J29,0)</f>
        <v>8</v>
      </c>
      <c r="K17" s="35">
        <f t="shared" ref="K17" si="11">MATCH("XX",K18:K29,0)</f>
        <v>9</v>
      </c>
      <c r="L17" s="35">
        <f t="shared" ref="L17" si="12">MATCH("XX",L18:L29,0)</f>
        <v>10</v>
      </c>
      <c r="M17" s="35">
        <f t="shared" ref="M17" si="13">MATCH("XX",M18:M29,0)</f>
        <v>11</v>
      </c>
      <c r="N17" s="35">
        <f t="shared" ref="N17" si="14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48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v>68</v>
      </c>
      <c r="P18" s="43">
        <f>SUM(S18:AD18)*2</f>
        <v>0</v>
      </c>
      <c r="Q18" s="43">
        <f t="shared" ref="Q18:Q29" si="15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49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v>66</v>
      </c>
      <c r="P19" s="43">
        <f t="shared" ref="P19:P29" si="16">SUM(S19:AD19)*2</f>
        <v>0</v>
      </c>
      <c r="Q19" s="43">
        <f t="shared" si="15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50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v>65</v>
      </c>
      <c r="P20" s="43">
        <f t="shared" si="16"/>
        <v>0</v>
      </c>
      <c r="Q20" s="43">
        <f t="shared" si="15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51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v>56</v>
      </c>
      <c r="P21" s="43">
        <f t="shared" si="16"/>
        <v>0</v>
      </c>
      <c r="Q21" s="43">
        <f t="shared" si="15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52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v>53</v>
      </c>
      <c r="P22" s="43">
        <f t="shared" si="16"/>
        <v>0</v>
      </c>
      <c r="Q22" s="43">
        <f t="shared" si="15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90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v>53</v>
      </c>
      <c r="P23" s="43">
        <f t="shared" si="16"/>
        <v>0</v>
      </c>
      <c r="Q23" s="43">
        <f t="shared" si="15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151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v>44</v>
      </c>
      <c r="P24" s="43">
        <f t="shared" si="16"/>
        <v>0</v>
      </c>
      <c r="Q24" s="43">
        <f t="shared" si="15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v>42</v>
      </c>
      <c r="P25" s="43">
        <f t="shared" si="16"/>
        <v>0</v>
      </c>
      <c r="Q25" s="43">
        <f t="shared" si="15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53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 t="s">
        <v>55</v>
      </c>
      <c r="P26" s="43">
        <f t="shared" si="16"/>
        <v>0</v>
      </c>
      <c r="Q26" s="43">
        <f t="shared" si="15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54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 t="s">
        <v>55</v>
      </c>
      <c r="P27" s="43">
        <f t="shared" si="16"/>
        <v>0</v>
      </c>
      <c r="Q27" s="43">
        <f t="shared" si="15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ref="O28:O29" si="17">SUM(C28:N28)</f>
        <v>0</v>
      </c>
      <c r="P28" s="43">
        <f t="shared" si="16"/>
        <v>0</v>
      </c>
      <c r="Q28" s="43">
        <f t="shared" si="15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7"/>
        <v>0</v>
      </c>
      <c r="P29" s="49">
        <f t="shared" si="16"/>
        <v>0</v>
      </c>
      <c r="Q29" s="49">
        <f t="shared" si="15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8">MATCH("XX",C32:C43,0)</f>
        <v>1</v>
      </c>
      <c r="D31" s="35">
        <f t="shared" ref="D31" si="19">MATCH("XX",D32:D43,0)</f>
        <v>2</v>
      </c>
      <c r="E31" s="35">
        <f t="shared" ref="E31" si="20">MATCH("XX",E32:E43,0)</f>
        <v>3</v>
      </c>
      <c r="F31" s="35">
        <f t="shared" ref="F31" si="21">MATCH("XX",F32:F43,0)</f>
        <v>4</v>
      </c>
      <c r="G31" s="35">
        <f t="shared" ref="G31" si="22">MATCH("XX",G32:G43,0)</f>
        <v>5</v>
      </c>
      <c r="H31" s="35">
        <f t="shared" ref="H31" si="23">MATCH("XX",H32:H43,0)</f>
        <v>6</v>
      </c>
      <c r="I31" s="35">
        <f t="shared" ref="I31" si="24">MATCH("XX",I32:I43,0)</f>
        <v>7</v>
      </c>
      <c r="J31" s="35">
        <f t="shared" ref="J31" si="25">MATCH("XX",J32:J43,0)</f>
        <v>8</v>
      </c>
      <c r="K31" s="35">
        <f t="shared" ref="K31" si="26">MATCH("XX",K32:K43,0)</f>
        <v>9</v>
      </c>
      <c r="L31" s="35">
        <f t="shared" ref="L31" si="27">MATCH("XX",L32:L43,0)</f>
        <v>10</v>
      </c>
      <c r="M31" s="35">
        <f t="shared" ref="M31" si="28">MATCH("XX",M32:M43,0)</f>
        <v>11</v>
      </c>
      <c r="N31" s="35">
        <f t="shared" ref="N31" si="29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0">SUM(C32:N32)</f>
        <v>0</v>
      </c>
      <c r="P32" s="43">
        <f>SUM(S32:AD32)*2</f>
        <v>0</v>
      </c>
      <c r="Q32" s="43">
        <f t="shared" ref="Q32:Q43" si="31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0"/>
        <v>0</v>
      </c>
      <c r="P33" s="43">
        <f t="shared" ref="P33:P43" si="32">SUM(S33:AD33)*2</f>
        <v>0</v>
      </c>
      <c r="Q33" s="43">
        <f t="shared" si="31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0"/>
        <v>0</v>
      </c>
      <c r="P34" s="43">
        <f t="shared" si="32"/>
        <v>0</v>
      </c>
      <c r="Q34" s="43">
        <f t="shared" si="31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0"/>
        <v>0</v>
      </c>
      <c r="P35" s="43">
        <f t="shared" si="32"/>
        <v>0</v>
      </c>
      <c r="Q35" s="43">
        <f t="shared" si="31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0"/>
        <v>0</v>
      </c>
      <c r="P36" s="43">
        <f t="shared" si="32"/>
        <v>0</v>
      </c>
      <c r="Q36" s="43">
        <f t="shared" si="31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0"/>
        <v>0</v>
      </c>
      <c r="P37" s="43">
        <f t="shared" si="32"/>
        <v>0</v>
      </c>
      <c r="Q37" s="43">
        <f t="shared" si="31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0"/>
        <v>0</v>
      </c>
      <c r="P38" s="43">
        <f t="shared" si="32"/>
        <v>0</v>
      </c>
      <c r="Q38" s="43">
        <f t="shared" si="31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0"/>
        <v>0</v>
      </c>
      <c r="P39" s="43">
        <f t="shared" si="32"/>
        <v>0</v>
      </c>
      <c r="Q39" s="43">
        <f t="shared" si="31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0"/>
        <v>0</v>
      </c>
      <c r="P40" s="43">
        <f t="shared" si="32"/>
        <v>0</v>
      </c>
      <c r="Q40" s="43">
        <f t="shared" si="31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0"/>
        <v>0</v>
      </c>
      <c r="P41" s="43">
        <f t="shared" si="32"/>
        <v>0</v>
      </c>
      <c r="Q41" s="43">
        <f t="shared" si="31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0"/>
        <v>0</v>
      </c>
      <c r="P42" s="43">
        <f t="shared" si="32"/>
        <v>0</v>
      </c>
      <c r="Q42" s="43">
        <f t="shared" si="31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0"/>
        <v>0</v>
      </c>
      <c r="P43" s="49">
        <f t="shared" si="32"/>
        <v>0</v>
      </c>
      <c r="Q43" s="49">
        <f t="shared" si="31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3">MATCH("XX",C46:C57,0)</f>
        <v>1</v>
      </c>
      <c r="D45" s="35">
        <f t="shared" ref="D45" si="34">MATCH("XX",D46:D57,0)</f>
        <v>2</v>
      </c>
      <c r="E45" s="35">
        <f t="shared" ref="E45" si="35">MATCH("XX",E46:E57,0)</f>
        <v>3</v>
      </c>
      <c r="F45" s="35">
        <f t="shared" ref="F45" si="36">MATCH("XX",F46:F57,0)</f>
        <v>4</v>
      </c>
      <c r="G45" s="35">
        <f t="shared" ref="G45" si="37">MATCH("XX",G46:G57,0)</f>
        <v>5</v>
      </c>
      <c r="H45" s="35">
        <f t="shared" ref="H45" si="38">MATCH("XX",H46:H57,0)</f>
        <v>6</v>
      </c>
      <c r="I45" s="35">
        <f t="shared" ref="I45" si="39">MATCH("XX",I46:I57,0)</f>
        <v>7</v>
      </c>
      <c r="J45" s="35">
        <f t="shared" ref="J45" si="40">MATCH("XX",J46:J57,0)</f>
        <v>8</v>
      </c>
      <c r="K45" s="35">
        <f t="shared" ref="K45" si="41">MATCH("XX",K46:K57,0)</f>
        <v>9</v>
      </c>
      <c r="L45" s="35">
        <f t="shared" ref="L45" si="42">MATCH("XX",L46:L57,0)</f>
        <v>10</v>
      </c>
      <c r="M45" s="35">
        <f t="shared" ref="M45" si="43">MATCH("XX",M46:M57,0)</f>
        <v>11</v>
      </c>
      <c r="N45" s="35">
        <f t="shared" ref="N45" si="44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5">SUM(C46:N46)</f>
        <v>0</v>
      </c>
      <c r="P46" s="43">
        <f>SUM(S46:AD46)*2</f>
        <v>0</v>
      </c>
      <c r="Q46" s="43">
        <f t="shared" ref="Q46:Q57" si="46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5"/>
        <v>0</v>
      </c>
      <c r="P47" s="43">
        <f t="shared" ref="P47:P57" si="47">SUM(S47:AD47)*2</f>
        <v>0</v>
      </c>
      <c r="Q47" s="43">
        <f t="shared" si="46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5"/>
        <v>0</v>
      </c>
      <c r="P48" s="43">
        <f t="shared" si="47"/>
        <v>0</v>
      </c>
      <c r="Q48" s="43">
        <f t="shared" si="46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5"/>
        <v>0</v>
      </c>
      <c r="P49" s="43">
        <f t="shared" si="47"/>
        <v>0</v>
      </c>
      <c r="Q49" s="43">
        <f t="shared" si="46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5"/>
        <v>0</v>
      </c>
      <c r="P50" s="43">
        <f t="shared" si="47"/>
        <v>0</v>
      </c>
      <c r="Q50" s="43">
        <f t="shared" si="46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5"/>
        <v>0</v>
      </c>
      <c r="P51" s="43">
        <f t="shared" si="47"/>
        <v>0</v>
      </c>
      <c r="Q51" s="43">
        <f t="shared" si="46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5"/>
        <v>0</v>
      </c>
      <c r="P52" s="43">
        <f t="shared" si="47"/>
        <v>0</v>
      </c>
      <c r="Q52" s="43">
        <f t="shared" si="46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5"/>
        <v>0</v>
      </c>
      <c r="P53" s="43">
        <f t="shared" si="47"/>
        <v>0</v>
      </c>
      <c r="Q53" s="43">
        <f t="shared" si="46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5"/>
        <v>0</v>
      </c>
      <c r="P54" s="43">
        <f t="shared" si="47"/>
        <v>0</v>
      </c>
      <c r="Q54" s="43">
        <f t="shared" si="46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5"/>
        <v>0</v>
      </c>
      <c r="P55" s="43">
        <f t="shared" si="47"/>
        <v>0</v>
      </c>
      <c r="Q55" s="43">
        <f t="shared" si="46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5"/>
        <v>0</v>
      </c>
      <c r="P56" s="43">
        <f t="shared" si="47"/>
        <v>0</v>
      </c>
      <c r="Q56" s="43">
        <f t="shared" si="46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5"/>
        <v>0</v>
      </c>
      <c r="P57" s="49">
        <f t="shared" si="47"/>
        <v>0</v>
      </c>
      <c r="Q57" s="49">
        <f t="shared" si="46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28134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57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59</v>
      </c>
      <c r="D5" s="18"/>
      <c r="E5" s="10">
        <v>1</v>
      </c>
      <c r="F5" s="10" t="s">
        <v>10</v>
      </c>
      <c r="G5" s="10">
        <v>0</v>
      </c>
      <c r="H5" s="19">
        <v>19372</v>
      </c>
      <c r="I5" s="14" t="s">
        <v>64</v>
      </c>
      <c r="J5" s="18">
        <v>1658</v>
      </c>
    </row>
    <row r="6" spans="1:10">
      <c r="A6" s="5">
        <v>2</v>
      </c>
      <c r="B6" s="19"/>
      <c r="C6" s="14" t="s">
        <v>184</v>
      </c>
      <c r="D6" s="18"/>
      <c r="E6" s="10">
        <v>1</v>
      </c>
      <c r="F6" s="10" t="s">
        <v>10</v>
      </c>
      <c r="G6" s="10">
        <v>0</v>
      </c>
      <c r="H6" s="19">
        <v>19402</v>
      </c>
      <c r="I6" s="14" t="s">
        <v>65</v>
      </c>
      <c r="J6" s="18">
        <v>1564</v>
      </c>
    </row>
    <row r="7" spans="1:10">
      <c r="A7" s="5">
        <v>3</v>
      </c>
      <c r="B7" s="19"/>
      <c r="C7" s="14" t="s">
        <v>61</v>
      </c>
      <c r="D7" s="18"/>
      <c r="E7" s="10">
        <v>0.5</v>
      </c>
      <c r="F7" s="10" t="s">
        <v>10</v>
      </c>
      <c r="G7" s="10">
        <v>0.5</v>
      </c>
      <c r="H7" s="19">
        <v>19313</v>
      </c>
      <c r="I7" s="14" t="s">
        <v>66</v>
      </c>
      <c r="J7" s="18">
        <v>1520</v>
      </c>
    </row>
    <row r="8" spans="1:10">
      <c r="A8" s="5">
        <v>4</v>
      </c>
      <c r="B8" s="19"/>
      <c r="C8" s="14" t="s">
        <v>62</v>
      </c>
      <c r="D8" s="18"/>
      <c r="E8" s="10">
        <v>1</v>
      </c>
      <c r="F8" s="10" t="s">
        <v>10</v>
      </c>
      <c r="G8" s="10">
        <v>0</v>
      </c>
      <c r="H8" s="19" t="s">
        <v>80</v>
      </c>
      <c r="I8" s="14" t="s">
        <v>67</v>
      </c>
      <c r="J8" s="18">
        <v>1229</v>
      </c>
    </row>
    <row r="9" spans="1:10">
      <c r="A9" s="5">
        <v>5</v>
      </c>
      <c r="B9" s="19"/>
      <c r="C9" s="14" t="s">
        <v>60</v>
      </c>
      <c r="D9" s="18"/>
      <c r="E9" s="10">
        <v>1</v>
      </c>
      <c r="F9" s="10" t="s">
        <v>10</v>
      </c>
      <c r="G9" s="10">
        <v>0</v>
      </c>
      <c r="H9" s="19" t="s">
        <v>80</v>
      </c>
      <c r="I9" s="14" t="s">
        <v>68</v>
      </c>
      <c r="J9" s="18">
        <v>1075</v>
      </c>
    </row>
    <row r="10" spans="1:10" ht="15.75" thickBot="1">
      <c r="A10" s="5">
        <v>6</v>
      </c>
      <c r="B10" s="19"/>
      <c r="C10" s="14" t="s">
        <v>63</v>
      </c>
      <c r="D10" s="18"/>
      <c r="E10" s="12">
        <v>1</v>
      </c>
      <c r="F10" s="10" t="s">
        <v>10</v>
      </c>
      <c r="G10" s="12">
        <v>0</v>
      </c>
      <c r="H10" s="19">
        <v>76317</v>
      </c>
      <c r="I10" s="14" t="s">
        <v>69</v>
      </c>
      <c r="J10" s="18" t="s">
        <v>79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5.5</v>
      </c>
      <c r="F11" s="10" t="s">
        <v>10</v>
      </c>
      <c r="G11" s="13">
        <v>0.5</v>
      </c>
      <c r="H11" s="3"/>
      <c r="I11" s="16">
        <f>IFERROR(AVERAGE(J5:J10),"")</f>
        <v>1409.2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64327</v>
      </c>
      <c r="C15" s="14" t="s">
        <v>71</v>
      </c>
      <c r="D15" s="18" t="s">
        <v>79</v>
      </c>
      <c r="E15" s="10">
        <v>0</v>
      </c>
      <c r="F15" s="10" t="s">
        <v>10</v>
      </c>
      <c r="G15" s="10">
        <v>1</v>
      </c>
      <c r="H15" s="19"/>
      <c r="I15" s="14" t="s">
        <v>75</v>
      </c>
      <c r="J15" s="18"/>
    </row>
    <row r="16" spans="1:10">
      <c r="A16" s="5">
        <v>2</v>
      </c>
      <c r="B16" s="19" t="s">
        <v>80</v>
      </c>
      <c r="C16" s="14" t="s">
        <v>72</v>
      </c>
      <c r="D16" s="18" t="s">
        <v>79</v>
      </c>
      <c r="E16" s="10">
        <v>0.5</v>
      </c>
      <c r="F16" s="10" t="s">
        <v>10</v>
      </c>
      <c r="G16" s="10">
        <v>0.5</v>
      </c>
      <c r="H16" s="19"/>
      <c r="I16" s="14" t="s">
        <v>76</v>
      </c>
      <c r="J16" s="18"/>
    </row>
    <row r="17" spans="1:10">
      <c r="A17" s="5">
        <v>3</v>
      </c>
      <c r="B17" s="19">
        <v>76325</v>
      </c>
      <c r="C17" s="14" t="s">
        <v>73</v>
      </c>
      <c r="D17" s="18" t="s">
        <v>79</v>
      </c>
      <c r="E17" s="10">
        <v>0</v>
      </c>
      <c r="F17" s="10" t="s">
        <v>10</v>
      </c>
      <c r="G17" s="10">
        <v>1</v>
      </c>
      <c r="H17" s="19"/>
      <c r="I17" s="14" t="s">
        <v>127</v>
      </c>
      <c r="J17" s="18"/>
    </row>
    <row r="18" spans="1:10" ht="15.75" thickBot="1">
      <c r="A18" s="5">
        <v>4</v>
      </c>
      <c r="B18" s="19">
        <v>76333</v>
      </c>
      <c r="C18" s="14" t="s">
        <v>74</v>
      </c>
      <c r="D18" s="18" t="s">
        <v>79</v>
      </c>
      <c r="E18" s="12">
        <v>0.5</v>
      </c>
      <c r="F18" s="10" t="s">
        <v>10</v>
      </c>
      <c r="G18" s="12">
        <v>0.5</v>
      </c>
      <c r="H18" s="19"/>
      <c r="I18" s="14" t="s">
        <v>77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28148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58</v>
      </c>
      <c r="D3" s="1"/>
      <c r="E3" s="1"/>
      <c r="F3" s="1"/>
      <c r="G3" s="1"/>
      <c r="H3" s="2" t="s">
        <v>11</v>
      </c>
      <c r="I3" s="15" t="s">
        <v>83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64</v>
      </c>
      <c r="D5" s="18">
        <v>1658</v>
      </c>
      <c r="E5" s="10">
        <v>0</v>
      </c>
      <c r="F5" s="10" t="s">
        <v>10</v>
      </c>
      <c r="G5" s="10">
        <v>1</v>
      </c>
      <c r="H5" s="19"/>
      <c r="I5" s="14" t="s">
        <v>84</v>
      </c>
      <c r="J5" s="18"/>
    </row>
    <row r="6" spans="1:10">
      <c r="A6" s="5">
        <v>2</v>
      </c>
      <c r="B6" s="19">
        <v>19402</v>
      </c>
      <c r="C6" s="14" t="s">
        <v>65</v>
      </c>
      <c r="D6" s="18">
        <v>1564</v>
      </c>
      <c r="E6" s="10">
        <v>0.5</v>
      </c>
      <c r="F6" s="10" t="s">
        <v>10</v>
      </c>
      <c r="G6" s="10">
        <v>0.5</v>
      </c>
      <c r="H6" s="19"/>
      <c r="I6" s="14" t="s">
        <v>129</v>
      </c>
      <c r="J6" s="18"/>
    </row>
    <row r="7" spans="1:10">
      <c r="A7" s="5">
        <v>3</v>
      </c>
      <c r="B7" s="19">
        <v>19313</v>
      </c>
      <c r="C7" s="14" t="s">
        <v>66</v>
      </c>
      <c r="D7" s="18">
        <v>1520</v>
      </c>
      <c r="E7" s="10">
        <v>0.5</v>
      </c>
      <c r="F7" s="10" t="s">
        <v>10</v>
      </c>
      <c r="G7" s="10">
        <v>0.5</v>
      </c>
      <c r="H7" s="19"/>
      <c r="I7" s="14" t="s">
        <v>85</v>
      </c>
      <c r="J7" s="18"/>
    </row>
    <row r="8" spans="1:10">
      <c r="A8" s="5">
        <v>4</v>
      </c>
      <c r="B8" s="19" t="s">
        <v>80</v>
      </c>
      <c r="C8" s="14" t="s">
        <v>67</v>
      </c>
      <c r="D8" s="18">
        <v>1229</v>
      </c>
      <c r="E8" s="10">
        <v>0</v>
      </c>
      <c r="F8" s="10" t="s">
        <v>10</v>
      </c>
      <c r="G8" s="10">
        <v>1</v>
      </c>
      <c r="H8" s="19"/>
      <c r="I8" s="14" t="s">
        <v>86</v>
      </c>
      <c r="J8" s="18"/>
    </row>
    <row r="9" spans="1:10">
      <c r="A9" s="5">
        <v>5</v>
      </c>
      <c r="B9" s="19" t="s">
        <v>80</v>
      </c>
      <c r="C9" s="14" t="s">
        <v>68</v>
      </c>
      <c r="D9" s="18">
        <v>1075</v>
      </c>
      <c r="E9" s="10">
        <v>0.5</v>
      </c>
      <c r="F9" s="10" t="s">
        <v>10</v>
      </c>
      <c r="G9" s="10">
        <v>0.5</v>
      </c>
      <c r="H9" s="19"/>
      <c r="I9" s="14" t="s">
        <v>87</v>
      </c>
      <c r="J9" s="18"/>
    </row>
    <row r="10" spans="1:10" ht="15.75" thickBot="1">
      <c r="A10" s="5">
        <v>6</v>
      </c>
      <c r="B10" s="19">
        <v>76333</v>
      </c>
      <c r="C10" s="14" t="s">
        <v>74</v>
      </c>
      <c r="D10" s="18" t="s">
        <v>79</v>
      </c>
      <c r="E10" s="12">
        <v>0.5</v>
      </c>
      <c r="F10" s="10" t="s">
        <v>10</v>
      </c>
      <c r="G10" s="12">
        <v>0.5</v>
      </c>
      <c r="H10" s="19"/>
      <c r="I10" s="14" t="s">
        <v>88</v>
      </c>
      <c r="J10" s="18"/>
    </row>
    <row r="11" spans="1:10" ht="16.5" thickTop="1" thickBot="1">
      <c r="A11" s="6"/>
      <c r="B11" s="3"/>
      <c r="C11" s="16">
        <f>IFERROR(AVERAGE(D5:D10),"")</f>
        <v>1409.2</v>
      </c>
      <c r="D11" s="3"/>
      <c r="E11" s="13">
        <v>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89</v>
      </c>
      <c r="D13" s="1"/>
      <c r="E13" s="1"/>
      <c r="F13" s="1"/>
      <c r="G13" s="1"/>
      <c r="H13" s="2" t="s">
        <v>11</v>
      </c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91</v>
      </c>
      <c r="D15" s="18"/>
      <c r="E15" s="10">
        <v>1</v>
      </c>
      <c r="F15" s="10" t="s">
        <v>10</v>
      </c>
      <c r="G15" s="10">
        <v>0</v>
      </c>
      <c r="H15" s="19" t="s">
        <v>80</v>
      </c>
      <c r="I15" s="14" t="s">
        <v>81</v>
      </c>
      <c r="J15" s="18">
        <v>1032</v>
      </c>
    </row>
    <row r="16" spans="1:10">
      <c r="A16" s="5">
        <v>2</v>
      </c>
      <c r="B16" s="19"/>
      <c r="C16" s="14" t="s">
        <v>92</v>
      </c>
      <c r="D16" s="18"/>
      <c r="E16" s="10">
        <v>1</v>
      </c>
      <c r="F16" s="10" t="s">
        <v>10</v>
      </c>
      <c r="G16" s="10">
        <v>0</v>
      </c>
      <c r="H16" s="19">
        <v>99903</v>
      </c>
      <c r="I16" s="14" t="s">
        <v>82</v>
      </c>
      <c r="J16" s="18" t="s">
        <v>79</v>
      </c>
    </row>
    <row r="17" spans="1:10">
      <c r="A17" s="5">
        <v>3</v>
      </c>
      <c r="B17" s="19"/>
      <c r="C17" s="14" t="s">
        <v>93</v>
      </c>
      <c r="D17" s="18"/>
      <c r="E17" s="10">
        <v>1</v>
      </c>
      <c r="F17" s="10" t="s">
        <v>10</v>
      </c>
      <c r="G17" s="10">
        <v>0</v>
      </c>
      <c r="H17" s="19" t="s">
        <v>80</v>
      </c>
      <c r="I17" s="14" t="s">
        <v>72</v>
      </c>
      <c r="J17" s="18" t="s">
        <v>79</v>
      </c>
    </row>
    <row r="18" spans="1:10" ht="15.75" thickBot="1">
      <c r="A18" s="5">
        <v>4</v>
      </c>
      <c r="B18" s="19"/>
      <c r="C18" s="14" t="s">
        <v>128</v>
      </c>
      <c r="D18" s="18"/>
      <c r="E18" s="12">
        <v>0.5</v>
      </c>
      <c r="F18" s="10" t="s">
        <v>10</v>
      </c>
      <c r="G18" s="12">
        <v>0.5</v>
      </c>
      <c r="H18" s="19">
        <v>76325</v>
      </c>
      <c r="I18" s="14" t="s">
        <v>73</v>
      </c>
      <c r="J18" s="18" t="s">
        <v>79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1032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28162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96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97</v>
      </c>
      <c r="D5" s="18"/>
      <c r="E5" s="10">
        <v>1</v>
      </c>
      <c r="F5" s="10" t="s">
        <v>10</v>
      </c>
      <c r="G5" s="10">
        <v>0</v>
      </c>
      <c r="H5" s="19">
        <v>19372</v>
      </c>
      <c r="I5" s="14" t="s">
        <v>64</v>
      </c>
      <c r="J5" s="18">
        <v>1658</v>
      </c>
    </row>
    <row r="6" spans="1:10">
      <c r="A6" s="5">
        <v>2</v>
      </c>
      <c r="B6" s="19"/>
      <c r="C6" s="14" t="s">
        <v>98</v>
      </c>
      <c r="D6" s="18"/>
      <c r="E6" s="10">
        <v>1</v>
      </c>
      <c r="F6" s="10" t="s">
        <v>10</v>
      </c>
      <c r="G6" s="10">
        <v>0</v>
      </c>
      <c r="H6" s="19" t="s">
        <v>80</v>
      </c>
      <c r="I6" s="14" t="s">
        <v>94</v>
      </c>
      <c r="J6" s="18">
        <v>1648</v>
      </c>
    </row>
    <row r="7" spans="1:10">
      <c r="A7" s="5">
        <v>3</v>
      </c>
      <c r="B7" s="19"/>
      <c r="C7" s="14" t="s">
        <v>99</v>
      </c>
      <c r="D7" s="18"/>
      <c r="E7" s="10">
        <v>1</v>
      </c>
      <c r="F7" s="10" t="s">
        <v>10</v>
      </c>
      <c r="G7" s="10">
        <v>0</v>
      </c>
      <c r="H7" s="19">
        <v>19402</v>
      </c>
      <c r="I7" s="14" t="s">
        <v>65</v>
      </c>
      <c r="J7" s="18">
        <v>1564</v>
      </c>
    </row>
    <row r="8" spans="1:10">
      <c r="A8" s="5">
        <v>4</v>
      </c>
      <c r="B8" s="19"/>
      <c r="C8" s="14" t="s">
        <v>100</v>
      </c>
      <c r="D8" s="18"/>
      <c r="E8" s="10">
        <v>1</v>
      </c>
      <c r="F8" s="10" t="s">
        <v>10</v>
      </c>
      <c r="G8" s="10">
        <v>0</v>
      </c>
      <c r="H8" s="19">
        <v>19313</v>
      </c>
      <c r="I8" s="14" t="s">
        <v>66</v>
      </c>
      <c r="J8" s="18">
        <v>1520</v>
      </c>
    </row>
    <row r="9" spans="1:10">
      <c r="A9" s="5">
        <v>5</v>
      </c>
      <c r="B9" s="19"/>
      <c r="C9" s="14" t="s">
        <v>101</v>
      </c>
      <c r="D9" s="18"/>
      <c r="E9" s="10">
        <v>1</v>
      </c>
      <c r="F9" s="10" t="s">
        <v>10</v>
      </c>
      <c r="G9" s="10">
        <v>0</v>
      </c>
      <c r="H9" s="19">
        <v>57282</v>
      </c>
      <c r="I9" s="14" t="s">
        <v>95</v>
      </c>
      <c r="J9" s="18">
        <v>1421</v>
      </c>
    </row>
    <row r="10" spans="1:10" ht="15.75" thickBot="1">
      <c r="A10" s="5">
        <v>6</v>
      </c>
      <c r="B10" s="19"/>
      <c r="C10" s="14" t="s">
        <v>102</v>
      </c>
      <c r="D10" s="18"/>
      <c r="E10" s="12">
        <v>0</v>
      </c>
      <c r="F10" s="10" t="s">
        <v>10</v>
      </c>
      <c r="G10" s="12">
        <v>1</v>
      </c>
      <c r="H10" s="19" t="s">
        <v>80</v>
      </c>
      <c r="I10" s="14" t="s">
        <v>67</v>
      </c>
      <c r="J10" s="18">
        <v>1229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5</v>
      </c>
      <c r="F11" s="10" t="s">
        <v>10</v>
      </c>
      <c r="G11" s="13">
        <v>1</v>
      </c>
      <c r="H11" s="3"/>
      <c r="I11" s="16">
        <f>IFERROR(AVERAGE(J5:J10),"")</f>
        <v>1506.6666666666667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103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80</v>
      </c>
      <c r="C15" s="14" t="s">
        <v>81</v>
      </c>
      <c r="D15" s="18">
        <v>1032</v>
      </c>
      <c r="E15" s="10">
        <v>0</v>
      </c>
      <c r="F15" s="10" t="s">
        <v>10</v>
      </c>
      <c r="G15" s="10">
        <v>1</v>
      </c>
      <c r="H15" s="19"/>
      <c r="I15" s="14" t="s">
        <v>104</v>
      </c>
      <c r="J15" s="18"/>
    </row>
    <row r="16" spans="1:10">
      <c r="A16" s="5">
        <v>2</v>
      </c>
      <c r="B16" s="19" t="s">
        <v>80</v>
      </c>
      <c r="C16" s="14" t="s">
        <v>72</v>
      </c>
      <c r="D16" s="18" t="s">
        <v>79</v>
      </c>
      <c r="E16" s="10">
        <v>0</v>
      </c>
      <c r="F16" s="10" t="s">
        <v>10</v>
      </c>
      <c r="G16" s="10">
        <v>1</v>
      </c>
      <c r="H16" s="19"/>
      <c r="I16" s="14" t="s">
        <v>178</v>
      </c>
      <c r="J16" s="18"/>
    </row>
    <row r="17" spans="1:10">
      <c r="A17" s="5">
        <v>3</v>
      </c>
      <c r="B17" s="19">
        <v>76317</v>
      </c>
      <c r="C17" s="14" t="s">
        <v>69</v>
      </c>
      <c r="D17" s="18" t="s">
        <v>79</v>
      </c>
      <c r="E17" s="10">
        <v>0</v>
      </c>
      <c r="F17" s="10" t="s">
        <v>10</v>
      </c>
      <c r="G17" s="10">
        <v>1</v>
      </c>
      <c r="H17" s="19"/>
      <c r="I17" s="14" t="s">
        <v>105</v>
      </c>
      <c r="J17" s="18"/>
    </row>
    <row r="18" spans="1:10" ht="15.75" thickBot="1">
      <c r="A18" s="5">
        <v>4</v>
      </c>
      <c r="B18" s="19">
        <v>76333</v>
      </c>
      <c r="C18" s="14" t="s">
        <v>74</v>
      </c>
      <c r="D18" s="18" t="s">
        <v>79</v>
      </c>
      <c r="E18" s="12">
        <v>1</v>
      </c>
      <c r="F18" s="10" t="s">
        <v>10</v>
      </c>
      <c r="G18" s="12">
        <v>0</v>
      </c>
      <c r="H18" s="19"/>
      <c r="I18" s="14" t="s">
        <v>106</v>
      </c>
      <c r="J18" s="18"/>
    </row>
    <row r="19" spans="1:10" ht="16.5" thickTop="1" thickBot="1">
      <c r="A19" s="6"/>
      <c r="B19" s="3"/>
      <c r="C19" s="16">
        <f>IFERROR(AVERAGE(D15:D18),"")</f>
        <v>1032</v>
      </c>
      <c r="D19" s="3"/>
      <c r="E19" s="13">
        <v>1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28166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58</v>
      </c>
      <c r="D3" s="1"/>
      <c r="E3" s="1"/>
      <c r="F3" s="1"/>
      <c r="G3" s="1"/>
      <c r="H3" s="2" t="s">
        <v>12</v>
      </c>
      <c r="I3" s="15" t="s">
        <v>107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64</v>
      </c>
      <c r="D5" s="18">
        <v>1658</v>
      </c>
      <c r="E5" s="10">
        <v>0.5</v>
      </c>
      <c r="F5" s="10" t="s">
        <v>10</v>
      </c>
      <c r="G5" s="10">
        <v>0.5</v>
      </c>
      <c r="H5" s="19"/>
      <c r="I5" s="14" t="s">
        <v>108</v>
      </c>
      <c r="J5" s="18"/>
    </row>
    <row r="6" spans="1:10">
      <c r="A6" s="5">
        <v>2</v>
      </c>
      <c r="B6" s="19" t="s">
        <v>80</v>
      </c>
      <c r="C6" s="14" t="s">
        <v>94</v>
      </c>
      <c r="D6" s="18">
        <v>1648</v>
      </c>
      <c r="E6" s="10">
        <v>1</v>
      </c>
      <c r="F6" s="10" t="s">
        <v>10</v>
      </c>
      <c r="G6" s="10">
        <v>0</v>
      </c>
      <c r="H6" s="19"/>
      <c r="I6" s="14" t="s">
        <v>109</v>
      </c>
      <c r="J6" s="18"/>
    </row>
    <row r="7" spans="1:10">
      <c r="A7" s="5">
        <v>3</v>
      </c>
      <c r="B7" s="19">
        <v>19402</v>
      </c>
      <c r="C7" s="14" t="s">
        <v>65</v>
      </c>
      <c r="D7" s="18">
        <v>1564</v>
      </c>
      <c r="E7" s="10">
        <v>0</v>
      </c>
      <c r="F7" s="10" t="s">
        <v>10</v>
      </c>
      <c r="G7" s="10">
        <v>1</v>
      </c>
      <c r="H7" s="19"/>
      <c r="I7" s="14" t="s">
        <v>110</v>
      </c>
      <c r="J7" s="18"/>
    </row>
    <row r="8" spans="1:10">
      <c r="A8" s="5">
        <v>4</v>
      </c>
      <c r="B8" s="19">
        <v>19313</v>
      </c>
      <c r="C8" s="14" t="s">
        <v>66</v>
      </c>
      <c r="D8" s="18">
        <v>1520</v>
      </c>
      <c r="E8" s="10">
        <v>0</v>
      </c>
      <c r="F8" s="10" t="s">
        <v>10</v>
      </c>
      <c r="G8" s="10">
        <v>1</v>
      </c>
      <c r="H8" s="19"/>
      <c r="I8" s="14" t="s">
        <v>111</v>
      </c>
      <c r="J8" s="18"/>
    </row>
    <row r="9" spans="1:10">
      <c r="A9" s="5">
        <v>5</v>
      </c>
      <c r="B9" s="19">
        <v>57282</v>
      </c>
      <c r="C9" s="14" t="s">
        <v>95</v>
      </c>
      <c r="D9" s="18">
        <v>1421</v>
      </c>
      <c r="E9" s="10">
        <v>0</v>
      </c>
      <c r="F9" s="10" t="s">
        <v>10</v>
      </c>
      <c r="G9" s="10">
        <v>1</v>
      </c>
      <c r="H9" s="19"/>
      <c r="I9" s="14" t="s">
        <v>112</v>
      </c>
      <c r="J9" s="18"/>
    </row>
    <row r="10" spans="1:10" ht="15.75" thickBot="1">
      <c r="A10" s="5">
        <v>6</v>
      </c>
      <c r="B10" s="19" t="s">
        <v>80</v>
      </c>
      <c r="C10" s="14" t="s">
        <v>67</v>
      </c>
      <c r="D10" s="18">
        <v>1229</v>
      </c>
      <c r="E10" s="12">
        <v>0</v>
      </c>
      <c r="F10" s="10" t="s">
        <v>10</v>
      </c>
      <c r="G10" s="12">
        <v>1</v>
      </c>
      <c r="H10" s="19"/>
      <c r="I10" s="14" t="s">
        <v>113</v>
      </c>
      <c r="J10" s="18"/>
    </row>
    <row r="11" spans="1:10" ht="16.5" thickTop="1" thickBot="1">
      <c r="A11" s="6"/>
      <c r="B11" s="3"/>
      <c r="C11" s="16">
        <f>IFERROR(AVERAGE(D5:D10),"")</f>
        <v>1506.6666666666667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54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 t="s">
        <v>55</v>
      </c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 t="s">
        <v>55</v>
      </c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 t="s">
        <v>55</v>
      </c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 t="s">
        <v>55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28190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115</v>
      </c>
      <c r="D3" s="1"/>
      <c r="E3" s="1"/>
      <c r="F3" s="1"/>
      <c r="G3" s="1"/>
      <c r="H3" s="2" t="s">
        <v>12</v>
      </c>
      <c r="I3" s="15" t="s">
        <v>58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116</v>
      </c>
      <c r="D5" s="18"/>
      <c r="E5" s="10">
        <v>1</v>
      </c>
      <c r="F5" s="10" t="s">
        <v>10</v>
      </c>
      <c r="G5" s="10">
        <v>0</v>
      </c>
      <c r="H5" s="19">
        <v>19372</v>
      </c>
      <c r="I5" s="14" t="s">
        <v>64</v>
      </c>
      <c r="J5" s="18">
        <v>1658</v>
      </c>
    </row>
    <row r="6" spans="1:10">
      <c r="A6" s="5">
        <v>2</v>
      </c>
      <c r="B6" s="19"/>
      <c r="C6" s="14" t="s">
        <v>117</v>
      </c>
      <c r="D6" s="18"/>
      <c r="E6" s="10">
        <v>1</v>
      </c>
      <c r="F6" s="10" t="s">
        <v>10</v>
      </c>
      <c r="G6" s="10">
        <v>0</v>
      </c>
      <c r="H6" s="19">
        <v>19402</v>
      </c>
      <c r="I6" s="14" t="s">
        <v>65</v>
      </c>
      <c r="J6" s="18">
        <v>1564</v>
      </c>
    </row>
    <row r="7" spans="1:10">
      <c r="A7" s="5">
        <v>3</v>
      </c>
      <c r="B7" s="19"/>
      <c r="C7" s="14" t="s">
        <v>118</v>
      </c>
      <c r="D7" s="18"/>
      <c r="E7" s="10">
        <v>0</v>
      </c>
      <c r="F7" s="10" t="s">
        <v>10</v>
      </c>
      <c r="G7" s="10">
        <v>1</v>
      </c>
      <c r="H7" s="19">
        <v>19313</v>
      </c>
      <c r="I7" s="14" t="s">
        <v>66</v>
      </c>
      <c r="J7" s="18">
        <v>1520</v>
      </c>
    </row>
    <row r="8" spans="1:10">
      <c r="A8" s="5">
        <v>4</v>
      </c>
      <c r="B8" s="19"/>
      <c r="C8" s="14" t="s">
        <v>120</v>
      </c>
      <c r="D8" s="18"/>
      <c r="E8" s="10">
        <v>0.5</v>
      </c>
      <c r="F8" s="10" t="s">
        <v>10</v>
      </c>
      <c r="G8" s="10">
        <v>0.5</v>
      </c>
      <c r="H8" s="19">
        <v>57282</v>
      </c>
      <c r="I8" s="14" t="s">
        <v>95</v>
      </c>
      <c r="J8" s="18">
        <v>1421</v>
      </c>
    </row>
    <row r="9" spans="1:10">
      <c r="A9" s="5">
        <v>5</v>
      </c>
      <c r="B9" s="19"/>
      <c r="C9" s="14" t="s">
        <v>126</v>
      </c>
      <c r="D9" s="18"/>
      <c r="E9" s="10">
        <v>1</v>
      </c>
      <c r="F9" s="10" t="s">
        <v>10</v>
      </c>
      <c r="G9" s="10">
        <v>0</v>
      </c>
      <c r="H9" s="19" t="s">
        <v>80</v>
      </c>
      <c r="I9" s="14" t="s">
        <v>67</v>
      </c>
      <c r="J9" s="18">
        <v>1229</v>
      </c>
    </row>
    <row r="10" spans="1:10" ht="15.75" thickBot="1">
      <c r="A10" s="5">
        <v>6</v>
      </c>
      <c r="B10" s="19"/>
      <c r="C10" s="14" t="s">
        <v>119</v>
      </c>
      <c r="D10" s="18"/>
      <c r="E10" s="12">
        <v>1</v>
      </c>
      <c r="F10" s="10" t="s">
        <v>10</v>
      </c>
      <c r="G10" s="12">
        <v>0</v>
      </c>
      <c r="H10" s="19" t="s">
        <v>80</v>
      </c>
      <c r="I10" s="14" t="s">
        <v>81</v>
      </c>
      <c r="J10" s="18">
        <v>1032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4.5</v>
      </c>
      <c r="F11" s="10" t="s">
        <v>10</v>
      </c>
      <c r="G11" s="13">
        <v>1.5</v>
      </c>
      <c r="H11" s="3"/>
      <c r="I11" s="16">
        <f>IFERROR(AVERAGE(J5:J10),"")</f>
        <v>1404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121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80</v>
      </c>
      <c r="C15" s="14" t="s">
        <v>114</v>
      </c>
      <c r="D15" s="18">
        <v>1183</v>
      </c>
      <c r="E15" s="10">
        <v>0</v>
      </c>
      <c r="F15" s="10" t="s">
        <v>10</v>
      </c>
      <c r="G15" s="10">
        <v>1</v>
      </c>
      <c r="H15" s="19"/>
      <c r="I15" s="14" t="s">
        <v>122</v>
      </c>
      <c r="J15" s="18"/>
    </row>
    <row r="16" spans="1:10">
      <c r="A16" s="5">
        <v>2</v>
      </c>
      <c r="B16" s="19" t="s">
        <v>80</v>
      </c>
      <c r="C16" s="14" t="s">
        <v>72</v>
      </c>
      <c r="D16" s="18" t="s">
        <v>79</v>
      </c>
      <c r="E16" s="10">
        <v>0.5</v>
      </c>
      <c r="F16" s="10" t="s">
        <v>10</v>
      </c>
      <c r="G16" s="10">
        <v>0.5</v>
      </c>
      <c r="H16" s="19"/>
      <c r="I16" s="14" t="s">
        <v>123</v>
      </c>
      <c r="J16" s="18"/>
    </row>
    <row r="17" spans="1:10">
      <c r="A17" s="5">
        <v>3</v>
      </c>
      <c r="B17" s="19">
        <v>76325</v>
      </c>
      <c r="C17" s="14" t="s">
        <v>73</v>
      </c>
      <c r="D17" s="18" t="s">
        <v>79</v>
      </c>
      <c r="E17" s="10">
        <v>0</v>
      </c>
      <c r="F17" s="10" t="s">
        <v>10</v>
      </c>
      <c r="G17" s="10">
        <v>1</v>
      </c>
      <c r="H17" s="19"/>
      <c r="I17" s="14" t="s">
        <v>124</v>
      </c>
      <c r="J17" s="18"/>
    </row>
    <row r="18" spans="1:10" ht="15.75" thickBot="1">
      <c r="A18" s="5">
        <v>4</v>
      </c>
      <c r="B18" s="19">
        <v>76333</v>
      </c>
      <c r="C18" s="14" t="s">
        <v>74</v>
      </c>
      <c r="D18" s="18" t="s">
        <v>79</v>
      </c>
      <c r="E18" s="12">
        <v>0</v>
      </c>
      <c r="F18" s="10" t="s">
        <v>10</v>
      </c>
      <c r="G18" s="12">
        <v>1</v>
      </c>
      <c r="H18" s="19"/>
      <c r="I18" s="14" t="s">
        <v>125</v>
      </c>
      <c r="J18" s="18"/>
    </row>
    <row r="19" spans="1:10" ht="16.5" thickTop="1" thickBot="1">
      <c r="A19" s="6"/>
      <c r="B19" s="3"/>
      <c r="C19" s="16">
        <f>IFERROR(AVERAGE(D15:D18),"")</f>
        <v>1183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16" sqref="M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28204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58</v>
      </c>
      <c r="D3" s="1"/>
      <c r="E3" s="1"/>
      <c r="F3" s="1"/>
      <c r="G3" s="1"/>
      <c r="H3" s="2" t="s">
        <v>12</v>
      </c>
      <c r="I3" s="15" t="s">
        <v>130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64</v>
      </c>
      <c r="D5" s="18">
        <v>1658</v>
      </c>
      <c r="E5" s="10">
        <v>0</v>
      </c>
      <c r="F5" s="10" t="s">
        <v>10</v>
      </c>
      <c r="G5" s="10">
        <v>1</v>
      </c>
      <c r="H5" s="19"/>
      <c r="I5" s="14" t="s">
        <v>131</v>
      </c>
      <c r="J5" s="18"/>
    </row>
    <row r="6" spans="1:10">
      <c r="A6" s="5">
        <v>2</v>
      </c>
      <c r="B6" s="19" t="s">
        <v>80</v>
      </c>
      <c r="C6" s="14" t="s">
        <v>94</v>
      </c>
      <c r="D6" s="18">
        <v>1648</v>
      </c>
      <c r="E6" s="10">
        <v>1</v>
      </c>
      <c r="F6" s="10" t="s">
        <v>10</v>
      </c>
      <c r="G6" s="10">
        <v>0</v>
      </c>
      <c r="H6" s="19"/>
      <c r="I6" s="14" t="s">
        <v>132</v>
      </c>
      <c r="J6" s="18"/>
    </row>
    <row r="7" spans="1:10">
      <c r="A7" s="5">
        <v>3</v>
      </c>
      <c r="B7" s="19">
        <v>19402</v>
      </c>
      <c r="C7" s="14" t="s">
        <v>65</v>
      </c>
      <c r="D7" s="18">
        <v>1564</v>
      </c>
      <c r="E7" s="10">
        <v>0.5</v>
      </c>
      <c r="F7" s="10" t="s">
        <v>10</v>
      </c>
      <c r="G7" s="10">
        <v>0.5</v>
      </c>
      <c r="H7" s="19"/>
      <c r="I7" s="14" t="s">
        <v>133</v>
      </c>
      <c r="J7" s="18"/>
    </row>
    <row r="8" spans="1:10">
      <c r="A8" s="5">
        <v>4</v>
      </c>
      <c r="B8" s="19">
        <v>19313</v>
      </c>
      <c r="C8" s="14" t="s">
        <v>66</v>
      </c>
      <c r="D8" s="18">
        <v>1520</v>
      </c>
      <c r="E8" s="10">
        <v>0</v>
      </c>
      <c r="F8" s="10" t="s">
        <v>10</v>
      </c>
      <c r="G8" s="10">
        <v>1</v>
      </c>
      <c r="H8" s="19"/>
      <c r="I8" s="14" t="s">
        <v>134</v>
      </c>
      <c r="J8" s="18"/>
    </row>
    <row r="9" spans="1:10">
      <c r="A9" s="5">
        <v>5</v>
      </c>
      <c r="B9" s="19" t="s">
        <v>80</v>
      </c>
      <c r="C9" s="14" t="s">
        <v>68</v>
      </c>
      <c r="D9" s="18">
        <v>1075</v>
      </c>
      <c r="E9" s="10">
        <v>0</v>
      </c>
      <c r="F9" s="10" t="s">
        <v>10</v>
      </c>
      <c r="G9" s="10">
        <v>1</v>
      </c>
      <c r="H9" s="19"/>
      <c r="I9" s="14" t="s">
        <v>135</v>
      </c>
      <c r="J9" s="18"/>
    </row>
    <row r="10" spans="1:10" ht="15.75" thickBot="1">
      <c r="A10" s="5">
        <v>6</v>
      </c>
      <c r="B10" s="19" t="s">
        <v>80</v>
      </c>
      <c r="C10" s="14" t="s">
        <v>81</v>
      </c>
      <c r="D10" s="18">
        <v>1032</v>
      </c>
      <c r="E10" s="12">
        <v>0.5</v>
      </c>
      <c r="F10" s="10" t="s">
        <v>10</v>
      </c>
      <c r="G10" s="12">
        <v>0.5</v>
      </c>
      <c r="H10" s="19"/>
      <c r="I10" s="14" t="s">
        <v>136</v>
      </c>
      <c r="J10" s="18"/>
    </row>
    <row r="11" spans="1:10" ht="16.5" thickTop="1" thickBot="1">
      <c r="A11" s="6"/>
      <c r="B11" s="3"/>
      <c r="C11" s="16">
        <f>IFERROR(AVERAGE(D5:D10),"")</f>
        <v>1416.1666666666667</v>
      </c>
      <c r="D11" s="3"/>
      <c r="E11" s="13">
        <v>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137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99903</v>
      </c>
      <c r="C15" s="14" t="s">
        <v>82</v>
      </c>
      <c r="D15" s="18" t="s">
        <v>79</v>
      </c>
      <c r="E15" s="10">
        <v>0</v>
      </c>
      <c r="F15" s="10" t="s">
        <v>10</v>
      </c>
      <c r="G15" s="10">
        <v>1</v>
      </c>
      <c r="H15" s="19"/>
      <c r="I15" s="14" t="s">
        <v>139</v>
      </c>
      <c r="J15" s="18"/>
    </row>
    <row r="16" spans="1:10">
      <c r="A16" s="5">
        <v>2</v>
      </c>
      <c r="B16" s="19">
        <v>64327</v>
      </c>
      <c r="C16" s="14" t="s">
        <v>71</v>
      </c>
      <c r="D16" s="18" t="s">
        <v>79</v>
      </c>
      <c r="E16" s="10">
        <v>0</v>
      </c>
      <c r="F16" s="10" t="s">
        <v>10</v>
      </c>
      <c r="G16" s="10">
        <v>1</v>
      </c>
      <c r="H16" s="19"/>
      <c r="I16" s="14" t="s">
        <v>142</v>
      </c>
      <c r="J16" s="18"/>
    </row>
    <row r="17" spans="1:10">
      <c r="A17" s="5">
        <v>3</v>
      </c>
      <c r="B17" s="19">
        <v>76325</v>
      </c>
      <c r="C17" s="14" t="s">
        <v>73</v>
      </c>
      <c r="D17" s="18" t="s">
        <v>79</v>
      </c>
      <c r="E17" s="10">
        <v>0.5</v>
      </c>
      <c r="F17" s="10" t="s">
        <v>10</v>
      </c>
      <c r="G17" s="10">
        <v>0.5</v>
      </c>
      <c r="H17" s="19"/>
      <c r="I17" s="14" t="s">
        <v>140</v>
      </c>
      <c r="J17" s="18"/>
    </row>
    <row r="18" spans="1:10" ht="15.75" thickBot="1">
      <c r="A18" s="5">
        <v>4</v>
      </c>
      <c r="B18" s="19">
        <v>76333</v>
      </c>
      <c r="C18" s="14" t="s">
        <v>74</v>
      </c>
      <c r="D18" s="18" t="s">
        <v>79</v>
      </c>
      <c r="E18" s="12">
        <v>1</v>
      </c>
      <c r="F18" s="10" t="s">
        <v>10</v>
      </c>
      <c r="G18" s="12">
        <v>0</v>
      </c>
      <c r="H18" s="19"/>
      <c r="I18" s="14" t="s">
        <v>141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13" sqref="L13:P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28211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58</v>
      </c>
      <c r="D3" s="1"/>
      <c r="E3" s="1"/>
      <c r="F3" s="1"/>
      <c r="G3" s="1"/>
      <c r="H3" s="2" t="s">
        <v>12</v>
      </c>
      <c r="I3" s="15" t="s">
        <v>144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64</v>
      </c>
      <c r="D5" s="18">
        <v>1658</v>
      </c>
      <c r="E5" s="10">
        <v>0</v>
      </c>
      <c r="F5" s="10" t="s">
        <v>10</v>
      </c>
      <c r="G5" s="10">
        <v>1</v>
      </c>
      <c r="H5" s="19"/>
      <c r="I5" s="14" t="s">
        <v>145</v>
      </c>
      <c r="J5" s="18"/>
    </row>
    <row r="6" spans="1:10">
      <c r="A6" s="5">
        <v>2</v>
      </c>
      <c r="B6" s="19">
        <v>19402</v>
      </c>
      <c r="C6" s="14" t="s">
        <v>65</v>
      </c>
      <c r="D6" s="18">
        <v>1564</v>
      </c>
      <c r="E6" s="10">
        <v>1</v>
      </c>
      <c r="F6" s="10" t="s">
        <v>10</v>
      </c>
      <c r="G6" s="10">
        <v>0</v>
      </c>
      <c r="H6" s="19"/>
      <c r="I6" s="14" t="s">
        <v>146</v>
      </c>
      <c r="J6" s="18"/>
    </row>
    <row r="7" spans="1:10">
      <c r="A7" s="5">
        <v>3</v>
      </c>
      <c r="B7" s="19">
        <v>19313</v>
      </c>
      <c r="C7" s="14" t="s">
        <v>66</v>
      </c>
      <c r="D7" s="18">
        <v>1520</v>
      </c>
      <c r="E7" s="10">
        <v>0</v>
      </c>
      <c r="F7" s="10" t="s">
        <v>10</v>
      </c>
      <c r="G7" s="10">
        <v>1</v>
      </c>
      <c r="H7" s="19"/>
      <c r="I7" s="14" t="s">
        <v>147</v>
      </c>
      <c r="J7" s="18"/>
    </row>
    <row r="8" spans="1:10">
      <c r="A8" s="5">
        <v>4</v>
      </c>
      <c r="B8" s="19">
        <v>57282</v>
      </c>
      <c r="C8" s="14" t="s">
        <v>95</v>
      </c>
      <c r="D8" s="18">
        <v>1421</v>
      </c>
      <c r="E8" s="10">
        <v>0.5</v>
      </c>
      <c r="F8" s="10" t="s">
        <v>10</v>
      </c>
      <c r="G8" s="10">
        <v>0.5</v>
      </c>
      <c r="H8" s="19"/>
      <c r="I8" s="14" t="s">
        <v>148</v>
      </c>
      <c r="J8" s="18"/>
    </row>
    <row r="9" spans="1:10">
      <c r="A9" s="5">
        <v>5</v>
      </c>
      <c r="B9" s="19" t="s">
        <v>80</v>
      </c>
      <c r="C9" s="14" t="s">
        <v>68</v>
      </c>
      <c r="D9" s="18">
        <v>1075</v>
      </c>
      <c r="E9" s="10">
        <v>0</v>
      </c>
      <c r="F9" s="10" t="s">
        <v>10</v>
      </c>
      <c r="G9" s="10">
        <v>1</v>
      </c>
      <c r="H9" s="19"/>
      <c r="I9" s="14" t="s">
        <v>149</v>
      </c>
      <c r="J9" s="18"/>
    </row>
    <row r="10" spans="1:10" ht="15.75" thickBot="1">
      <c r="A10" s="5">
        <v>6</v>
      </c>
      <c r="B10" s="19">
        <v>76333</v>
      </c>
      <c r="C10" s="14" t="s">
        <v>74</v>
      </c>
      <c r="D10" s="18" t="s">
        <v>79</v>
      </c>
      <c r="E10" s="12">
        <v>0</v>
      </c>
      <c r="F10" s="10" t="s">
        <v>10</v>
      </c>
      <c r="G10" s="12">
        <v>1</v>
      </c>
      <c r="H10" s="19"/>
      <c r="I10" s="14" t="s">
        <v>150</v>
      </c>
      <c r="J10" s="18"/>
    </row>
    <row r="11" spans="1:10" ht="16.5" thickTop="1" thickBot="1">
      <c r="A11" s="6"/>
      <c r="B11" s="3"/>
      <c r="C11" s="16">
        <f>IFERROR(AVERAGE(D5:D10),"")</f>
        <v>1447.6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152</v>
      </c>
      <c r="D13" s="1"/>
      <c r="E13" s="1"/>
      <c r="F13" s="1"/>
      <c r="G13" s="1"/>
      <c r="H13" s="2" t="s">
        <v>11</v>
      </c>
      <c r="I13" s="15" t="s">
        <v>70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153</v>
      </c>
      <c r="D15" s="18"/>
      <c r="E15" s="10">
        <v>1</v>
      </c>
      <c r="F15" s="10" t="s">
        <v>10</v>
      </c>
      <c r="G15" s="10">
        <v>0</v>
      </c>
      <c r="H15" s="19">
        <v>64327</v>
      </c>
      <c r="I15" s="14" t="s">
        <v>71</v>
      </c>
      <c r="J15" s="18" t="s">
        <v>79</v>
      </c>
    </row>
    <row r="16" spans="1:10">
      <c r="A16" s="5">
        <v>2</v>
      </c>
      <c r="B16" s="19"/>
      <c r="C16" s="14" t="s">
        <v>154</v>
      </c>
      <c r="D16" s="18"/>
      <c r="E16" s="10">
        <v>0</v>
      </c>
      <c r="F16" s="10" t="s">
        <v>10</v>
      </c>
      <c r="G16" s="10">
        <v>1</v>
      </c>
      <c r="H16" s="19" t="s">
        <v>80</v>
      </c>
      <c r="I16" s="14" t="s">
        <v>72</v>
      </c>
      <c r="J16" s="18" t="s">
        <v>79</v>
      </c>
    </row>
    <row r="17" spans="1:10">
      <c r="A17" s="5">
        <v>3</v>
      </c>
      <c r="B17" s="19"/>
      <c r="C17" s="14" t="s">
        <v>155</v>
      </c>
      <c r="D17" s="18"/>
      <c r="E17" s="10">
        <v>0.5</v>
      </c>
      <c r="F17" s="10" t="s">
        <v>10</v>
      </c>
      <c r="G17" s="10">
        <v>0.5</v>
      </c>
      <c r="H17" s="19">
        <v>76317</v>
      </c>
      <c r="I17" s="14" t="s">
        <v>69</v>
      </c>
      <c r="J17" s="18" t="s">
        <v>79</v>
      </c>
    </row>
    <row r="18" spans="1:10" ht="15.75" thickBot="1">
      <c r="A18" s="5">
        <v>4</v>
      </c>
      <c r="B18" s="19"/>
      <c r="C18" s="14" t="s">
        <v>156</v>
      </c>
      <c r="D18" s="18"/>
      <c r="E18" s="12">
        <v>0</v>
      </c>
      <c r="F18" s="10" t="s">
        <v>10</v>
      </c>
      <c r="G18" s="12">
        <v>1</v>
      </c>
      <c r="H18" s="19">
        <v>76325</v>
      </c>
      <c r="I18" s="14" t="s">
        <v>73</v>
      </c>
      <c r="J18" s="18" t="s">
        <v>79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B9" sqref="B9:D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3" ht="21">
      <c r="A1" s="25" t="s">
        <v>27</v>
      </c>
      <c r="B1" s="21" t="s">
        <v>19</v>
      </c>
      <c r="C1" s="20">
        <v>42842</v>
      </c>
    </row>
    <row r="2" spans="1:13" ht="19.5" thickBot="1">
      <c r="A2" s="17" t="s">
        <v>14</v>
      </c>
    </row>
    <row r="3" spans="1:13">
      <c r="A3" s="4"/>
      <c r="B3" s="2" t="s">
        <v>12</v>
      </c>
      <c r="C3" s="15" t="s">
        <v>58</v>
      </c>
      <c r="D3" s="1"/>
      <c r="E3" s="1"/>
      <c r="F3" s="1"/>
      <c r="G3" s="1"/>
      <c r="H3" s="2" t="s">
        <v>12</v>
      </c>
      <c r="I3" s="15" t="s">
        <v>157</v>
      </c>
      <c r="J3" s="1"/>
    </row>
    <row r="4" spans="1:1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3">
      <c r="A5" s="5">
        <v>1</v>
      </c>
      <c r="B5" s="19">
        <v>19372</v>
      </c>
      <c r="C5" s="14" t="s">
        <v>64</v>
      </c>
      <c r="D5" s="18">
        <v>1658</v>
      </c>
      <c r="E5" s="10">
        <v>1</v>
      </c>
      <c r="F5" s="10" t="s">
        <v>10</v>
      </c>
      <c r="G5" s="10">
        <v>0</v>
      </c>
      <c r="H5" s="19"/>
      <c r="I5" s="14" t="s">
        <v>158</v>
      </c>
      <c r="J5" s="18"/>
    </row>
    <row r="6" spans="1:13">
      <c r="A6" s="5">
        <v>2</v>
      </c>
      <c r="B6" s="19" t="s">
        <v>80</v>
      </c>
      <c r="C6" s="14" t="s">
        <v>94</v>
      </c>
      <c r="D6" s="18">
        <v>1648</v>
      </c>
      <c r="E6" s="10">
        <v>0</v>
      </c>
      <c r="F6" s="10" t="s">
        <v>10</v>
      </c>
      <c r="G6" s="10">
        <v>1</v>
      </c>
      <c r="H6" s="19"/>
      <c r="I6" s="14" t="s">
        <v>159</v>
      </c>
      <c r="J6" s="18"/>
    </row>
    <row r="7" spans="1:13">
      <c r="A7" s="5">
        <v>3</v>
      </c>
      <c r="B7" s="19">
        <v>19402</v>
      </c>
      <c r="C7" s="14" t="s">
        <v>65</v>
      </c>
      <c r="D7" s="18">
        <v>1564</v>
      </c>
      <c r="E7" s="10">
        <v>1</v>
      </c>
      <c r="F7" s="10" t="s">
        <v>10</v>
      </c>
      <c r="G7" s="10">
        <v>0</v>
      </c>
      <c r="H7" s="19"/>
      <c r="I7" s="14" t="s">
        <v>160</v>
      </c>
      <c r="J7" s="18"/>
    </row>
    <row r="8" spans="1:13">
      <c r="A8" s="5">
        <v>4</v>
      </c>
      <c r="B8" s="19">
        <v>19313</v>
      </c>
      <c r="C8" s="14" t="s">
        <v>66</v>
      </c>
      <c r="D8" s="18">
        <v>1520</v>
      </c>
      <c r="E8" s="10">
        <v>0</v>
      </c>
      <c r="F8" s="10" t="s">
        <v>10</v>
      </c>
      <c r="G8" s="10">
        <v>1</v>
      </c>
      <c r="H8" s="19"/>
      <c r="I8" s="14" t="s">
        <v>161</v>
      </c>
      <c r="J8" s="18"/>
    </row>
    <row r="9" spans="1:13">
      <c r="A9" s="5">
        <v>5</v>
      </c>
      <c r="B9" s="19">
        <v>57282</v>
      </c>
      <c r="C9" s="14" t="s">
        <v>95</v>
      </c>
      <c r="D9" s="18">
        <v>1421</v>
      </c>
      <c r="E9" s="10">
        <v>0.5</v>
      </c>
      <c r="F9" s="10" t="s">
        <v>10</v>
      </c>
      <c r="G9" s="10">
        <v>0.5</v>
      </c>
      <c r="H9" s="19"/>
      <c r="I9" s="14" t="s">
        <v>162</v>
      </c>
      <c r="J9" s="18"/>
    </row>
    <row r="10" spans="1:13" ht="15.75" thickBot="1">
      <c r="A10" s="5">
        <v>6</v>
      </c>
      <c r="B10" s="19" t="s">
        <v>80</v>
      </c>
      <c r="C10" s="14" t="s">
        <v>68</v>
      </c>
      <c r="D10" s="18">
        <v>1075</v>
      </c>
      <c r="E10" s="12">
        <v>0</v>
      </c>
      <c r="F10" s="10" t="s">
        <v>10</v>
      </c>
      <c r="G10" s="12">
        <v>1</v>
      </c>
      <c r="H10" s="19"/>
      <c r="I10" s="14" t="s">
        <v>163</v>
      </c>
      <c r="J10" s="18"/>
      <c r="L10" s="68" t="s">
        <v>164</v>
      </c>
      <c r="M10" s="68"/>
    </row>
    <row r="11" spans="1:13" ht="16.5" thickTop="1" thickBot="1">
      <c r="A11" s="6"/>
      <c r="B11" s="3"/>
      <c r="C11" s="16">
        <f>IFERROR(AVERAGE(D5:D10),"")</f>
        <v>1481</v>
      </c>
      <c r="D11" s="3"/>
      <c r="E11" s="13">
        <v>2.5</v>
      </c>
      <c r="F11" s="10" t="s">
        <v>10</v>
      </c>
      <c r="G11" s="13">
        <v>3.5</v>
      </c>
      <c r="H11" s="3"/>
      <c r="I11" s="16" t="str">
        <f>IFERROR(AVERAGE(J5:J10),"")</f>
        <v/>
      </c>
      <c r="J11" s="3"/>
    </row>
    <row r="12" spans="1:13" ht="19.5" thickBot="1">
      <c r="A12" s="17" t="s">
        <v>15</v>
      </c>
    </row>
    <row r="13" spans="1:13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12</v>
      </c>
      <c r="I13" s="15" t="s">
        <v>165</v>
      </c>
      <c r="J13" s="1"/>
    </row>
    <row r="14" spans="1:1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3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 t="s">
        <v>55</v>
      </c>
      <c r="J15" s="18"/>
    </row>
    <row r="16" spans="1:13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 t="s">
        <v>55</v>
      </c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 t="s">
        <v>55</v>
      </c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 t="s">
        <v>55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2017-07-20T04:45:59Z</cp:lastPrinted>
  <dcterms:created xsi:type="dcterms:W3CDTF">2016-12-25T22:17:42Z</dcterms:created>
  <dcterms:modified xsi:type="dcterms:W3CDTF">2017-07-28T21:14:50Z</dcterms:modified>
</cp:coreProperties>
</file>