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bookViews>
    <workbookView xWindow="-105" yWindow="-105" windowWidth="23250" windowHeight="12720"/>
  </bookViews>
  <sheets>
    <sheet name="EQUIPMENT INVENTORY LIST" sheetId="1" r:id="rId1"/>
  </sheets>
  <definedNames>
    <definedName name="ColumnTitle1">Data[[#Headers],[Asset or serial number]]</definedName>
    <definedName name="_xlnm.Print_Titles" localSheetId="0">'EQUIPMENT INVENTORY LIST'!$3:$4</definedName>
    <definedName name="Slicer_Condition">#N/A</definedName>
    <definedName name="Slicer_Location">#N/A</definedName>
    <definedName name="Slicer_Years_of_service_left">#N/A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1" l="1"/>
  <c r="J6" i="1"/>
  <c r="J7" i="1"/>
  <c r="M8" i="1" l="1"/>
  <c r="O8" i="1" s="1"/>
  <c r="M9" i="1"/>
  <c r="O9" i="1" s="1"/>
  <c r="Q8" i="1"/>
  <c r="R8" i="1" s="1"/>
  <c r="Q9" i="1"/>
  <c r="R9" i="1" s="1"/>
  <c r="S8" i="1" l="1"/>
  <c r="S9" i="1"/>
  <c r="Q5" i="1"/>
  <c r="Q6" i="1"/>
  <c r="Q7" i="1"/>
  <c r="M5" i="1" l="1"/>
  <c r="O5" i="1" s="1"/>
  <c r="M6" i="1"/>
  <c r="O6" i="1" s="1"/>
  <c r="M7" i="1"/>
  <c r="O7" i="1" s="1"/>
  <c r="S5" i="1"/>
  <c r="S6" i="1"/>
  <c r="S7" i="1"/>
  <c r="R5" i="1" l="1"/>
  <c r="R7" i="1"/>
  <c r="R6" i="1"/>
</calcChain>
</file>

<file path=xl/sharedStrings.xml><?xml version="1.0" encoding="utf-8"?>
<sst xmlns="http://schemas.openxmlformats.org/spreadsheetml/2006/main" count="33" uniqueCount="28">
  <si>
    <t>EQUIPMENT INVENTORY LIST</t>
  </si>
  <si>
    <t>Asset or serial number</t>
  </si>
  <si>
    <t>Location</t>
  </si>
  <si>
    <t>Condition</t>
  </si>
  <si>
    <t>Vendor</t>
  </si>
  <si>
    <t xml:space="preserve">Years of service left </t>
  </si>
  <si>
    <t>Initial value</t>
  </si>
  <si>
    <t>Down payment</t>
  </si>
  <si>
    <t>Date purchased or leased</t>
  </si>
  <si>
    <t>Loan term in years</t>
  </si>
  <si>
    <t>Loan rate</t>
  </si>
  <si>
    <t>Monthly payment</t>
  </si>
  <si>
    <t>Monthly operating costs</t>
  </si>
  <si>
    <t>Total monthly cost</t>
  </si>
  <si>
    <t>Expected value at end of loan term</t>
  </si>
  <si>
    <t>Annual straight line depreciation</t>
  </si>
  <si>
    <t>Monthly straight line depreciation</t>
  </si>
  <si>
    <t>Current value</t>
  </si>
  <si>
    <t>Make Model</t>
  </si>
  <si>
    <t>Main branch</t>
  </si>
  <si>
    <t>local</t>
  </si>
  <si>
    <t>PHYSICAL CONDITION</t>
  </si>
  <si>
    <t>FINANCIAL STATUS</t>
  </si>
  <si>
    <t>Excellent</t>
  </si>
  <si>
    <t>Good</t>
  </si>
  <si>
    <t>East coast</t>
  </si>
  <si>
    <t>Fair</t>
  </si>
  <si>
    <t>Item description (make and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</si>
</sst>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sz val="24"/>
      <color theme="9" tint="-0.499984740745262"/>
      <name val="Century Gothic"/>
      <family val="2"/>
      <scheme val="major"/>
    </font>
    <font>
      <b/>
      <sz val="12"/>
      <color theme="9" tint="-0.499984740745262"/>
      <name val="Century Gothic"/>
      <family val="2"/>
      <scheme val="major"/>
    </font>
    <font>
      <sz val="11"/>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9" tint="0.59996337778862885"/>
        <bgColor indexed="64"/>
      </patternFill>
    </fill>
    <fill>
      <patternFill patternType="solid">
        <fgColor theme="4" tint="0.59996337778862885"/>
        <bgColor indexed="64"/>
      </patternFill>
    </fill>
  </fills>
  <borders count="4">
    <border>
      <left/>
      <right/>
      <top/>
      <bottom/>
      <diagonal/>
    </border>
    <border>
      <left/>
      <right/>
      <top/>
      <bottom style="medium">
        <color theme="3"/>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8">
    <xf numFmtId="0" fontId="0" fillId="0" borderId="0">
      <alignment wrapText="1"/>
    </xf>
    <xf numFmtId="0" fontId="2" fillId="3" borderId="2" applyNumberFormat="0" applyProtection="0">
      <alignment horizontal="center" vertical="center"/>
    </xf>
    <xf numFmtId="0" fontId="2" fillId="4" borderId="3" applyNumberFormat="0" applyProtection="0">
      <alignment horizontal="center" vertical="center"/>
    </xf>
    <xf numFmtId="164" fontId="3" fillId="0" borderId="0" applyFont="0" applyFill="0" applyBorder="0" applyProtection="0">
      <alignment horizontal="right"/>
    </xf>
    <xf numFmtId="164" fontId="3" fillId="2" borderId="0" applyFont="0" applyBorder="0" applyProtection="0">
      <alignment horizontal="right"/>
    </xf>
    <xf numFmtId="10" fontId="3" fillId="0" borderId="0" applyFont="0" applyFill="0" applyBorder="0" applyAlignment="0" applyProtection="0"/>
    <xf numFmtId="0" fontId="1" fillId="0" borderId="1" applyNumberFormat="0" applyFill="0" applyAlignment="0" applyProtection="0"/>
    <xf numFmtId="14" fontId="3" fillId="0" borderId="0" applyFont="0" applyFill="0" applyBorder="0">
      <alignment horizontal="right"/>
    </xf>
  </cellStyleXfs>
  <cellXfs count="14">
    <xf numFmtId="0" fontId="0" fillId="0" borderId="0" xfId="0">
      <alignment wrapText="1"/>
    </xf>
    <xf numFmtId="0" fontId="0" fillId="0" borderId="0" xfId="0" applyAlignment="1">
      <alignment horizontal="left"/>
    </xf>
    <xf numFmtId="0" fontId="1" fillId="0" borderId="1" xfId="6"/>
    <xf numFmtId="0" fontId="0" fillId="0" borderId="0" xfId="0" applyFont="1" applyFill="1" applyBorder="1" applyAlignment="1">
      <alignment wrapText="1"/>
    </xf>
    <xf numFmtId="0" fontId="0" fillId="0" borderId="0" xfId="0" applyFont="1" applyFill="1" applyBorder="1" applyAlignment="1">
      <alignment horizontal="left"/>
    </xf>
    <xf numFmtId="0" fontId="0" fillId="0" borderId="0" xfId="0" applyFont="1" applyFill="1" applyBorder="1">
      <alignment wrapText="1"/>
    </xf>
    <xf numFmtId="164" fontId="0" fillId="0" borderId="0" xfId="3" applyFont="1" applyFill="1" applyBorder="1">
      <alignment horizontal="right"/>
    </xf>
    <xf numFmtId="14" fontId="0" fillId="0" borderId="0" xfId="7" applyFont="1" applyFill="1" applyBorder="1">
      <alignment horizontal="right"/>
    </xf>
    <xf numFmtId="10" fontId="0" fillId="0" borderId="0" xfId="5" applyFont="1" applyFill="1" applyBorder="1" applyAlignment="1">
      <alignment wrapText="1"/>
    </xf>
    <xf numFmtId="164" fontId="0" fillId="2" borderId="0" xfId="4" applyFont="1" applyBorder="1">
      <alignment horizontal="right"/>
    </xf>
    <xf numFmtId="0" fontId="1" fillId="0" borderId="1" xfId="6" applyAlignment="1">
      <alignment horizontal="center"/>
    </xf>
    <xf numFmtId="0" fontId="2" fillId="3" borderId="2" xfId="1">
      <alignment horizontal="center" vertical="center"/>
    </xf>
    <xf numFmtId="0" fontId="2" fillId="4" borderId="3" xfId="2">
      <alignment horizontal="center" vertical="center"/>
    </xf>
    <xf numFmtId="0" fontId="1" fillId="0" borderId="1" xfId="6" applyAlignment="1">
      <alignment wrapText="1"/>
    </xf>
  </cellXfs>
  <cellStyles count="8">
    <cellStyle name="Currency" xfId="3" builtinId="4" customBuiltin="1"/>
    <cellStyle name="Currency [0]" xfId="4" builtinId="7" customBuiltin="1"/>
    <cellStyle name="Date" xfId="7"/>
    <cellStyle name="Heading 1" xfId="1" builtinId="16" customBuiltin="1"/>
    <cellStyle name="Heading 2" xfId="2" builtinId="17" customBuiltin="1"/>
    <cellStyle name="Normal" xfId="0" builtinId="0" customBuiltin="1"/>
    <cellStyle name="Percent" xfId="5" builtinId="5" customBuiltin="1"/>
    <cellStyle name="Title" xfId="6" builtinId="15" customBuiltin="1"/>
  </cellStyles>
  <dxfs count="7">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dxf>
    <dxf>
      <font>
        <b/>
        <color theme="1"/>
      </font>
      <border>
        <top style="double">
          <color theme="9"/>
        </top>
      </border>
    </dxf>
    <dxf>
      <font>
        <b/>
        <color theme="0"/>
      </font>
      <fill>
        <patternFill patternType="solid">
          <fgColor theme="9"/>
          <bgColor rgb="FF3F7D5E"/>
        </patternFill>
      </fill>
    </dxf>
    <dxf>
      <font>
        <color theme="1"/>
      </font>
      <border>
        <left style="thin">
          <color theme="9" tint="0.39997558519241921"/>
        </left>
        <right style="thin">
          <color theme="9" tint="0.39997558519241921"/>
        </right>
        <top style="thin">
          <color theme="9" tint="0.39997558519241921"/>
        </top>
        <bottom style="thin">
          <color theme="9" tint="0.39997558519241921"/>
        </bottom>
        <horizontal style="thin">
          <color theme="9" tint="0.39997558519241921"/>
        </horizontal>
      </border>
    </dxf>
  </dxfs>
  <tableStyles count="1" defaultTableStyle="Equipment Inventory List" defaultPivotStyle="PivotStyleLight16">
    <tableStyle name="Equipment Inventory List"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3F7D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3.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6</xdr:col>
      <xdr:colOff>323849</xdr:colOff>
      <xdr:row>0</xdr:row>
      <xdr:rowOff>9524</xdr:rowOff>
    </xdr:from>
    <xdr:to>
      <xdr:col>9</xdr:col>
      <xdr:colOff>571499</xdr:colOff>
      <xdr:row>1</xdr:row>
      <xdr:rowOff>161924</xdr:rowOff>
    </xdr:to>
    <mc:AlternateContent xmlns:mc="http://schemas.openxmlformats.org/markup-compatibility/2006" xmlns:sle15="http://schemas.microsoft.com/office/drawing/2012/slicer">
      <mc:Choice Requires="sle15">
        <xdr:graphicFrame macro="">
          <xdr:nvGraphicFramePr>
            <xdr:cNvPr id="5" name="Location" descr="Filter Data table by Locat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695949" y="9524"/>
              <a:ext cx="3057525"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10</xdr:col>
      <xdr:colOff>47624</xdr:colOff>
      <xdr:row>0</xdr:row>
      <xdr:rowOff>0</xdr:rowOff>
    </xdr:from>
    <xdr:to>
      <xdr:col>12</xdr:col>
      <xdr:colOff>133350</xdr:colOff>
      <xdr:row>1</xdr:row>
      <xdr:rowOff>152400</xdr:rowOff>
    </xdr:to>
    <mc:AlternateContent xmlns:mc="http://schemas.openxmlformats.org/markup-compatibility/2006" xmlns:sle15="http://schemas.microsoft.com/office/drawing/2012/slicer">
      <mc:Choice Requires="sle15">
        <xdr:graphicFrame macro="">
          <xdr:nvGraphicFramePr>
            <xdr:cNvPr id="6" name="Condition" descr="Filter Data table by Condi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8829674" y="0"/>
              <a:ext cx="2047876"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13</xdr:col>
      <xdr:colOff>28574</xdr:colOff>
      <xdr:row>0</xdr:row>
      <xdr:rowOff>0</xdr:rowOff>
    </xdr:from>
    <xdr:to>
      <xdr:col>14</xdr:col>
      <xdr:colOff>781049</xdr:colOff>
      <xdr:row>1</xdr:row>
      <xdr:rowOff>152400</xdr:rowOff>
    </xdr:to>
    <mc:AlternateContent xmlns:mc="http://schemas.openxmlformats.org/markup-compatibility/2006" xmlns:sle15="http://schemas.microsoft.com/office/drawing/2012/slicer">
      <mc:Choice Requires="sle15">
        <xdr:graphicFrame macro="">
          <xdr:nvGraphicFramePr>
            <xdr:cNvPr id="7" name="Years of service left " descr="Filter Data table by Years of service lef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s of service left "/>
            </a:graphicData>
          </a:graphic>
        </xdr:graphicFrame>
      </mc:Choice>
      <mc:Fallback xmlns="">
        <xdr:sp macro="" textlink="">
          <xdr:nvSpPr>
            <xdr:cNvPr id="0" name=""/>
            <xdr:cNvSpPr>
              <a:spLocks noTextEdit="1"/>
            </xdr:cNvSpPr>
          </xdr:nvSpPr>
          <xdr:spPr>
            <a:xfrm>
              <a:off x="11325224" y="0"/>
              <a:ext cx="1933575"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dition" sourceName="Condition">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_of_service_left" sourceName="Years of service left ">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rowHeight="241300"/>
  <slicer name="Condition" cache="Slicer_Condition" caption="Condition" columnCount="3" rowHeight="241300"/>
  <slicer name="Years of service left " cache="Slicer_Years_of_service_left" caption="Years of service left " columnCount="6" rowHeight="241300"/>
</slicers>
</file>

<file path=xl/tables/table1.xml><?xml version="1.0" encoding="utf-8"?>
<table xmlns="http://schemas.openxmlformats.org/spreadsheetml/2006/main" id="1" name="Data" displayName="Data" ref="B4:S9" totalsRowShown="0">
  <autoFilter ref="B4:S9"/>
  <tableColumns count="18">
    <tableColumn id="1" name="Asset or serial number"/>
    <tableColumn id="2" name="Item description (make and model)"/>
    <tableColumn id="3" name="Location"/>
    <tableColumn id="4" name="Condition"/>
    <tableColumn id="5" name="Vendor"/>
    <tableColumn id="6" name="Years of service left "/>
    <tableColumn id="7" name="Initial value" dataCellStyle="Currency"/>
    <tableColumn id="8" name="Down payment" dataCellStyle="Currency"/>
    <tableColumn id="9" name="Date purchased or leased" dataCellStyle="Date"/>
    <tableColumn id="10" name="Loan term in years"/>
    <tableColumn id="11" name="Loan rate" dataCellStyle="Percent"/>
    <tableColumn id="12" name="Monthly payment" dataCellStyle="Currency [0]">
      <calculatedColumnFormula>IFERROR(IF(AND(Data[[#This Row],[Initial value]]&gt;0,Data[[#This Row],[Initial value]]&lt;&gt;Data[[#This Row],[Down payment]]),-1*PMT(Data[[#This Row],[Loan rate]]/12,Data[[#This Row],[Loan term in years]]*12,Data[[#This Row],[Initial value]]-Data[[#This Row],[Down payment]]),0),0)</calculatedColumnFormula>
    </tableColumn>
    <tableColumn id="13" name="Monthly operating costs" dataCellStyle="Currency"/>
    <tableColumn id="14" name="Total monthly cost" dataCellStyle="Currency [0]">
      <calculatedColumnFormula>IFERROR(Data[[#This Row],[Monthly operating costs]]+Data[[#This Row],[Monthly payment]],"")</calculatedColumnFormula>
    </tableColumn>
    <tableColumn id="15" name="Expected value at end of loan term" dataCellStyle="Currency"/>
    <tableColumn id="16" name="Annual straight line depreciation" dataCellStyle="Currency [0]">
      <calculatedColumnFormula>IFERROR(IF(Data[[#This Row],[Initial value]]&gt;0,SLN(Data[[#This Row],[Initial value]],Data[[#This Row],[Expected value at end of loan term]],Data[[#This Row],[Years of service left ]]),0),0)</calculatedColumnFormula>
    </tableColumn>
    <tableColumn id="17" name="Monthly straight line depreciation" dataCellStyle="Currency [0]">
      <calculatedColumnFormula>IFERROR(Data[[#This Row],[Annual straight line depreciation]]/12,0)</calculatedColumnFormula>
    </tableColumn>
    <tableColumn id="18" name="Current value" dataCellStyle="Currency [0]">
      <calculatedColumnFormula>IFERROR(Data[[#This Row],[Initial value]]-(Data[[#This Row],[Annual straight line depreciation]]*((TODAY()-Data[[#This Row],[Date purchased or leased]])/365)),0)</calculatedColumnFormula>
    </tableColumn>
  </tableColumns>
  <tableStyleInfo name="Equipment Inventory List" showFirstColumn="0" showLastColumn="0" showRowStripes="1" showColumnStripes="0"/>
  <extLst>
    <ext xmlns:x14="http://schemas.microsoft.com/office/spreadsheetml/2009/9/main" uri="{504A1905-F514-4f6f-8877-14C23A59335A}">
      <x14:table altTextSummary="Enter equipment Physical Condition &amp; Financial Status in this table. Monthly payment, Total monthly cost, Annual &amp; Monthly depreciation &amp; Current value are automatically calculated"/>
    </ext>
  </extLst>
</table>
</file>

<file path=xl/theme/theme1.xml><?xml version="1.0" encoding="utf-8"?>
<a:theme xmlns:a="http://schemas.openxmlformats.org/drawingml/2006/main" name="QLS">
  <a:themeElements>
    <a:clrScheme name="QLS">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QLS">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fitToPage="1"/>
  </sheetPr>
  <dimension ref="B1:S9"/>
  <sheetViews>
    <sheetView showGridLines="0" tabSelected="1" workbookViewId="0">
      <selection activeCell="G12" sqref="G12"/>
    </sheetView>
  </sheetViews>
  <sheetFormatPr defaultRowHeight="30" customHeight="1" x14ac:dyDescent="0.25"/>
  <cols>
    <col min="1" max="1" width="2.7109375" customWidth="1"/>
    <col min="2" max="2" width="14.28515625" style="1" customWidth="1"/>
    <col min="3" max="3" width="19.7109375" customWidth="1"/>
    <col min="4" max="4" width="16.85546875" customWidth="1"/>
    <col min="5" max="5" width="14.7109375" customWidth="1"/>
    <col min="6" max="6" width="12.28515625" customWidth="1"/>
    <col min="7" max="8" width="14.7109375" customWidth="1"/>
    <col min="9" max="9" width="12.7109375" customWidth="1"/>
    <col min="10" max="10" width="19.7109375" customWidth="1"/>
    <col min="11" max="13" width="14.7109375" customWidth="1"/>
    <col min="14" max="14" width="17.7109375" customWidth="1"/>
    <col min="15" max="15" width="15.7109375" customWidth="1"/>
    <col min="16" max="18" width="19.7109375" customWidth="1"/>
    <col min="19" max="19" width="16.7109375" customWidth="1"/>
    <col min="20" max="20" width="2.7109375" customWidth="1"/>
  </cols>
  <sheetData>
    <row r="1" spans="2:19" ht="60" customHeight="1" thickBot="1" x14ac:dyDescent="0.45">
      <c r="B1" s="13" t="s">
        <v>0</v>
      </c>
      <c r="C1" s="13"/>
      <c r="D1" s="13"/>
      <c r="E1" s="13"/>
      <c r="F1" s="13"/>
      <c r="G1" s="10"/>
      <c r="H1" s="10"/>
      <c r="I1" s="10"/>
      <c r="J1" s="10"/>
      <c r="K1" s="10"/>
      <c r="L1" s="10"/>
      <c r="M1" s="10"/>
      <c r="N1" s="13"/>
      <c r="O1" s="13"/>
      <c r="P1" s="2"/>
      <c r="Q1" s="2"/>
      <c r="R1" s="2"/>
      <c r="S1" s="2"/>
    </row>
    <row r="2" spans="2:19" ht="23.1" customHeight="1" x14ac:dyDescent="0.25">
      <c r="B2"/>
    </row>
    <row r="3" spans="2:19" ht="30" customHeight="1" x14ac:dyDescent="0.25">
      <c r="B3" s="11" t="s">
        <v>21</v>
      </c>
      <c r="C3" s="11"/>
      <c r="D3" s="11"/>
      <c r="E3" s="11"/>
      <c r="F3" s="11"/>
      <c r="G3" s="11"/>
      <c r="H3" s="12" t="s">
        <v>22</v>
      </c>
      <c r="I3" s="12"/>
      <c r="J3" s="12"/>
      <c r="K3" s="12"/>
      <c r="L3" s="12"/>
      <c r="M3" s="12"/>
      <c r="N3" s="12"/>
      <c r="O3" s="12"/>
      <c r="P3" s="12"/>
      <c r="Q3" s="12"/>
      <c r="R3" s="12"/>
      <c r="S3" s="12"/>
    </row>
    <row r="4" spans="2:19" ht="30" customHeight="1" x14ac:dyDescent="0.25">
      <c r="B4" s="3" t="s">
        <v>1</v>
      </c>
      <c r="C4" s="3" t="s">
        <v>27</v>
      </c>
      <c r="D4" s="3" t="s">
        <v>2</v>
      </c>
      <c r="E4" s="3" t="s">
        <v>3</v>
      </c>
      <c r="F4" s="3" t="s">
        <v>4</v>
      </c>
      <c r="G4" s="3" t="s">
        <v>5</v>
      </c>
      <c r="H4" s="3" t="s">
        <v>6</v>
      </c>
      <c r="I4" s="3" t="s">
        <v>7</v>
      </c>
      <c r="J4" s="3" t="s">
        <v>8</v>
      </c>
      <c r="K4" s="3" t="s">
        <v>9</v>
      </c>
      <c r="L4" s="3" t="s">
        <v>10</v>
      </c>
      <c r="M4" s="3" t="s">
        <v>11</v>
      </c>
      <c r="N4" s="3" t="s">
        <v>12</v>
      </c>
      <c r="O4" s="3" t="s">
        <v>13</v>
      </c>
      <c r="P4" s="3" t="s">
        <v>14</v>
      </c>
      <c r="Q4" s="3" t="s">
        <v>15</v>
      </c>
      <c r="R4" s="3" t="s">
        <v>16</v>
      </c>
      <c r="S4" s="3" t="s">
        <v>17</v>
      </c>
    </row>
    <row r="5" spans="2:19" ht="30" customHeight="1" x14ac:dyDescent="0.25">
      <c r="B5" s="4">
        <v>123</v>
      </c>
      <c r="C5" s="3" t="s">
        <v>18</v>
      </c>
      <c r="D5" s="3" t="s">
        <v>19</v>
      </c>
      <c r="E5" s="3" t="s">
        <v>24</v>
      </c>
      <c r="F5" s="3" t="s">
        <v>20</v>
      </c>
      <c r="G5" s="5">
        <v>5</v>
      </c>
      <c r="H5" s="6">
        <v>30000</v>
      </c>
      <c r="I5" s="6">
        <v>5000</v>
      </c>
      <c r="J5" s="7">
        <f ca="1">DATE(YEAR(TODAY())-2, 1,1)</f>
        <v>43466</v>
      </c>
      <c r="K5" s="5">
        <v>4</v>
      </c>
      <c r="L5" s="8">
        <v>0.1</v>
      </c>
      <c r="M5" s="9">
        <f>IFERROR(IF(AND(Data[[#This Row],[Initial value]]&gt;0,Data[[#This Row],[Initial value]]&lt;&gt;Data[[#This Row],[Down payment]]),-1*PMT(Data[[#This Row],[Loan rate]]/12,Data[[#This Row],[Loan term in years]]*12,Data[[#This Row],[Initial value]]-Data[[#This Row],[Down payment]]),0),0)</f>
        <v>634.06458586867973</v>
      </c>
      <c r="N5" s="6">
        <v>200</v>
      </c>
      <c r="O5" s="9">
        <f>IFERROR(Data[[#This Row],[Monthly operating costs]]+Data[[#This Row],[Monthly payment]],"")</f>
        <v>834.06458586867973</v>
      </c>
      <c r="P5" s="6">
        <v>20000</v>
      </c>
      <c r="Q5" s="9">
        <f>IFERROR(IF(Data[[#This Row],[Initial value]]&gt;0,SLN(Data[[#This Row],[Initial value]],Data[[#This Row],[Expected value at end of loan term]],Data[[#This Row],[Years of service left ]]),0),0)</f>
        <v>2000</v>
      </c>
      <c r="R5" s="9">
        <f>IFERROR(Data[[#This Row],[Annual straight line depreciation]]/12,0)</f>
        <v>166.66666666666666</v>
      </c>
      <c r="S5" s="9">
        <f ca="1">IFERROR(Data[[#This Row],[Initial value]]-(Data[[#This Row],[Annual straight line depreciation]]*((TODAY()-Data[[#This Row],[Date purchased or leased]])/365)),0)</f>
        <v>25128.767123287671</v>
      </c>
    </row>
    <row r="6" spans="2:19" ht="30" customHeight="1" x14ac:dyDescent="0.25">
      <c r="B6" s="4">
        <v>456</v>
      </c>
      <c r="C6" s="3" t="s">
        <v>18</v>
      </c>
      <c r="D6" s="3" t="s">
        <v>19</v>
      </c>
      <c r="E6" s="3" t="s">
        <v>23</v>
      </c>
      <c r="F6" s="3" t="s">
        <v>20</v>
      </c>
      <c r="G6" s="5">
        <v>3</v>
      </c>
      <c r="H6" s="6">
        <v>5000</v>
      </c>
      <c r="I6" s="6">
        <v>5000</v>
      </c>
      <c r="J6" s="7">
        <f ca="1">DATE(YEAR(TODAY())-1, 1,1)</f>
        <v>43831</v>
      </c>
      <c r="K6" s="5"/>
      <c r="L6" s="8"/>
      <c r="M6" s="9">
        <f>IFERROR(IF(AND(Data[[#This Row],[Initial value]]&gt;0,Data[[#This Row],[Initial value]]&lt;&gt;Data[[#This Row],[Down payment]]),-1*PMT(Data[[#This Row],[Loan rate]]/12,Data[[#This Row],[Loan term in years]]*12,Data[[#This Row],[Initial value]]-Data[[#This Row],[Down payment]]),0),0)</f>
        <v>0</v>
      </c>
      <c r="N6" s="6">
        <v>20</v>
      </c>
      <c r="O6" s="9">
        <f>IFERROR(Data[[#This Row],[Monthly operating costs]]+Data[[#This Row],[Monthly payment]],"")</f>
        <v>20</v>
      </c>
      <c r="P6" s="6"/>
      <c r="Q6" s="9">
        <f>IFERROR(IF(Data[[#This Row],[Initial value]]&gt;0,SLN(Data[[#This Row],[Initial value]],Data[[#This Row],[Expected value at end of loan term]],Data[[#This Row],[Years of service left ]]),0),0)</f>
        <v>1666.6666666666667</v>
      </c>
      <c r="R6" s="9">
        <f>IFERROR(Data[[#This Row],[Annual straight line depreciation]]/12,0)</f>
        <v>138.88888888888889</v>
      </c>
      <c r="S6" s="9">
        <f ca="1">IFERROR(Data[[#This Row],[Initial value]]-(Data[[#This Row],[Annual straight line depreciation]]*((TODAY()-Data[[#This Row],[Date purchased or leased]])/365)),0)</f>
        <v>2607.305936073059</v>
      </c>
    </row>
    <row r="7" spans="2:19" ht="30" customHeight="1" x14ac:dyDescent="0.25">
      <c r="B7" s="4">
        <v>789</v>
      </c>
      <c r="C7" s="3" t="s">
        <v>18</v>
      </c>
      <c r="D7" s="3" t="s">
        <v>25</v>
      </c>
      <c r="E7" s="3" t="s">
        <v>26</v>
      </c>
      <c r="F7" s="3" t="s">
        <v>20</v>
      </c>
      <c r="G7" s="5">
        <v>6</v>
      </c>
      <c r="H7" s="6">
        <v>50000</v>
      </c>
      <c r="I7" s="6">
        <v>20000</v>
      </c>
      <c r="J7" s="7">
        <f ca="1">TODAY()</f>
        <v>44355</v>
      </c>
      <c r="K7" s="5">
        <v>5</v>
      </c>
      <c r="L7" s="8">
        <v>0.05</v>
      </c>
      <c r="M7" s="9">
        <f>IFERROR(IF(AND(Data[[#This Row],[Initial value]]&gt;0,Data[[#This Row],[Initial value]]&lt;&gt;Data[[#This Row],[Down payment]]),-1*PMT(Data[[#This Row],[Loan rate]]/12,Data[[#This Row],[Loan term in years]]*12,Data[[#This Row],[Initial value]]-Data[[#This Row],[Down payment]]),0),0)</f>
        <v>566.13700932032805</v>
      </c>
      <c r="N7" s="6">
        <v>40</v>
      </c>
      <c r="O7" s="9">
        <f>IFERROR(Data[[#This Row],[Monthly operating costs]]+Data[[#This Row],[Monthly payment]],"")</f>
        <v>606.13700932032805</v>
      </c>
      <c r="P7" s="6">
        <v>1500</v>
      </c>
      <c r="Q7" s="9">
        <f>IFERROR(IF(Data[[#This Row],[Initial value]]&gt;0,SLN(Data[[#This Row],[Initial value]],Data[[#This Row],[Expected value at end of loan term]],Data[[#This Row],[Years of service left ]]),0),0)</f>
        <v>8083.333333333333</v>
      </c>
      <c r="R7" s="9">
        <f>IFERROR(Data[[#This Row],[Annual straight line depreciation]]/12,0)</f>
        <v>673.61111111111109</v>
      </c>
      <c r="S7" s="9">
        <f ca="1">IFERROR(Data[[#This Row],[Initial value]]-(Data[[#This Row],[Annual straight line depreciation]]*((TODAY()-Data[[#This Row],[Date purchased or leased]])/365)),0)</f>
        <v>50000</v>
      </c>
    </row>
    <row r="8" spans="2:19" ht="30" customHeight="1" x14ac:dyDescent="0.25">
      <c r="B8" s="4"/>
      <c r="C8" s="3"/>
      <c r="D8" s="3"/>
      <c r="E8" s="3"/>
      <c r="F8" s="3"/>
      <c r="G8" s="5"/>
      <c r="H8" s="6"/>
      <c r="I8" s="6"/>
      <c r="J8" s="7"/>
      <c r="K8" s="5"/>
      <c r="L8" s="8"/>
      <c r="M8" s="9">
        <f>IFERROR(IF(AND(Data[[#This Row],[Initial value]]&gt;0,Data[[#This Row],[Initial value]]&lt;&gt;Data[[#This Row],[Down payment]]),-1*PMT(Data[[#This Row],[Loan rate]]/12,Data[[#This Row],[Loan term in years]]*12,Data[[#This Row],[Initial value]]-Data[[#This Row],[Down payment]]),0),0)</f>
        <v>0</v>
      </c>
      <c r="N8" s="6"/>
      <c r="O8" s="9">
        <f>IFERROR(Data[[#This Row],[Monthly operating costs]]+Data[[#This Row],[Monthly payment]],"")</f>
        <v>0</v>
      </c>
      <c r="P8" s="6"/>
      <c r="Q8" s="9">
        <f>IFERROR(IF(Data[[#This Row],[Initial value]]&gt;0,SLN(Data[[#This Row],[Initial value]],Data[[#This Row],[Expected value at end of loan term]],Data[[#This Row],[Years of service left ]]),0),0)</f>
        <v>0</v>
      </c>
      <c r="R8" s="9">
        <f>IFERROR(Data[[#This Row],[Annual straight line depreciation]]/12,0)</f>
        <v>0</v>
      </c>
      <c r="S8" s="9">
        <f ca="1">IFERROR(Data[[#This Row],[Initial value]]-(Data[[#This Row],[Annual straight line depreciation]]*((TODAY()-Data[[#This Row],[Date purchased or leased]])/365)),0)</f>
        <v>0</v>
      </c>
    </row>
    <row r="9" spans="2:19" ht="30" customHeight="1" x14ac:dyDescent="0.25">
      <c r="B9" s="4"/>
      <c r="C9" s="3"/>
      <c r="D9" s="3"/>
      <c r="E9" s="3"/>
      <c r="F9" s="3"/>
      <c r="G9" s="5"/>
      <c r="H9" s="6"/>
      <c r="I9" s="6"/>
      <c r="J9" s="7"/>
      <c r="K9" s="5"/>
      <c r="L9" s="8"/>
      <c r="M9" s="9">
        <f>IFERROR(IF(AND(Data[[#This Row],[Initial value]]&gt;0,Data[[#This Row],[Initial value]]&lt;&gt;Data[[#This Row],[Down payment]]),-1*PMT(Data[[#This Row],[Loan rate]]/12,Data[[#This Row],[Loan term in years]]*12,Data[[#This Row],[Initial value]]-Data[[#This Row],[Down payment]]),0),0)</f>
        <v>0</v>
      </c>
      <c r="N9" s="6"/>
      <c r="O9" s="9">
        <f>IFERROR(Data[[#This Row],[Monthly operating costs]]+Data[[#This Row],[Monthly payment]],"")</f>
        <v>0</v>
      </c>
      <c r="P9" s="6"/>
      <c r="Q9" s="9">
        <f>IFERROR(IF(Data[[#This Row],[Initial value]]&gt;0,SLN(Data[[#This Row],[Initial value]],Data[[#This Row],[Expected value at end of loan term]],Data[[#This Row],[Years of service left ]]),0),0)</f>
        <v>0</v>
      </c>
      <c r="R9" s="9">
        <f>IFERROR(Data[[#This Row],[Annual straight line depreciation]]/12,0)</f>
        <v>0</v>
      </c>
      <c r="S9" s="9">
        <f ca="1">IFERROR(Data[[#This Row],[Initial value]]-(Data[[#This Row],[Annual straight line depreciation]]*((TODAY()-Data[[#This Row],[Date purchased or leased]])/365)),0)</f>
        <v>0</v>
      </c>
    </row>
  </sheetData>
  <mergeCells count="6">
    <mergeCell ref="G1:J1"/>
    <mergeCell ref="K1:M1"/>
    <mergeCell ref="B3:G3"/>
    <mergeCell ref="H3:S3"/>
    <mergeCell ref="B1:F1"/>
    <mergeCell ref="N1:O1"/>
  </mergeCells>
  <dataValidations count="26">
    <dataValidation allowBlank="1" showInputMessage="1" showErrorMessage="1" prompt="Create an Equipment Inventory List in this worksheet. Enter equipment details in Data table to calculate payment, depreciation &amp; value. Use slicers in cells G1 to N1 to filter data" sqref="A1"/>
    <dataValidation allowBlank="1" showInputMessage="1" showErrorMessage="1" prompt="Location slicer is in this cell. Use this slicer to filter information based on location" sqref="G1:J1"/>
    <dataValidation allowBlank="1" showInputMessage="1" showErrorMessage="1" prompt="Condition slicer is in this cell. Use this slicer to filter information based on equipment’s condition" sqref="K1:M1"/>
    <dataValidation allowBlank="1" showInputMessage="1" showErrorMessage="1" prompt="Years of service left slicer is in this cell. Use this slicer to filter information based on years of service left" sqref="N1"/>
    <dataValidation allowBlank="1" showInputMessage="1" showErrorMessage="1" prompt="Enter information about Physical Condition of equipment in columns B through G in table below" sqref="B3:G3"/>
    <dataValidation allowBlank="1" showInputMessage="1" showErrorMessage="1" prompt="Enter information about Financial Status of equipment in columns H through S in table below" sqref="H3:S3"/>
    <dataValidation allowBlank="1" showInputMessage="1" showErrorMessage="1" prompt="Enter Asset or serial number in this column under this heading. Use heading filters to find specific entries" sqref="B4"/>
    <dataValidation allowBlank="1" showInputMessage="1" showErrorMessage="1" prompt="Enter Item description (make and model) in this column under this heading" sqref="C4"/>
    <dataValidation allowBlank="1" showInputMessage="1" showErrorMessage="1" prompt="Enter Location in this column under this heading" sqref="D4"/>
    <dataValidation allowBlank="1" showInputMessage="1" showErrorMessage="1" prompt="Enter Condition in this column under this heading" sqref="E4"/>
    <dataValidation allowBlank="1" showInputMessage="1" showErrorMessage="1" prompt="Enter Vendor in this column under this heading" sqref="F4"/>
    <dataValidation allowBlank="1" showInputMessage="1" showErrorMessage="1" prompt="Enter Years of service left in this column under this heading" sqref="G4"/>
    <dataValidation allowBlank="1" showInputMessage="1" showErrorMessage="1" prompt="Enter Initial value in this column under this heading" sqref="H4"/>
    <dataValidation allowBlank="1" showInputMessage="1" showErrorMessage="1" prompt="Enter Down payment in this column under this heading" sqref="I4"/>
    <dataValidation allowBlank="1" showInputMessage="1" showErrorMessage="1" prompt="Enter Date purchased or leased in this column under this heading" sqref="J4"/>
    <dataValidation allowBlank="1" showInputMessage="1" showErrorMessage="1" prompt="Enter Loan term in years in this column under this heading" sqref="K4"/>
    <dataValidation allowBlank="1" showInputMessage="1" showErrorMessage="1" prompt="Enter Loan rate in this column under this heading" sqref="L4"/>
    <dataValidation allowBlank="1" showInputMessage="1" showErrorMessage="1" prompt="Monthly payment is automatically calculated in this column under this heading" sqref="M4"/>
    <dataValidation allowBlank="1" showInputMessage="1" showErrorMessage="1" prompt="Enter Monthly operating costs in this column under this heading" sqref="N4"/>
    <dataValidation allowBlank="1" showInputMessage="1" showErrorMessage="1" prompt="Total monthly cost is automatically calculated in this column under this heading" sqref="O4"/>
    <dataValidation allowBlank="1" showInputMessage="1" showErrorMessage="1" prompt="Enter Expected value at end of loan term in this column under this heading" sqref="P4"/>
    <dataValidation allowBlank="1" showInputMessage="1" showErrorMessage="1" prompt="Annual straight line depreciation is automatically calculated in this column under this heading" sqref="Q4"/>
    <dataValidation allowBlank="1" showInputMessage="1" showErrorMessage="1" prompt="Monthly straight line depreciation is automatically calculated in this column under this heading" sqref="R4"/>
    <dataValidation allowBlank="1" showInputMessage="1" showErrorMessage="1" prompt="Current value is automatically calculated in this column under this heading" sqref="S4"/>
    <dataValidation allowBlank="1" showInputMessage="1" showErrorMessage="1" prompt="Title of this worksheet is in this cell. Slicers Location, Condition, and Years of service left are in cells at right" sqref="B1:F1"/>
    <dataValidation allowBlank="1" showInputMessage="1" showErrorMessage="1" prompt="Enter equipment details in Data table below" sqref="B2"/>
  </dataValidations>
  <printOptions horizontalCentered="1"/>
  <pageMargins left="0.25" right="0.25" top="0.75" bottom="0.75" header="0.3" footer="0.3"/>
  <pageSetup scale="45" fitToHeight="0" orientation="landscape" r:id="rId1"/>
  <headerFooter differentFirst="1">
    <oddFooter>Page &amp;P of &amp;N</oddFooter>
  </headerFooter>
  <ignoredErrors>
    <ignoredError sqref="M6:M9 O8:O9 Q6 Q8:Q9 S8:S9" emptyCellReference="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444D01-2B64-4DBF-9418-576D25C2B5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39668A-32FB-416C-942D-2CF45E950D95}">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1670C2BC-3E4A-4278-A730-8CFC69B5CA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EQUIPMENT INVENTORY LIST</vt:lpstr>
      <vt:lpstr>ColumnTitle1</vt:lpstr>
      <vt:lpstr>'EQUIPMENT 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2019-07-07T23:02:54Z</dcterms:created>
  <dcterms:modified xsi:type="dcterms:W3CDTF">2021-06-08T06:54:45Z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