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C\Desktop\Blue LED Test\Red Blue Red Methodology\"/>
    </mc:Choice>
  </mc:AlternateContent>
  <bookViews>
    <workbookView xWindow="0" yWindow="0" windowWidth="28800" windowHeight="12330" activeTab="1"/>
  </bookViews>
  <sheets>
    <sheet name="With Formulas" sheetId="1" r:id="rId1"/>
    <sheet name="Without Formulas" sheetId="3" r:id="rId2"/>
  </sheets>
  <definedNames>
    <definedName name="_xlnm._FilterDatabase" localSheetId="0" hidden="1">'With Formulas'!$A$1:$L$294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" i="1"/>
  <c r="U2" i="1"/>
  <c r="W2" i="1"/>
  <c r="X2" i="1"/>
  <c r="Y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M194" i="1"/>
  <c r="N194" i="1"/>
  <c r="O194" i="1"/>
  <c r="M195" i="1"/>
  <c r="N195" i="1"/>
  <c r="O195" i="1"/>
  <c r="M196" i="1"/>
  <c r="N196" i="1"/>
  <c r="O196" i="1"/>
  <c r="M197" i="1"/>
  <c r="N197" i="1"/>
  <c r="O197" i="1"/>
  <c r="M198" i="1"/>
  <c r="N198" i="1"/>
  <c r="O198" i="1"/>
  <c r="M199" i="1"/>
  <c r="N199" i="1"/>
  <c r="O199" i="1"/>
  <c r="M200" i="1"/>
  <c r="N200" i="1"/>
  <c r="O200" i="1"/>
  <c r="M201" i="1"/>
  <c r="N201" i="1"/>
  <c r="O201" i="1"/>
  <c r="M202" i="1"/>
  <c r="N202" i="1"/>
  <c r="O202" i="1"/>
  <c r="M203" i="1"/>
  <c r="N203" i="1"/>
  <c r="O203" i="1"/>
  <c r="M204" i="1"/>
  <c r="N204" i="1"/>
  <c r="O204" i="1"/>
  <c r="M205" i="1"/>
  <c r="N205" i="1"/>
  <c r="O205" i="1"/>
  <c r="M206" i="1"/>
  <c r="N206" i="1"/>
  <c r="O206" i="1"/>
  <c r="M207" i="1"/>
  <c r="N207" i="1"/>
  <c r="O207" i="1"/>
  <c r="M208" i="1"/>
  <c r="N208" i="1"/>
  <c r="O208" i="1"/>
  <c r="M209" i="1"/>
  <c r="N209" i="1"/>
  <c r="O209" i="1"/>
  <c r="M210" i="1"/>
  <c r="N210" i="1"/>
  <c r="O210" i="1"/>
  <c r="M211" i="1"/>
  <c r="N211" i="1"/>
  <c r="O211" i="1"/>
  <c r="M212" i="1"/>
  <c r="N212" i="1"/>
  <c r="O212" i="1"/>
  <c r="M213" i="1"/>
  <c r="N213" i="1"/>
  <c r="O213" i="1"/>
  <c r="M214" i="1"/>
  <c r="N214" i="1"/>
  <c r="O214" i="1"/>
  <c r="M215" i="1"/>
  <c r="N215" i="1"/>
  <c r="O215" i="1"/>
  <c r="M216" i="1"/>
  <c r="N216" i="1"/>
  <c r="O216" i="1"/>
  <c r="M217" i="1"/>
  <c r="N217" i="1"/>
  <c r="O217" i="1"/>
  <c r="M218" i="1"/>
  <c r="N218" i="1"/>
  <c r="O218" i="1"/>
  <c r="M219" i="1"/>
  <c r="N219" i="1"/>
  <c r="O219" i="1"/>
  <c r="M220" i="1"/>
  <c r="N220" i="1"/>
  <c r="O220" i="1"/>
  <c r="M221" i="1"/>
  <c r="N221" i="1"/>
  <c r="O221" i="1"/>
  <c r="M222" i="1"/>
  <c r="N222" i="1"/>
  <c r="O222" i="1"/>
  <c r="M223" i="1"/>
  <c r="N223" i="1"/>
  <c r="O223" i="1"/>
  <c r="M224" i="1"/>
  <c r="N224" i="1"/>
  <c r="O224" i="1"/>
  <c r="M225" i="1"/>
  <c r="N225" i="1"/>
  <c r="O225" i="1"/>
  <c r="M226" i="1"/>
  <c r="N226" i="1"/>
  <c r="O226" i="1"/>
  <c r="M227" i="1"/>
  <c r="N227" i="1"/>
  <c r="O227" i="1"/>
  <c r="M228" i="1"/>
  <c r="N228" i="1"/>
  <c r="O228" i="1"/>
  <c r="M229" i="1"/>
  <c r="N229" i="1"/>
  <c r="O229" i="1"/>
  <c r="M230" i="1"/>
  <c r="N230" i="1"/>
  <c r="O230" i="1"/>
  <c r="M231" i="1"/>
  <c r="N231" i="1"/>
  <c r="O231" i="1"/>
  <c r="M232" i="1"/>
  <c r="N232" i="1"/>
  <c r="O232" i="1"/>
  <c r="M233" i="1"/>
  <c r="N233" i="1"/>
  <c r="O233" i="1"/>
  <c r="M234" i="1"/>
  <c r="N234" i="1"/>
  <c r="O234" i="1"/>
  <c r="M235" i="1"/>
  <c r="N235" i="1"/>
  <c r="O235" i="1"/>
  <c r="M236" i="1"/>
  <c r="N236" i="1"/>
  <c r="O236" i="1"/>
  <c r="M237" i="1"/>
  <c r="N237" i="1"/>
  <c r="O237" i="1"/>
  <c r="M238" i="1"/>
  <c r="N238" i="1"/>
  <c r="O238" i="1"/>
  <c r="M239" i="1"/>
  <c r="N239" i="1"/>
  <c r="O239" i="1"/>
  <c r="M240" i="1"/>
  <c r="N240" i="1"/>
  <c r="O240" i="1"/>
  <c r="M241" i="1"/>
  <c r="N241" i="1"/>
  <c r="O241" i="1"/>
  <c r="M242" i="1"/>
  <c r="N242" i="1"/>
  <c r="O242" i="1"/>
  <c r="M243" i="1"/>
  <c r="N243" i="1"/>
  <c r="O243" i="1"/>
  <c r="M244" i="1"/>
  <c r="N244" i="1"/>
  <c r="O244" i="1"/>
  <c r="M245" i="1"/>
  <c r="N245" i="1"/>
  <c r="O245" i="1"/>
  <c r="M246" i="1"/>
  <c r="N246" i="1"/>
  <c r="O246" i="1"/>
  <c r="M247" i="1"/>
  <c r="N247" i="1"/>
  <c r="O247" i="1"/>
  <c r="M248" i="1"/>
  <c r="N248" i="1"/>
  <c r="O248" i="1"/>
  <c r="M249" i="1"/>
  <c r="N249" i="1"/>
  <c r="O249" i="1"/>
  <c r="M250" i="1"/>
  <c r="N250" i="1"/>
  <c r="O250" i="1"/>
  <c r="M251" i="1"/>
  <c r="N251" i="1"/>
  <c r="O251" i="1"/>
  <c r="M252" i="1"/>
  <c r="N252" i="1"/>
  <c r="O252" i="1"/>
  <c r="M253" i="1"/>
  <c r="N253" i="1"/>
  <c r="O253" i="1"/>
  <c r="M254" i="1"/>
  <c r="N254" i="1"/>
  <c r="O254" i="1"/>
  <c r="M255" i="1"/>
  <c r="N255" i="1"/>
  <c r="O255" i="1"/>
  <c r="M256" i="1"/>
  <c r="N256" i="1"/>
  <c r="O256" i="1"/>
  <c r="M257" i="1"/>
  <c r="N257" i="1"/>
  <c r="O257" i="1"/>
  <c r="M258" i="1"/>
  <c r="N258" i="1"/>
  <c r="O258" i="1"/>
  <c r="M259" i="1"/>
  <c r="N259" i="1"/>
  <c r="O259" i="1"/>
  <c r="M260" i="1"/>
  <c r="N260" i="1"/>
  <c r="O260" i="1"/>
  <c r="M261" i="1"/>
  <c r="N261" i="1"/>
  <c r="O261" i="1"/>
  <c r="M262" i="1"/>
  <c r="N262" i="1"/>
  <c r="O262" i="1"/>
  <c r="M263" i="1"/>
  <c r="N263" i="1"/>
  <c r="O263" i="1"/>
  <c r="M264" i="1"/>
  <c r="N264" i="1"/>
  <c r="O264" i="1"/>
  <c r="M265" i="1"/>
  <c r="N265" i="1"/>
  <c r="O265" i="1"/>
  <c r="M266" i="1"/>
  <c r="N266" i="1"/>
  <c r="O266" i="1"/>
  <c r="M267" i="1"/>
  <c r="N267" i="1"/>
  <c r="O267" i="1"/>
  <c r="M268" i="1"/>
  <c r="N268" i="1"/>
  <c r="O268" i="1"/>
  <c r="M269" i="1"/>
  <c r="N269" i="1"/>
  <c r="O269" i="1"/>
  <c r="M270" i="1"/>
  <c r="N270" i="1"/>
  <c r="O270" i="1"/>
  <c r="M271" i="1"/>
  <c r="N271" i="1"/>
  <c r="O271" i="1"/>
  <c r="M272" i="1"/>
  <c r="N272" i="1"/>
  <c r="O272" i="1"/>
  <c r="M273" i="1"/>
  <c r="N273" i="1"/>
  <c r="O273" i="1"/>
  <c r="M274" i="1"/>
  <c r="N274" i="1"/>
  <c r="O274" i="1"/>
  <c r="M275" i="1"/>
  <c r="N275" i="1"/>
  <c r="O275" i="1"/>
  <c r="M276" i="1"/>
  <c r="N276" i="1"/>
  <c r="O276" i="1"/>
  <c r="M277" i="1"/>
  <c r="N277" i="1"/>
  <c r="O277" i="1"/>
  <c r="M278" i="1"/>
  <c r="N278" i="1"/>
  <c r="O278" i="1"/>
  <c r="M279" i="1"/>
  <c r="N279" i="1"/>
  <c r="O279" i="1"/>
  <c r="M280" i="1"/>
  <c r="N280" i="1"/>
  <c r="O280" i="1"/>
  <c r="M281" i="1"/>
  <c r="N281" i="1"/>
  <c r="O281" i="1"/>
  <c r="M282" i="1"/>
  <c r="N282" i="1"/>
  <c r="O282" i="1"/>
  <c r="M283" i="1"/>
  <c r="N283" i="1"/>
  <c r="O283" i="1"/>
  <c r="M284" i="1"/>
  <c r="N284" i="1"/>
  <c r="O284" i="1"/>
  <c r="M285" i="1"/>
  <c r="N285" i="1"/>
  <c r="O285" i="1"/>
  <c r="M286" i="1"/>
  <c r="N286" i="1"/>
  <c r="O286" i="1"/>
  <c r="M287" i="1"/>
  <c r="N287" i="1"/>
  <c r="O287" i="1"/>
  <c r="M288" i="1"/>
  <c r="N288" i="1"/>
  <c r="O288" i="1"/>
  <c r="M289" i="1"/>
  <c r="N289" i="1"/>
  <c r="O289" i="1"/>
  <c r="M290" i="1"/>
  <c r="N290" i="1"/>
  <c r="O290" i="1"/>
  <c r="M291" i="1"/>
  <c r="N291" i="1"/>
  <c r="O291" i="1"/>
  <c r="M292" i="1"/>
  <c r="N292" i="1"/>
  <c r="O292" i="1"/>
  <c r="M293" i="1"/>
  <c r="N293" i="1"/>
  <c r="O293" i="1"/>
  <c r="M294" i="1"/>
  <c r="N294" i="1"/>
  <c r="O294" i="1"/>
  <c r="O2" i="1"/>
  <c r="N2" i="1"/>
  <c r="M2" i="1"/>
  <c r="S40" i="1"/>
  <c r="S72" i="1"/>
  <c r="S104" i="1"/>
  <c r="S136" i="1"/>
  <c r="S168" i="1"/>
  <c r="S204" i="1"/>
  <c r="S260" i="1"/>
  <c r="S51" i="1"/>
  <c r="S287" i="1"/>
  <c r="T60" i="1"/>
  <c r="T92" i="1"/>
  <c r="T124" i="1"/>
  <c r="T156" i="1"/>
  <c r="T188" i="1"/>
  <c r="T220" i="1"/>
  <c r="T260" i="1"/>
  <c r="S111" i="1"/>
  <c r="S33" i="1"/>
  <c r="S65" i="1"/>
  <c r="S97" i="1"/>
  <c r="S129" i="1"/>
  <c r="S161" i="1"/>
  <c r="S193" i="1"/>
  <c r="S225" i="1"/>
  <c r="S257" i="1"/>
  <c r="S289" i="1"/>
  <c r="T253" i="1"/>
  <c r="S286" i="1"/>
  <c r="S227" i="1"/>
  <c r="T53" i="1"/>
  <c r="T85" i="1"/>
  <c r="T117" i="1"/>
  <c r="T149" i="1"/>
  <c r="T181" i="1"/>
  <c r="T221" i="1"/>
  <c r="S290" i="1"/>
  <c r="S211" i="1"/>
  <c r="S50" i="1"/>
  <c r="S82" i="1"/>
  <c r="S114" i="1"/>
  <c r="S146" i="1"/>
  <c r="S178" i="1"/>
  <c r="S210" i="1"/>
  <c r="S242" i="1"/>
  <c r="S274" i="1"/>
  <c r="S203" i="1"/>
  <c r="T54" i="1"/>
  <c r="T86" i="1"/>
  <c r="T118" i="1"/>
  <c r="T150" i="1"/>
  <c r="T182" i="1"/>
  <c r="T214" i="1"/>
  <c r="T246" i="1"/>
  <c r="S67" i="1"/>
  <c r="S215" i="1"/>
  <c r="T55" i="1"/>
  <c r="T87" i="1"/>
  <c r="T119" i="1"/>
  <c r="T151" i="1"/>
  <c r="T183" i="1"/>
  <c r="T215" i="1"/>
  <c r="T247" i="1"/>
  <c r="T279" i="1"/>
  <c r="S240" i="1"/>
  <c r="T264" i="1"/>
  <c r="S187" i="1"/>
  <c r="S26" i="1"/>
  <c r="T22" i="1"/>
  <c r="T19" i="1"/>
  <c r="S20" i="1"/>
  <c r="S13" i="1"/>
  <c r="T5" i="1"/>
  <c r="S4" i="1"/>
  <c r="T272" i="1"/>
  <c r="S185" i="1"/>
  <c r="T141" i="1"/>
  <c r="S138" i="1"/>
  <c r="T110" i="1"/>
  <c r="T79" i="1"/>
  <c r="S288" i="1"/>
  <c r="T29" i="1"/>
  <c r="S44" i="1"/>
  <c r="S76" i="1"/>
  <c r="S108" i="1"/>
  <c r="S140" i="1"/>
  <c r="S172" i="1"/>
  <c r="S208" i="1"/>
  <c r="S268" i="1"/>
  <c r="S83" i="1"/>
  <c r="T32" i="1"/>
  <c r="T64" i="1"/>
  <c r="T96" i="1"/>
  <c r="T128" i="1"/>
  <c r="T160" i="1"/>
  <c r="T192" i="1"/>
  <c r="T224" i="1"/>
  <c r="T268" i="1"/>
  <c r="S131" i="1"/>
  <c r="S37" i="1"/>
  <c r="S69" i="1"/>
  <c r="S101" i="1"/>
  <c r="S133" i="1"/>
  <c r="S165" i="1"/>
  <c r="S197" i="1"/>
  <c r="S229" i="1"/>
  <c r="S261" i="1"/>
  <c r="S293" i="1"/>
  <c r="T261" i="1"/>
  <c r="T262" i="1"/>
  <c r="S247" i="1"/>
  <c r="T57" i="1"/>
  <c r="T89" i="1"/>
  <c r="T121" i="1"/>
  <c r="T153" i="1"/>
  <c r="T185" i="1"/>
  <c r="T229" i="1"/>
  <c r="T258" i="1"/>
  <c r="S235" i="1"/>
  <c r="S54" i="1"/>
  <c r="S86" i="1"/>
  <c r="S118" i="1"/>
  <c r="S150" i="1"/>
  <c r="S182" i="1"/>
  <c r="S214" i="1"/>
  <c r="S246" i="1"/>
  <c r="S282" i="1"/>
  <c r="S243" i="1"/>
  <c r="T58" i="1"/>
  <c r="T90" i="1"/>
  <c r="T122" i="1"/>
  <c r="T154" i="1"/>
  <c r="T186" i="1"/>
  <c r="T218" i="1"/>
  <c r="T250" i="1"/>
  <c r="S75" i="1"/>
  <c r="S251" i="1"/>
  <c r="T59" i="1"/>
  <c r="T91" i="1"/>
  <c r="T123" i="1"/>
  <c r="T155" i="1"/>
  <c r="T187" i="1"/>
  <c r="T219" i="1"/>
  <c r="T251" i="1"/>
  <c r="T283" i="1"/>
  <c r="S248" i="1"/>
  <c r="T276" i="1"/>
  <c r="S219" i="1"/>
  <c r="S30" i="1"/>
  <c r="S11" i="1"/>
  <c r="T23" i="1"/>
  <c r="S24" i="1"/>
  <c r="S21" i="1"/>
  <c r="S7" i="1"/>
  <c r="S2" i="1"/>
  <c r="S231" i="1"/>
  <c r="S217" i="1"/>
  <c r="T209" i="1"/>
  <c r="S202" i="1"/>
  <c r="T174" i="1"/>
  <c r="T111" i="1"/>
  <c r="S139" i="1"/>
  <c r="T24" i="1"/>
  <c r="S48" i="1"/>
  <c r="S80" i="1"/>
  <c r="S112" i="1"/>
  <c r="S144" i="1"/>
  <c r="S176" i="1"/>
  <c r="S212" i="1"/>
  <c r="S276" i="1"/>
  <c r="S119" i="1"/>
  <c r="T36" i="1"/>
  <c r="T68" i="1"/>
  <c r="T100" i="1"/>
  <c r="T132" i="1"/>
  <c r="T164" i="1"/>
  <c r="T196" i="1"/>
  <c r="T228" i="1"/>
  <c r="T280" i="1"/>
  <c r="S147" i="1"/>
  <c r="S41" i="1"/>
  <c r="S73" i="1"/>
  <c r="S105" i="1"/>
  <c r="S137" i="1"/>
  <c r="S169" i="1"/>
  <c r="S201" i="1"/>
  <c r="S233" i="1"/>
  <c r="S265" i="1"/>
  <c r="T205" i="1"/>
  <c r="T265" i="1"/>
  <c r="T286" i="1"/>
  <c r="S263" i="1"/>
  <c r="T61" i="1"/>
  <c r="T93" i="1"/>
  <c r="T125" i="1"/>
  <c r="T157" i="1"/>
  <c r="T189" i="1"/>
  <c r="T237" i="1"/>
  <c r="T278" i="1"/>
  <c r="S267" i="1"/>
  <c r="S58" i="1"/>
  <c r="S90" i="1"/>
  <c r="S122" i="1"/>
  <c r="S154" i="1"/>
  <c r="S186" i="1"/>
  <c r="S218" i="1"/>
  <c r="S250" i="1"/>
  <c r="S294" i="1"/>
  <c r="S271" i="1"/>
  <c r="T62" i="1"/>
  <c r="T94" i="1"/>
  <c r="T126" i="1"/>
  <c r="T158" i="1"/>
  <c r="T190" i="1"/>
  <c r="T222" i="1"/>
  <c r="T254" i="1"/>
  <c r="S91" i="1"/>
  <c r="S283" i="1"/>
  <c r="T63" i="1"/>
  <c r="T95" i="1"/>
  <c r="T127" i="1"/>
  <c r="T159" i="1"/>
  <c r="T191" i="1"/>
  <c r="T223" i="1"/>
  <c r="T255" i="1"/>
  <c r="T287" i="1"/>
  <c r="S256" i="1"/>
  <c r="T288" i="1"/>
  <c r="S239" i="1"/>
  <c r="T14" i="1"/>
  <c r="S15" i="1"/>
  <c r="T27" i="1"/>
  <c r="S28" i="1"/>
  <c r="S25" i="1"/>
  <c r="T6" i="1"/>
  <c r="S3" i="1"/>
  <c r="T259" i="1"/>
  <c r="S264" i="1"/>
  <c r="S279" i="1"/>
  <c r="T18" i="1"/>
  <c r="T21" i="1"/>
  <c r="T12" i="1"/>
  <c r="S8" i="1"/>
  <c r="T3" i="1"/>
  <c r="T167" i="1"/>
  <c r="S200" i="1"/>
  <c r="S10" i="1"/>
  <c r="T11" i="1"/>
  <c r="T13" i="1"/>
  <c r="S32" i="1"/>
  <c r="S96" i="1"/>
  <c r="S192" i="1"/>
  <c r="T52" i="1"/>
  <c r="T180" i="1"/>
  <c r="T244" i="1"/>
  <c r="S255" i="1"/>
  <c r="S89" i="1"/>
  <c r="S153" i="1"/>
  <c r="S281" i="1"/>
  <c r="T45" i="1"/>
  <c r="T109" i="1"/>
  <c r="T281" i="1"/>
  <c r="S106" i="1"/>
  <c r="S234" i="1"/>
  <c r="T78" i="1"/>
  <c r="T206" i="1"/>
  <c r="T47" i="1"/>
  <c r="T175" i="1"/>
  <c r="S224" i="1"/>
  <c r="T25" i="1"/>
  <c r="S5" i="1"/>
  <c r="S52" i="1"/>
  <c r="S84" i="1"/>
  <c r="S116" i="1"/>
  <c r="S148" i="1"/>
  <c r="S180" i="1"/>
  <c r="S220" i="1"/>
  <c r="S284" i="1"/>
  <c r="S143" i="1"/>
  <c r="T40" i="1"/>
  <c r="T72" i="1"/>
  <c r="T104" i="1"/>
  <c r="T136" i="1"/>
  <c r="T168" i="1"/>
  <c r="T200" i="1"/>
  <c r="T232" i="1"/>
  <c r="T292" i="1"/>
  <c r="S175" i="1"/>
  <c r="S45" i="1"/>
  <c r="S77" i="1"/>
  <c r="S109" i="1"/>
  <c r="S141" i="1"/>
  <c r="S173" i="1"/>
  <c r="S205" i="1"/>
  <c r="S237" i="1"/>
  <c r="S269" i="1"/>
  <c r="T217" i="1"/>
  <c r="T273" i="1"/>
  <c r="S35" i="1"/>
  <c r="T33" i="1"/>
  <c r="T65" i="1"/>
  <c r="T97" i="1"/>
  <c r="T129" i="1"/>
  <c r="T161" i="1"/>
  <c r="T193" i="1"/>
  <c r="T249" i="1"/>
  <c r="S39" i="1"/>
  <c r="S291" i="1"/>
  <c r="S62" i="1"/>
  <c r="S94" i="1"/>
  <c r="S126" i="1"/>
  <c r="S158" i="1"/>
  <c r="S190" i="1"/>
  <c r="S222" i="1"/>
  <c r="S254" i="1"/>
  <c r="T270" i="1"/>
  <c r="T34" i="1"/>
  <c r="T66" i="1"/>
  <c r="T98" i="1"/>
  <c r="T130" i="1"/>
  <c r="T162" i="1"/>
  <c r="T194" i="1"/>
  <c r="T226" i="1"/>
  <c r="T266" i="1"/>
  <c r="S107" i="1"/>
  <c r="T35" i="1"/>
  <c r="T67" i="1"/>
  <c r="T99" i="1"/>
  <c r="T131" i="1"/>
  <c r="T163" i="1"/>
  <c r="T195" i="1"/>
  <c r="T227" i="1"/>
  <c r="T291" i="1"/>
  <c r="S55" i="1"/>
  <c r="S19" i="1"/>
  <c r="S29" i="1"/>
  <c r="T231" i="1"/>
  <c r="S272" i="1"/>
  <c r="T26" i="1"/>
  <c r="T16" i="1"/>
  <c r="T84" i="1"/>
  <c r="T241" i="1"/>
  <c r="S42" i="1"/>
  <c r="S103" i="1"/>
  <c r="T294" i="1"/>
  <c r="T239" i="1"/>
  <c r="S31" i="1"/>
  <c r="S56" i="1"/>
  <c r="S88" i="1"/>
  <c r="S120" i="1"/>
  <c r="S152" i="1"/>
  <c r="S184" i="1"/>
  <c r="S228" i="1"/>
  <c r="S292" i="1"/>
  <c r="S179" i="1"/>
  <c r="T44" i="1"/>
  <c r="T76" i="1"/>
  <c r="T108" i="1"/>
  <c r="T140" i="1"/>
  <c r="T172" i="1"/>
  <c r="T204" i="1"/>
  <c r="T236" i="1"/>
  <c r="S59" i="1"/>
  <c r="S199" i="1"/>
  <c r="S49" i="1"/>
  <c r="S81" i="1"/>
  <c r="S113" i="1"/>
  <c r="S145" i="1"/>
  <c r="S177" i="1"/>
  <c r="S209" i="1"/>
  <c r="S241" i="1"/>
  <c r="S273" i="1"/>
  <c r="T225" i="1"/>
  <c r="T277" i="1"/>
  <c r="S99" i="1"/>
  <c r="T37" i="1"/>
  <c r="T69" i="1"/>
  <c r="T101" i="1"/>
  <c r="T133" i="1"/>
  <c r="T165" i="1"/>
  <c r="T197" i="1"/>
  <c r="T257" i="1"/>
  <c r="S95" i="1"/>
  <c r="S34" i="1"/>
  <c r="S66" i="1"/>
  <c r="S98" i="1"/>
  <c r="S130" i="1"/>
  <c r="S162" i="1"/>
  <c r="S194" i="1"/>
  <c r="S226" i="1"/>
  <c r="S258" i="1"/>
  <c r="T290" i="1"/>
  <c r="T38" i="1"/>
  <c r="T70" i="1"/>
  <c r="T102" i="1"/>
  <c r="T134" i="1"/>
  <c r="T166" i="1"/>
  <c r="T198" i="1"/>
  <c r="T230" i="1"/>
  <c r="T274" i="1"/>
  <c r="S127" i="1"/>
  <c r="T39" i="1"/>
  <c r="T71" i="1"/>
  <c r="T103" i="1"/>
  <c r="T135" i="1"/>
  <c r="T199" i="1"/>
  <c r="T263" i="1"/>
  <c r="S79" i="1"/>
  <c r="S23" i="1"/>
  <c r="T7" i="1"/>
  <c r="S160" i="1"/>
  <c r="S60" i="1"/>
  <c r="S92" i="1"/>
  <c r="S124" i="1"/>
  <c r="S156" i="1"/>
  <c r="S188" i="1"/>
  <c r="S236" i="1"/>
  <c r="T256" i="1"/>
  <c r="S207" i="1"/>
  <c r="T48" i="1"/>
  <c r="T80" i="1"/>
  <c r="T112" i="1"/>
  <c r="T144" i="1"/>
  <c r="T176" i="1"/>
  <c r="T208" i="1"/>
  <c r="T240" i="1"/>
  <c r="S63" i="1"/>
  <c r="S223" i="1"/>
  <c r="S53" i="1"/>
  <c r="S85" i="1"/>
  <c r="S117" i="1"/>
  <c r="S149" i="1"/>
  <c r="S181" i="1"/>
  <c r="S213" i="1"/>
  <c r="S245" i="1"/>
  <c r="S277" i="1"/>
  <c r="T233" i="1"/>
  <c r="T285" i="1"/>
  <c r="S135" i="1"/>
  <c r="T41" i="1"/>
  <c r="T73" i="1"/>
  <c r="T105" i="1"/>
  <c r="T137" i="1"/>
  <c r="T169" i="1"/>
  <c r="T201" i="1"/>
  <c r="T269" i="1"/>
  <c r="S123" i="1"/>
  <c r="S38" i="1"/>
  <c r="S70" i="1"/>
  <c r="S102" i="1"/>
  <c r="S134" i="1"/>
  <c r="S166" i="1"/>
  <c r="S198" i="1"/>
  <c r="S230" i="1"/>
  <c r="S262" i="1"/>
  <c r="S43" i="1"/>
  <c r="T42" i="1"/>
  <c r="T74" i="1"/>
  <c r="T106" i="1"/>
  <c r="T138" i="1"/>
  <c r="T170" i="1"/>
  <c r="T202" i="1"/>
  <c r="T234" i="1"/>
  <c r="T282" i="1"/>
  <c r="S151" i="1"/>
  <c r="T43" i="1"/>
  <c r="T75" i="1"/>
  <c r="T107" i="1"/>
  <c r="T139" i="1"/>
  <c r="T171" i="1"/>
  <c r="T203" i="1"/>
  <c r="T235" i="1"/>
  <c r="T267" i="1"/>
  <c r="S216" i="1"/>
  <c r="S280" i="1"/>
  <c r="S115" i="1"/>
  <c r="S14" i="1"/>
  <c r="T30" i="1"/>
  <c r="S27" i="1"/>
  <c r="T31" i="1"/>
  <c r="T20" i="1"/>
  <c r="T17" i="1"/>
  <c r="S6" i="1"/>
  <c r="T4" i="1"/>
  <c r="S64" i="1"/>
  <c r="S128" i="1"/>
  <c r="S244" i="1"/>
  <c r="T148" i="1"/>
  <c r="T212" i="1"/>
  <c r="S71" i="1"/>
  <c r="S57" i="1"/>
  <c r="S121" i="1"/>
  <c r="S249" i="1"/>
  <c r="S163" i="1"/>
  <c r="T77" i="1"/>
  <c r="T173" i="1"/>
  <c r="S74" i="1"/>
  <c r="S170" i="1"/>
  <c r="T46" i="1"/>
  <c r="T142" i="1"/>
  <c r="S171" i="1"/>
  <c r="T143" i="1"/>
  <c r="T271" i="1"/>
  <c r="S18" i="1"/>
  <c r="T8" i="1"/>
  <c r="S36" i="1"/>
  <c r="S68" i="1"/>
  <c r="S100" i="1"/>
  <c r="S132" i="1"/>
  <c r="S164" i="1"/>
  <c r="S196" i="1"/>
  <c r="S252" i="1"/>
  <c r="T284" i="1"/>
  <c r="S259" i="1"/>
  <c r="T56" i="1"/>
  <c r="T88" i="1"/>
  <c r="T120" i="1"/>
  <c r="T152" i="1"/>
  <c r="T184" i="1"/>
  <c r="T216" i="1"/>
  <c r="T252" i="1"/>
  <c r="S87" i="1"/>
  <c r="S275" i="1"/>
  <c r="S61" i="1"/>
  <c r="S93" i="1"/>
  <c r="S125" i="1"/>
  <c r="S157" i="1"/>
  <c r="S189" i="1"/>
  <c r="S221" i="1"/>
  <c r="S253" i="1"/>
  <c r="S285" i="1"/>
  <c r="T245" i="1"/>
  <c r="S278" i="1"/>
  <c r="S191" i="1"/>
  <c r="T49" i="1"/>
  <c r="T81" i="1"/>
  <c r="T113" i="1"/>
  <c r="T145" i="1"/>
  <c r="T177" i="1"/>
  <c r="T213" i="1"/>
  <c r="T293" i="1"/>
  <c r="S183" i="1"/>
  <c r="S46" i="1"/>
  <c r="S78" i="1"/>
  <c r="S110" i="1"/>
  <c r="S142" i="1"/>
  <c r="S174" i="1"/>
  <c r="S206" i="1"/>
  <c r="S238" i="1"/>
  <c r="S270" i="1"/>
  <c r="S159" i="1"/>
  <c r="T50" i="1"/>
  <c r="T82" i="1"/>
  <c r="T114" i="1"/>
  <c r="T146" i="1"/>
  <c r="T178" i="1"/>
  <c r="T210" i="1"/>
  <c r="T242" i="1"/>
  <c r="S47" i="1"/>
  <c r="S195" i="1"/>
  <c r="T51" i="1"/>
  <c r="T83" i="1"/>
  <c r="T115" i="1"/>
  <c r="T147" i="1"/>
  <c r="T179" i="1"/>
  <c r="T211" i="1"/>
  <c r="T243" i="1"/>
  <c r="T275" i="1"/>
  <c r="S232" i="1"/>
  <c r="T248" i="1"/>
  <c r="S167" i="1"/>
  <c r="S22" i="1"/>
  <c r="T10" i="1"/>
  <c r="T15" i="1"/>
  <c r="S16" i="1"/>
  <c r="T28" i="1"/>
  <c r="S17" i="1"/>
  <c r="S9" i="1"/>
  <c r="T9" i="1"/>
  <c r="T116" i="1"/>
  <c r="T289" i="1"/>
  <c r="S155" i="1"/>
  <c r="S266" i="1"/>
  <c r="T238" i="1"/>
  <c r="T207" i="1"/>
  <c r="S12" i="1"/>
  <c r="U4" i="1" l="1"/>
  <c r="U3" i="1"/>
  <c r="U9" i="1"/>
  <c r="U8" i="1"/>
  <c r="U7" i="1"/>
  <c r="U6" i="1"/>
  <c r="U5" i="1"/>
  <c r="U29" i="1"/>
  <c r="U17" i="1"/>
  <c r="U13" i="1"/>
  <c r="U28" i="1"/>
  <c r="U24" i="1"/>
  <c r="U20" i="1"/>
  <c r="U16" i="1"/>
  <c r="U12" i="1"/>
  <c r="U31" i="1"/>
  <c r="U11" i="1"/>
  <c r="U21" i="1"/>
  <c r="U27" i="1"/>
  <c r="U23" i="1"/>
  <c r="U19" i="1"/>
  <c r="U15" i="1"/>
  <c r="U22" i="1"/>
  <c r="U10" i="1"/>
  <c r="U25" i="1"/>
  <c r="U30" i="1"/>
  <c r="U26" i="1"/>
  <c r="U18" i="1"/>
  <c r="U14" i="1"/>
  <c r="U288" i="1"/>
  <c r="U276" i="1"/>
  <c r="U264" i="1"/>
  <c r="U248" i="1"/>
  <c r="U291" i="1"/>
  <c r="U287" i="1"/>
  <c r="U283" i="1"/>
  <c r="U279" i="1"/>
  <c r="U275" i="1"/>
  <c r="U271" i="1"/>
  <c r="U267" i="1"/>
  <c r="U263" i="1"/>
  <c r="U259" i="1"/>
  <c r="U255" i="1"/>
  <c r="U251" i="1"/>
  <c r="U247" i="1"/>
  <c r="U243" i="1"/>
  <c r="U239" i="1"/>
  <c r="U235" i="1"/>
  <c r="U231" i="1"/>
  <c r="U227" i="1"/>
  <c r="U223" i="1"/>
  <c r="U219" i="1"/>
  <c r="U215" i="1"/>
  <c r="U211" i="1"/>
  <c r="U207" i="1"/>
  <c r="U203" i="1"/>
  <c r="U199" i="1"/>
  <c r="U195" i="1"/>
  <c r="U191" i="1"/>
  <c r="U187" i="1"/>
  <c r="U183" i="1"/>
  <c r="U179" i="1"/>
  <c r="U175" i="1"/>
  <c r="U171" i="1"/>
  <c r="U167" i="1"/>
  <c r="U163" i="1"/>
  <c r="U159" i="1"/>
  <c r="U155" i="1"/>
  <c r="U151" i="1"/>
  <c r="U147" i="1"/>
  <c r="U143" i="1"/>
  <c r="U139" i="1"/>
  <c r="U135" i="1"/>
  <c r="U131" i="1"/>
  <c r="U127" i="1"/>
  <c r="U123" i="1"/>
  <c r="U119" i="1"/>
  <c r="U115" i="1"/>
  <c r="U111" i="1"/>
  <c r="U107" i="1"/>
  <c r="U103" i="1"/>
  <c r="U9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294" i="1"/>
  <c r="U282" i="1"/>
  <c r="U274" i="1"/>
  <c r="U266" i="1"/>
  <c r="U254" i="1"/>
  <c r="U250" i="1"/>
  <c r="U246" i="1"/>
  <c r="U242" i="1"/>
  <c r="U238" i="1"/>
  <c r="U234" i="1"/>
  <c r="U230" i="1"/>
  <c r="U226" i="1"/>
  <c r="U222" i="1"/>
  <c r="U218" i="1"/>
  <c r="U214" i="1"/>
  <c r="U210" i="1"/>
  <c r="U206" i="1"/>
  <c r="U202" i="1"/>
  <c r="U198" i="1"/>
  <c r="U194" i="1"/>
  <c r="U190" i="1"/>
  <c r="U186" i="1"/>
  <c r="U182" i="1"/>
  <c r="U178" i="1"/>
  <c r="U174" i="1"/>
  <c r="U170" i="1"/>
  <c r="U166" i="1"/>
  <c r="U162" i="1"/>
  <c r="U158" i="1"/>
  <c r="U154" i="1"/>
  <c r="U150" i="1"/>
  <c r="U146" i="1"/>
  <c r="U142" i="1"/>
  <c r="U138" i="1"/>
  <c r="U134" i="1"/>
  <c r="U130" i="1"/>
  <c r="U126" i="1"/>
  <c r="U122" i="1"/>
  <c r="U118" i="1"/>
  <c r="U114" i="1"/>
  <c r="U110" i="1"/>
  <c r="U106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290" i="1"/>
  <c r="U270" i="1"/>
  <c r="U278" i="1"/>
  <c r="U258" i="1"/>
  <c r="U293" i="1"/>
  <c r="U281" i="1"/>
  <c r="U269" i="1"/>
  <c r="U257" i="1"/>
  <c r="U249" i="1"/>
  <c r="U237" i="1"/>
  <c r="U229" i="1"/>
  <c r="U221" i="1"/>
  <c r="U213" i="1"/>
  <c r="U209" i="1"/>
  <c r="U201" i="1"/>
  <c r="U197" i="1"/>
  <c r="U193" i="1"/>
  <c r="U189" i="1"/>
  <c r="U185" i="1"/>
  <c r="U181" i="1"/>
  <c r="U177" i="1"/>
  <c r="U173" i="1"/>
  <c r="U169" i="1"/>
  <c r="U165" i="1"/>
  <c r="U161" i="1"/>
  <c r="U157" i="1"/>
  <c r="U153" i="1"/>
  <c r="U149" i="1"/>
  <c r="U145" i="1"/>
  <c r="U141" i="1"/>
  <c r="U137" i="1"/>
  <c r="U133" i="1"/>
  <c r="U129" i="1"/>
  <c r="U125" i="1"/>
  <c r="U121" i="1"/>
  <c r="U117" i="1"/>
  <c r="U113" i="1"/>
  <c r="U109" i="1"/>
  <c r="U105" i="1"/>
  <c r="U101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86" i="1"/>
  <c r="U262" i="1"/>
  <c r="U289" i="1"/>
  <c r="U285" i="1"/>
  <c r="U277" i="1"/>
  <c r="U273" i="1"/>
  <c r="U265" i="1"/>
  <c r="U261" i="1"/>
  <c r="U253" i="1"/>
  <c r="U245" i="1"/>
  <c r="U241" i="1"/>
  <c r="U233" i="1"/>
  <c r="U225" i="1"/>
  <c r="U217" i="1"/>
  <c r="U205" i="1"/>
  <c r="U292" i="1"/>
  <c r="U280" i="1"/>
  <c r="U268" i="1"/>
  <c r="U260" i="1"/>
  <c r="U252" i="1"/>
  <c r="U244" i="1"/>
  <c r="U240" i="1"/>
  <c r="U236" i="1"/>
  <c r="U232" i="1"/>
  <c r="U228" i="1"/>
  <c r="U224" i="1"/>
  <c r="U220" i="1"/>
  <c r="U216" i="1"/>
  <c r="U212" i="1"/>
  <c r="U208" i="1"/>
  <c r="U204" i="1"/>
  <c r="U200" i="1"/>
  <c r="U196" i="1"/>
  <c r="U192" i="1"/>
  <c r="U188" i="1"/>
  <c r="U184" i="1"/>
  <c r="U180" i="1"/>
  <c r="U176" i="1"/>
  <c r="U172" i="1"/>
  <c r="U168" i="1"/>
  <c r="U164" i="1"/>
  <c r="U160" i="1"/>
  <c r="U156" i="1"/>
  <c r="U152" i="1"/>
  <c r="U148" i="1"/>
  <c r="U144" i="1"/>
  <c r="U140" i="1"/>
  <c r="U136" i="1"/>
  <c r="U132" i="1"/>
  <c r="U128" i="1"/>
  <c r="U124" i="1"/>
  <c r="U120" i="1"/>
  <c r="U116" i="1"/>
  <c r="U112" i="1"/>
  <c r="U108" i="1"/>
  <c r="U104" i="1"/>
  <c r="U100" i="1"/>
  <c r="U96" i="1"/>
  <c r="U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4" i="1"/>
  <c r="U272" i="1"/>
  <c r="U256" i="1"/>
  <c r="W233" i="1"/>
  <c r="Y285" i="1"/>
  <c r="Y213" i="1"/>
  <c r="W142" i="1"/>
  <c r="Y244" i="1"/>
  <c r="W278" i="1"/>
  <c r="W260" i="1"/>
  <c r="W120" i="1"/>
  <c r="Y294" i="1"/>
  <c r="X152" i="1"/>
  <c r="W52" i="1"/>
  <c r="Y132" i="1"/>
  <c r="W68" i="1"/>
  <c r="Y31" i="1"/>
  <c r="X154" i="1"/>
  <c r="X41" i="1"/>
  <c r="X279" i="1"/>
  <c r="X42" i="1"/>
  <c r="Y88" i="1"/>
  <c r="W117" i="1"/>
  <c r="W30" i="1"/>
  <c r="X246" i="1"/>
  <c r="Y206" i="1"/>
  <c r="W244" i="1"/>
  <c r="W113" i="1"/>
  <c r="W119" i="1"/>
  <c r="X109" i="1"/>
  <c r="W23" i="1"/>
  <c r="X163" i="1"/>
  <c r="X278" i="1"/>
  <c r="W216" i="1"/>
  <c r="W31" i="1"/>
  <c r="Y220" i="1"/>
  <c r="X169" i="1"/>
  <c r="X20" i="1"/>
  <c r="Y170" i="1"/>
  <c r="X236" i="1"/>
  <c r="Y221" i="1"/>
  <c r="Y284" i="1"/>
  <c r="W135" i="1"/>
  <c r="W189" i="1"/>
  <c r="Y78" i="1"/>
  <c r="Y147" i="1"/>
  <c r="Y73" i="1"/>
  <c r="X14" i="1"/>
  <c r="W74" i="1"/>
  <c r="X124" i="1"/>
  <c r="X149" i="1"/>
  <c r="Y21" i="1"/>
  <c r="W71" i="1"/>
  <c r="X127" i="1"/>
  <c r="W285" i="1"/>
  <c r="Y201" i="1"/>
  <c r="X7" i="1"/>
  <c r="W170" i="1"/>
  <c r="X205" i="1"/>
  <c r="X258" i="1"/>
  <c r="X60" i="1"/>
  <c r="Y167" i="1"/>
  <c r="W237" i="1"/>
  <c r="X206" i="1"/>
  <c r="W179" i="1"/>
  <c r="W19" i="1"/>
  <c r="Y106" i="1"/>
  <c r="X181" i="1"/>
  <c r="X13" i="1"/>
  <c r="Y71" i="1"/>
  <c r="W125" i="1"/>
  <c r="X73" i="1"/>
  <c r="W26" i="1"/>
  <c r="W147" i="1"/>
  <c r="Y247" i="1"/>
  <c r="Y42" i="1"/>
  <c r="X68" i="1"/>
  <c r="W85" i="1"/>
  <c r="Y30" i="1"/>
  <c r="Y214" i="1"/>
  <c r="W118" i="1"/>
  <c r="Y204" i="1"/>
  <c r="W46" i="1"/>
  <c r="Y269" i="1"/>
  <c r="Y32" i="1"/>
  <c r="Y202" i="1"/>
  <c r="W98" i="1"/>
  <c r="W50" i="1"/>
  <c r="W199" i="1"/>
  <c r="X58" i="1"/>
  <c r="X223" i="1"/>
  <c r="X211" i="1"/>
  <c r="W18" i="1"/>
  <c r="Y176" i="1"/>
  <c r="Y24" i="1"/>
  <c r="W152" i="1"/>
  <c r="X268" i="1"/>
  <c r="W145" i="1"/>
  <c r="W78" i="1"/>
  <c r="Y212" i="1"/>
  <c r="Y273" i="1"/>
  <c r="Y153" i="1"/>
  <c r="W220" i="1"/>
  <c r="W56" i="1"/>
  <c r="X142" i="1"/>
  <c r="W88" i="1"/>
  <c r="Y256" i="1"/>
  <c r="W160" i="1"/>
  <c r="X64" i="1"/>
  <c r="X264" i="1"/>
  <c r="Y58" i="1"/>
  <c r="X137" i="1"/>
  <c r="Y20" i="1"/>
  <c r="W138" i="1"/>
  <c r="W208" i="1"/>
  <c r="W221" i="1"/>
  <c r="Y3" i="1"/>
  <c r="Y103" i="1"/>
  <c r="Y157" i="1"/>
  <c r="X237" i="1"/>
  <c r="X115" i="1"/>
  <c r="W215" i="1"/>
  <c r="Y209" i="1"/>
  <c r="X8" i="1"/>
  <c r="Y191" i="1"/>
  <c r="Y259" i="1"/>
  <c r="W150" i="1"/>
  <c r="Y133" i="1"/>
  <c r="X84" i="1"/>
  <c r="W81" i="1"/>
  <c r="Y38" i="1"/>
  <c r="W64" i="1"/>
  <c r="X234" i="1"/>
  <c r="Y95" i="1"/>
  <c r="Y82" i="1"/>
  <c r="X172" i="1"/>
  <c r="X231" i="1"/>
  <c r="Y90" i="1"/>
  <c r="X275" i="1"/>
  <c r="Y169" i="1"/>
  <c r="W7" i="1"/>
  <c r="X170" i="1"/>
  <c r="Y260" i="1"/>
  <c r="W258" i="1"/>
  <c r="X48" i="1"/>
  <c r="Y135" i="1"/>
  <c r="Y237" i="1"/>
  <c r="X122" i="1"/>
  <c r="W38" i="1"/>
  <c r="X88" i="1"/>
  <c r="W282" i="1"/>
  <c r="W127" i="1"/>
  <c r="W114" i="1"/>
  <c r="W231" i="1"/>
  <c r="W122" i="1"/>
  <c r="Y288" i="1"/>
  <c r="W201" i="1"/>
  <c r="Y7" i="1"/>
  <c r="W202" i="1"/>
  <c r="W265" i="1"/>
  <c r="Y258" i="1"/>
  <c r="Y80" i="1"/>
  <c r="X167" i="1"/>
  <c r="W270" i="1"/>
  <c r="X250" i="1"/>
  <c r="Y179" i="1"/>
  <c r="Y137" i="1"/>
  <c r="X19" i="1"/>
  <c r="X106" i="1"/>
  <c r="W180" i="1"/>
  <c r="Y181" i="1"/>
  <c r="Y13" i="1"/>
  <c r="X103" i="1"/>
  <c r="Y125" i="1"/>
  <c r="W133" i="1"/>
  <c r="X83" i="1"/>
  <c r="Y70" i="1"/>
  <c r="Y124" i="1"/>
  <c r="X59" i="1"/>
  <c r="Y159" i="1"/>
  <c r="X146" i="1"/>
  <c r="Y240" i="1"/>
  <c r="W263" i="1"/>
  <c r="W186" i="1"/>
  <c r="Y15" i="1"/>
  <c r="X229" i="1"/>
  <c r="W151" i="1"/>
  <c r="X87" i="1"/>
  <c r="X128" i="1"/>
  <c r="X253" i="1"/>
  <c r="Y93" i="1"/>
  <c r="Y224" i="1"/>
  <c r="Y81" i="1"/>
  <c r="W293" i="1"/>
  <c r="X180" i="1"/>
  <c r="Y217" i="1"/>
  <c r="Y121" i="1"/>
  <c r="W188" i="1"/>
  <c r="X110" i="1"/>
  <c r="Y272" i="1"/>
  <c r="X270" i="1"/>
  <c r="X267" i="1"/>
  <c r="X157" i="1"/>
  <c r="W269" i="1"/>
  <c r="W234" i="1"/>
  <c r="X63" i="1"/>
  <c r="X50" i="1"/>
  <c r="X116" i="1"/>
  <c r="Y199" i="1"/>
  <c r="W58" i="1"/>
  <c r="Y29" i="1"/>
  <c r="W243" i="1"/>
  <c r="W41" i="1"/>
  <c r="Y279" i="1"/>
  <c r="X74" i="1"/>
  <c r="W100" i="1"/>
  <c r="X117" i="1"/>
  <c r="W21" i="1"/>
  <c r="X39" i="1"/>
  <c r="W246" i="1"/>
  <c r="X280" i="1"/>
  <c r="X174" i="1"/>
  <c r="X102" i="1"/>
  <c r="X220" i="1"/>
  <c r="W91" i="1"/>
  <c r="Y223" i="1"/>
  <c r="W178" i="1"/>
  <c r="W37" i="1"/>
  <c r="X248" i="1"/>
  <c r="W218" i="1"/>
  <c r="Y6" i="1"/>
  <c r="X38" i="1"/>
  <c r="W76" i="1"/>
  <c r="X282" i="1"/>
  <c r="X95" i="1"/>
  <c r="X82" i="1"/>
  <c r="X184" i="1"/>
  <c r="Y231" i="1"/>
  <c r="Y122" i="1"/>
  <c r="W134" i="1"/>
  <c r="X260" i="1"/>
  <c r="Y123" i="1"/>
  <c r="X255" i="1"/>
  <c r="Y178" i="1"/>
  <c r="W165" i="1"/>
  <c r="X25" i="1"/>
  <c r="Y250" i="1"/>
  <c r="W96" i="1"/>
  <c r="X70" i="1"/>
  <c r="X100" i="1"/>
  <c r="Y282" i="1"/>
  <c r="Y127" i="1"/>
  <c r="X114" i="1"/>
  <c r="W212" i="1"/>
  <c r="X263" i="1"/>
  <c r="W154" i="1"/>
  <c r="X288" i="1"/>
  <c r="X201" i="1"/>
  <c r="X272" i="1"/>
  <c r="X202" i="1"/>
  <c r="W61" i="1"/>
  <c r="Y50" i="1"/>
  <c r="X92" i="1"/>
  <c r="W167" i="1"/>
  <c r="Y270" i="1"/>
  <c r="W139" i="1"/>
  <c r="Y211" i="1"/>
  <c r="Y166" i="1"/>
  <c r="Y286" i="1"/>
  <c r="Y155" i="1"/>
  <c r="Y287" i="1"/>
  <c r="Y210" i="1"/>
  <c r="Y238" i="1"/>
  <c r="X11" i="1"/>
  <c r="W75" i="1"/>
  <c r="Y164" i="1"/>
  <c r="X212" i="1"/>
  <c r="X195" i="1"/>
  <c r="W131" i="1"/>
  <c r="X228" i="1"/>
  <c r="Y61" i="1"/>
  <c r="W128" i="1"/>
  <c r="X252" i="1"/>
  <c r="X177" i="1"/>
  <c r="X148" i="1"/>
  <c r="X240" i="1"/>
  <c r="Y89" i="1"/>
  <c r="W156" i="1"/>
  <c r="W196" i="1"/>
  <c r="X293" i="1"/>
  <c r="X125" i="1"/>
  <c r="X203" i="1"/>
  <c r="W93" i="1"/>
  <c r="W102" i="1"/>
  <c r="Y152" i="1"/>
  <c r="Y59" i="1"/>
  <c r="X191" i="1"/>
  <c r="Y146" i="1"/>
  <c r="W241" i="1"/>
  <c r="W248" i="1"/>
  <c r="X186" i="1"/>
  <c r="W16" i="1"/>
  <c r="W169" i="1"/>
  <c r="W20" i="1"/>
  <c r="Y138" i="1"/>
  <c r="X224" i="1"/>
  <c r="X221" i="1"/>
  <c r="X3" i="1"/>
  <c r="X135" i="1"/>
  <c r="X189" i="1"/>
  <c r="Y34" i="1"/>
  <c r="W115" i="1"/>
  <c r="X198" i="1"/>
  <c r="X98" i="1"/>
  <c r="X187" i="1"/>
  <c r="Y27" i="1"/>
  <c r="X242" i="1"/>
  <c r="X245" i="1"/>
  <c r="X17" i="1"/>
  <c r="X107" i="1"/>
  <c r="W252" i="1"/>
  <c r="X134" i="1"/>
  <c r="Y236" i="1"/>
  <c r="X91" i="1"/>
  <c r="W223" i="1"/>
  <c r="X178" i="1"/>
  <c r="Y69" i="1"/>
  <c r="W25" i="1"/>
  <c r="W250" i="1"/>
  <c r="W230" i="1"/>
  <c r="X226" i="1"/>
  <c r="Y187" i="1"/>
  <c r="X28" i="1"/>
  <c r="Y35" i="1"/>
  <c r="Y262" i="1"/>
  <c r="W4" i="1"/>
  <c r="X139" i="1"/>
  <c r="W256" i="1"/>
  <c r="W225" i="1"/>
  <c r="Y134" i="1"/>
  <c r="Y233" i="1"/>
  <c r="W123" i="1"/>
  <c r="W255" i="1"/>
  <c r="W210" i="1"/>
  <c r="W213" i="1"/>
  <c r="Y25" i="1"/>
  <c r="W43" i="1"/>
  <c r="W70" i="1"/>
  <c r="X112" i="1"/>
  <c r="W59" i="1"/>
  <c r="W159" i="1"/>
  <c r="Y114" i="1"/>
  <c r="Y228" i="1"/>
  <c r="Y263" i="1"/>
  <c r="Y154" i="1"/>
  <c r="X15" i="1"/>
  <c r="W274" i="1"/>
  <c r="X277" i="1"/>
  <c r="X219" i="1"/>
  <c r="W9" i="1"/>
  <c r="X67" i="1"/>
  <c r="X89" i="1"/>
  <c r="X284" i="1"/>
  <c r="W203" i="1"/>
  <c r="Y64" i="1"/>
  <c r="Y53" i="1"/>
  <c r="Y109" i="1"/>
  <c r="W163" i="1"/>
  <c r="Y172" i="1"/>
  <c r="X130" i="1"/>
  <c r="X93" i="1"/>
  <c r="X159" i="1"/>
  <c r="Y156" i="1"/>
  <c r="X164" i="1"/>
  <c r="W286" i="1"/>
  <c r="X216" i="1"/>
  <c r="W294" i="1"/>
  <c r="Y113" i="1"/>
  <c r="W116" i="1"/>
  <c r="Y208" i="1"/>
  <c r="W39" i="1"/>
  <c r="W192" i="1"/>
  <c r="W124" i="1"/>
  <c r="W224" i="1"/>
  <c r="X213" i="1"/>
  <c r="W164" i="1"/>
  <c r="X57" i="1"/>
  <c r="X61" i="1"/>
  <c r="W171" i="1"/>
  <c r="X286" i="1"/>
  <c r="W166" i="1"/>
  <c r="W155" i="1"/>
  <c r="X26" i="1"/>
  <c r="W242" i="1"/>
  <c r="W287" i="1"/>
  <c r="Y11" i="1"/>
  <c r="Y75" i="1"/>
  <c r="W176" i="1"/>
  <c r="X269" i="1"/>
  <c r="Y56" i="1"/>
  <c r="Y234" i="1"/>
  <c r="W63" i="1"/>
  <c r="W82" i="1"/>
  <c r="X156" i="1"/>
  <c r="X199" i="1"/>
  <c r="W90" i="1"/>
  <c r="X243" i="1"/>
  <c r="W55" i="1"/>
  <c r="W45" i="1"/>
  <c r="Y251" i="1"/>
  <c r="Y68" i="1"/>
  <c r="W99" i="1"/>
  <c r="X121" i="1"/>
  <c r="X235" i="1"/>
  <c r="W108" i="1"/>
  <c r="Y145" i="1"/>
  <c r="Y198" i="1"/>
  <c r="Y142" i="1"/>
  <c r="W187" i="1"/>
  <c r="W27" i="1"/>
  <c r="W35" i="1"/>
  <c r="W262" i="1"/>
  <c r="Y17" i="1"/>
  <c r="Y139" i="1"/>
  <c r="Y55" i="1"/>
  <c r="W77" i="1"/>
  <c r="Y283" i="1"/>
  <c r="X140" i="1"/>
  <c r="X131" i="1"/>
  <c r="X153" i="1"/>
  <c r="Y116" i="1"/>
  <c r="Y267" i="1"/>
  <c r="W132" i="1"/>
  <c r="X257" i="1"/>
  <c r="X230" i="1"/>
  <c r="X294" i="1"/>
  <c r="W219" i="1"/>
  <c r="Y28" i="1"/>
  <c r="X35" i="1"/>
  <c r="W57" i="1"/>
  <c r="Y4" i="1"/>
  <c r="Y171" i="1"/>
  <c r="X32" i="1"/>
  <c r="X166" i="1"/>
  <c r="Y265" i="1"/>
  <c r="X123" i="1"/>
  <c r="X287" i="1"/>
  <c r="X210" i="1"/>
  <c r="Y110" i="1"/>
  <c r="W11" i="1"/>
  <c r="X43" i="1"/>
  <c r="W148" i="1"/>
  <c r="Y87" i="1"/>
  <c r="W10" i="1"/>
  <c r="X29" i="1"/>
  <c r="X266" i="1"/>
  <c r="X132" i="1"/>
  <c r="Y280" i="1"/>
  <c r="X241" i="1"/>
  <c r="W238" i="1"/>
  <c r="Y49" i="1"/>
  <c r="W130" i="1"/>
  <c r="X176" i="1"/>
  <c r="W182" i="1"/>
  <c r="Y117" i="1"/>
  <c r="Y92" i="1"/>
  <c r="X27" i="1"/>
  <c r="X113" i="1"/>
  <c r="W268" i="1"/>
  <c r="W112" i="1"/>
  <c r="W197" i="1"/>
  <c r="W288" i="1"/>
  <c r="Y101" i="1"/>
  <c r="W253" i="1"/>
  <c r="W107" i="1"/>
  <c r="W228" i="1"/>
  <c r="Y274" i="1"/>
  <c r="Y277" i="1"/>
  <c r="W251" i="1"/>
  <c r="Y36" i="1"/>
  <c r="Y67" i="1"/>
  <c r="W89" i="1"/>
  <c r="Y203" i="1"/>
  <c r="W84" i="1"/>
  <c r="X81" i="1"/>
  <c r="Y102" i="1"/>
  <c r="X208" i="1"/>
  <c r="Y91" i="1"/>
  <c r="W191" i="1"/>
  <c r="W146" i="1"/>
  <c r="X273" i="1"/>
  <c r="Y248" i="1"/>
  <c r="Y218" i="1"/>
  <c r="X218" i="1"/>
  <c r="Y119" i="1"/>
  <c r="W141" i="1"/>
  <c r="X23" i="1"/>
  <c r="W273" i="1"/>
  <c r="W195" i="1"/>
  <c r="Y278" i="1"/>
  <c r="X244" i="1"/>
  <c r="X31" i="1"/>
  <c r="W266" i="1"/>
  <c r="X55" i="1"/>
  <c r="Y45" i="1"/>
  <c r="X283" i="1"/>
  <c r="X80" i="1"/>
  <c r="X99" i="1"/>
  <c r="W153" i="1"/>
  <c r="W92" i="1"/>
  <c r="W267" i="1"/>
  <c r="X141" i="1"/>
  <c r="Y54" i="1"/>
  <c r="W217" i="1"/>
  <c r="W280" i="1"/>
  <c r="Y77" i="1"/>
  <c r="Y185" i="1"/>
  <c r="X96" i="1"/>
  <c r="X192" i="1"/>
  <c r="Y46" i="1"/>
  <c r="W174" i="1"/>
  <c r="Y225" i="1"/>
  <c r="X54" i="1"/>
  <c r="Y241" i="1"/>
  <c r="W284" i="1"/>
  <c r="W95" i="1"/>
  <c r="X233" i="1"/>
  <c r="Y84" i="1"/>
  <c r="W48" i="1"/>
  <c r="W32" i="1"/>
  <c r="Y186" i="1"/>
  <c r="Y128" i="1"/>
  <c r="Y183" i="1"/>
  <c r="W209" i="1"/>
  <c r="Y8" i="1"/>
  <c r="X238" i="1"/>
  <c r="W259" i="1"/>
  <c r="X118" i="1"/>
  <c r="X49" i="1"/>
  <c r="X16" i="1"/>
  <c r="X274" i="1"/>
  <c r="X45" i="1"/>
  <c r="X251" i="1"/>
  <c r="Y48" i="1"/>
  <c r="Y99" i="1"/>
  <c r="W121" i="1"/>
  <c r="W60" i="1"/>
  <c r="W235" i="1"/>
  <c r="Y96" i="1"/>
  <c r="W73" i="1"/>
  <c r="Y14" i="1"/>
  <c r="Y74" i="1"/>
  <c r="Y112" i="1"/>
  <c r="W149" i="1"/>
  <c r="X21" i="1"/>
  <c r="Y39" i="1"/>
  <c r="X51" i="1"/>
  <c r="X217" i="1"/>
  <c r="W214" i="1"/>
  <c r="Y275" i="1"/>
  <c r="Y215" i="1"/>
  <c r="Y281" i="1"/>
  <c r="X36" i="1"/>
  <c r="Y289" i="1"/>
  <c r="X291" i="1"/>
  <c r="X182" i="1"/>
  <c r="W229" i="1"/>
  <c r="Y120" i="1"/>
  <c r="Y105" i="1"/>
  <c r="W14" i="1"/>
  <c r="W106" i="1"/>
  <c r="Y140" i="1"/>
  <c r="Y149" i="1"/>
  <c r="W13" i="1"/>
  <c r="X71" i="1"/>
  <c r="W28" i="1"/>
  <c r="W49" i="1"/>
  <c r="Y235" i="1"/>
  <c r="Y63" i="1"/>
  <c r="W247" i="1"/>
  <c r="X281" i="1"/>
  <c r="X56" i="1"/>
  <c r="W53" i="1"/>
  <c r="W291" i="1"/>
  <c r="X214" i="1"/>
  <c r="X78" i="1"/>
  <c r="X188" i="1"/>
  <c r="W257" i="1"/>
  <c r="X262" i="1"/>
  <c r="X183" i="1"/>
  <c r="X173" i="1"/>
  <c r="X24" i="1"/>
  <c r="W66" i="1"/>
  <c r="X227" i="1"/>
  <c r="X86" i="1"/>
  <c r="Y41" i="1"/>
  <c r="Y253" i="1"/>
  <c r="W137" i="1"/>
  <c r="Y19" i="1"/>
  <c r="X138" i="1"/>
  <c r="Y196" i="1"/>
  <c r="W181" i="1"/>
  <c r="W3" i="1"/>
  <c r="W103" i="1"/>
  <c r="W157" i="1"/>
  <c r="W177" i="1"/>
  <c r="W83" i="1"/>
  <c r="X6" i="1"/>
  <c r="Y252" i="1"/>
  <c r="W283" i="1"/>
  <c r="X90" i="1"/>
  <c r="W54" i="1"/>
  <c r="W87" i="1"/>
  <c r="W206" i="1"/>
  <c r="X215" i="1"/>
  <c r="X53" i="1"/>
  <c r="Y131" i="1"/>
  <c r="W184" i="1"/>
  <c r="Y180" i="1"/>
  <c r="W36" i="1"/>
  <c r="Y10" i="1"/>
  <c r="Y242" i="1"/>
  <c r="X209" i="1"/>
  <c r="W105" i="1"/>
  <c r="Y268" i="1"/>
  <c r="Y291" i="1"/>
  <c r="W173" i="1"/>
  <c r="W277" i="1"/>
  <c r="Y57" i="1"/>
  <c r="Y52" i="1"/>
  <c r="W8" i="1"/>
  <c r="X69" i="1"/>
  <c r="X9" i="1"/>
  <c r="W185" i="1"/>
  <c r="Y76" i="1"/>
  <c r="Y192" i="1"/>
  <c r="Y148" i="1"/>
  <c r="X10" i="1"/>
  <c r="Y205" i="1"/>
  <c r="W44" i="1"/>
  <c r="X18" i="1"/>
  <c r="Y141" i="1"/>
  <c r="X225" i="1"/>
  <c r="X75" i="1"/>
  <c r="W204" i="1"/>
  <c r="X161" i="1"/>
  <c r="Y222" i="1"/>
  <c r="Y9" i="1"/>
  <c r="W190" i="1"/>
  <c r="Y246" i="1"/>
  <c r="Y257" i="1"/>
  <c r="W80" i="1"/>
  <c r="X119" i="1"/>
  <c r="Y245" i="1"/>
  <c r="W272" i="1"/>
  <c r="X120" i="1"/>
  <c r="W29" i="1"/>
  <c r="Y182" i="1"/>
  <c r="W24" i="1"/>
  <c r="X77" i="1"/>
  <c r="Y160" i="1"/>
  <c r="Y162" i="1"/>
  <c r="X4" i="1"/>
  <c r="Y194" i="1"/>
  <c r="W236" i="1"/>
  <c r="Y108" i="1"/>
  <c r="X150" i="1"/>
  <c r="Y107" i="1"/>
  <c r="X145" i="1"/>
  <c r="Y18" i="1"/>
  <c r="X85" i="1"/>
  <c r="X222" i="1"/>
  <c r="X160" i="1"/>
  <c r="W198" i="1"/>
  <c r="X247" i="1"/>
  <c r="X46" i="1"/>
  <c r="Y227" i="1"/>
  <c r="W94" i="1"/>
  <c r="Y226" i="1"/>
  <c r="W144" i="1"/>
  <c r="W205" i="1"/>
  <c r="W109" i="1"/>
  <c r="X204" i="1"/>
  <c r="W17" i="1"/>
  <c r="X289" i="1"/>
  <c r="X151" i="1"/>
  <c r="W34" i="1"/>
  <c r="X165" i="1"/>
  <c r="Y219" i="1"/>
  <c r="X52" i="1"/>
  <c r="W140" i="1"/>
  <c r="Y174" i="1"/>
  <c r="X144" i="1"/>
  <c r="Y216" i="1"/>
  <c r="Y94" i="1"/>
  <c r="Y85" i="1"/>
  <c r="Y23" i="1"/>
  <c r="W183" i="1"/>
  <c r="W6" i="1"/>
  <c r="Y16" i="1"/>
  <c r="W15" i="1"/>
  <c r="W211" i="1"/>
  <c r="X179" i="1"/>
  <c r="X147" i="1"/>
  <c r="Y115" i="1"/>
  <c r="Y83" i="1"/>
  <c r="W51" i="1"/>
  <c r="Y266" i="1"/>
  <c r="W226" i="1"/>
  <c r="W194" i="1"/>
  <c r="W162" i="1"/>
  <c r="Y130" i="1"/>
  <c r="Y98" i="1"/>
  <c r="X66" i="1"/>
  <c r="X34" i="1"/>
  <c r="X197" i="1"/>
  <c r="Y165" i="1"/>
  <c r="X133" i="1"/>
  <c r="W101" i="1"/>
  <c r="W69" i="1"/>
  <c r="Y37" i="1"/>
  <c r="X265" i="1"/>
  <c r="W172" i="1"/>
  <c r="X76" i="1"/>
  <c r="W275" i="1"/>
  <c r="X259" i="1"/>
  <c r="W227" i="1"/>
  <c r="Y144" i="1"/>
  <c r="W240" i="1"/>
  <c r="Y150" i="1"/>
  <c r="Y86" i="1"/>
  <c r="X171" i="1"/>
  <c r="X256" i="1"/>
  <c r="W86" i="1"/>
  <c r="X196" i="1"/>
  <c r="Y60" i="1"/>
  <c r="Y163" i="1"/>
  <c r="Y293" i="1"/>
  <c r="Y177" i="1"/>
  <c r="X37" i="1"/>
  <c r="W281" i="1"/>
  <c r="X185" i="1"/>
  <c r="W245" i="1"/>
  <c r="Y243" i="1"/>
  <c r="Y184" i="1"/>
  <c r="Y264" i="1"/>
  <c r="W279" i="1"/>
  <c r="X30" i="1"/>
  <c r="W110" i="1"/>
  <c r="Y255" i="1"/>
  <c r="Y100" i="1"/>
  <c r="Y229" i="1"/>
  <c r="X155" i="1"/>
  <c r="Y189" i="1"/>
  <c r="X108" i="1"/>
  <c r="Y195" i="1"/>
  <c r="Y44" i="1"/>
  <c r="W264" i="1"/>
  <c r="Y230" i="1"/>
  <c r="W67" i="1"/>
  <c r="Y173" i="1"/>
  <c r="Y118" i="1"/>
  <c r="W289" i="1"/>
  <c r="X285" i="1"/>
  <c r="Y43" i="1"/>
  <c r="Y188" i="1"/>
  <c r="Y26" i="1"/>
  <c r="W222" i="1"/>
  <c r="Y151" i="1"/>
  <c r="W42" i="1"/>
  <c r="W5" i="1"/>
  <c r="X136" i="1"/>
  <c r="X254" i="1"/>
  <c r="W249" i="1"/>
  <c r="X158" i="1"/>
  <c r="W200" i="1"/>
  <c r="W72" i="1"/>
  <c r="Y261" i="1"/>
  <c r="W290" i="1"/>
  <c r="W239" i="1"/>
  <c r="X47" i="1"/>
  <c r="Y104" i="1"/>
  <c r="Y249" i="1"/>
  <c r="W271" i="1"/>
  <c r="Y40" i="1"/>
  <c r="Y33" i="1"/>
  <c r="Y62" i="1"/>
  <c r="W207" i="1"/>
  <c r="X194" i="1"/>
  <c r="X40" i="1"/>
  <c r="W62" i="1"/>
  <c r="Y72" i="1"/>
  <c r="W65" i="1"/>
  <c r="W126" i="1"/>
  <c r="Y239" i="1"/>
  <c r="Y47" i="1"/>
  <c r="Y232" i="1"/>
  <c r="X143" i="1"/>
  <c r="Y271" i="1"/>
  <c r="W136" i="1"/>
  <c r="W129" i="1"/>
  <c r="W158" i="1"/>
  <c r="Y207" i="1"/>
  <c r="Y197" i="1"/>
  <c r="X72" i="1"/>
  <c r="Y65" i="1"/>
  <c r="X126" i="1"/>
  <c r="X239" i="1"/>
  <c r="Y276" i="1"/>
  <c r="W232" i="1"/>
  <c r="W143" i="1"/>
  <c r="W22" i="1"/>
  <c r="Y136" i="1"/>
  <c r="Y129" i="1"/>
  <c r="Y158" i="1"/>
  <c r="X207" i="1"/>
  <c r="X162" i="1"/>
  <c r="Y168" i="1"/>
  <c r="X65" i="1"/>
  <c r="Y254" i="1"/>
  <c r="X5" i="1"/>
  <c r="W276" i="1"/>
  <c r="X232" i="1"/>
  <c r="Y143" i="1"/>
  <c r="Y22" i="1"/>
  <c r="Y292" i="1"/>
  <c r="X129" i="1"/>
  <c r="Y190" i="1"/>
  <c r="X12" i="1"/>
  <c r="Y66" i="1"/>
  <c r="W12" i="1"/>
  <c r="X249" i="1"/>
  <c r="X101" i="1"/>
  <c r="X168" i="1"/>
  <c r="W161" i="1"/>
  <c r="W254" i="1"/>
  <c r="Y5" i="1"/>
  <c r="X276" i="1"/>
  <c r="X97" i="1"/>
  <c r="W175" i="1"/>
  <c r="X22" i="1"/>
  <c r="X292" i="1"/>
  <c r="W193" i="1"/>
  <c r="X190" i="1"/>
  <c r="Y51" i="1"/>
  <c r="X271" i="1"/>
  <c r="W79" i="1"/>
  <c r="W168" i="1"/>
  <c r="Y161" i="1"/>
  <c r="Y111" i="1"/>
  <c r="Y200" i="1"/>
  <c r="Y126" i="1"/>
  <c r="W97" i="1"/>
  <c r="X175" i="1"/>
  <c r="X94" i="1"/>
  <c r="W292" i="1"/>
  <c r="X193" i="1"/>
  <c r="X79" i="1"/>
  <c r="Y12" i="1"/>
  <c r="X44" i="1"/>
  <c r="X261" i="1"/>
  <c r="Y290" i="1"/>
  <c r="X111" i="1"/>
  <c r="X200" i="1"/>
  <c r="X104" i="1"/>
  <c r="Y97" i="1"/>
  <c r="Y175" i="1"/>
  <c r="W40" i="1"/>
  <c r="X33" i="1"/>
  <c r="Y193" i="1"/>
  <c r="Y79" i="1"/>
  <c r="X62" i="1"/>
  <c r="W261" i="1"/>
  <c r="X290" i="1"/>
  <c r="W111" i="1"/>
  <c r="W47" i="1"/>
  <c r="W104" i="1"/>
  <c r="W33" i="1"/>
</calcChain>
</file>

<file path=xl/sharedStrings.xml><?xml version="1.0" encoding="utf-8"?>
<sst xmlns="http://schemas.openxmlformats.org/spreadsheetml/2006/main" count="3562" uniqueCount="457">
  <si>
    <t>10:25:47:775</t>
  </si>
  <si>
    <t>RedLED</t>
  </si>
  <si>
    <t>10:27:20:665</t>
  </si>
  <si>
    <t>BlueLED</t>
  </si>
  <si>
    <t>10:42:09:12</t>
  </si>
  <si>
    <t>10:43:41:83</t>
  </si>
  <si>
    <t>10:58:51:359</t>
  </si>
  <si>
    <t>11:00:18:183</t>
  </si>
  <si>
    <t>11:15:46:328</t>
  </si>
  <si>
    <t>11:17:33:371</t>
  </si>
  <si>
    <t>Time</t>
  </si>
  <si>
    <t>Measurement</t>
  </si>
  <si>
    <t>Channel</t>
  </si>
  <si>
    <t>Average pO2</t>
  </si>
  <si>
    <t>SD pO2</t>
  </si>
  <si>
    <t>Count</t>
  </si>
  <si>
    <t>SEM pO2</t>
  </si>
  <si>
    <t>Average SNR</t>
  </si>
  <si>
    <t>SD SNR</t>
  </si>
  <si>
    <t>SEM SNR</t>
  </si>
  <si>
    <t>Rat</t>
  </si>
  <si>
    <t>11:39:10:947</t>
  </si>
  <si>
    <t>11:41:15:380</t>
  </si>
  <si>
    <t>11:46:08:724</t>
  </si>
  <si>
    <t>RedLASER</t>
  </si>
  <si>
    <t>12:04:26:290</t>
  </si>
  <si>
    <t>12:08:23:564</t>
  </si>
  <si>
    <t>12:10:48:217</t>
  </si>
  <si>
    <t>12:26:32:431</t>
  </si>
  <si>
    <t>12:28:16:233</t>
  </si>
  <si>
    <t>12:30:33:190</t>
  </si>
  <si>
    <t>12:45:20:197</t>
  </si>
  <si>
    <t>12:46:39:565</t>
  </si>
  <si>
    <t>12:48:52:164</t>
  </si>
  <si>
    <t>09:38:47:322</t>
  </si>
  <si>
    <t>09:41:27:487</t>
  </si>
  <si>
    <t>09:44:48:90</t>
  </si>
  <si>
    <t>09:59:43:73</t>
  </si>
  <si>
    <t>10:01:05:939</t>
  </si>
  <si>
    <t>10:04:04:744</t>
  </si>
  <si>
    <t>10:19:25:94</t>
  </si>
  <si>
    <t>10:21:42:01</t>
  </si>
  <si>
    <t>10:23:54:370</t>
  </si>
  <si>
    <t>10:45:40:835</t>
  </si>
  <si>
    <t>10:52:48:468</t>
  </si>
  <si>
    <t>10:55:10:732</t>
  </si>
  <si>
    <t>11:07:09:765</t>
  </si>
  <si>
    <t>11:08:30:232</t>
  </si>
  <si>
    <t>11:10:28:609</t>
  </si>
  <si>
    <t>11:24:57:876</t>
  </si>
  <si>
    <t>11:26:23:101</t>
  </si>
  <si>
    <t>11:28:22:734</t>
  </si>
  <si>
    <t>11:43:47:22</t>
  </si>
  <si>
    <t>11:45:58:32</t>
  </si>
  <si>
    <t>11:49:09:250</t>
  </si>
  <si>
    <t>12:10:19:334</t>
  </si>
  <si>
    <t>12:11:37:952</t>
  </si>
  <si>
    <t>12:14:03:235</t>
  </si>
  <si>
    <t>09:35:53:819</t>
  </si>
  <si>
    <t>09:37:47:778</t>
  </si>
  <si>
    <t>09:40:17:288</t>
  </si>
  <si>
    <t>09:54:53:778</t>
  </si>
  <si>
    <t>09:56:21:582</t>
  </si>
  <si>
    <t>09:58:06:246</t>
  </si>
  <si>
    <t>10:13:02:869</t>
  </si>
  <si>
    <t>10:15:58:405</t>
  </si>
  <si>
    <t>10:18:46:236</t>
  </si>
  <si>
    <t>10:37:40:303</t>
  </si>
  <si>
    <t>10:39:19:960</t>
  </si>
  <si>
    <t>10:42:09:30</t>
  </si>
  <si>
    <t>09:33:22:652</t>
  </si>
  <si>
    <t>09:34:35:513</t>
  </si>
  <si>
    <t>09:37:04:414</t>
  </si>
  <si>
    <t>09:52:58:596</t>
  </si>
  <si>
    <t>09:55:08:827</t>
  </si>
  <si>
    <t>09:58:47:307</t>
  </si>
  <si>
    <t>10:15:12:503</t>
  </si>
  <si>
    <t>10:16:53:679</t>
  </si>
  <si>
    <t>10:22:22:494</t>
  </si>
  <si>
    <t>10:37:47:102</t>
  </si>
  <si>
    <t>10:39:05:710</t>
  </si>
  <si>
    <t>10:42:19:127</t>
  </si>
  <si>
    <t>11:38:00:827</t>
  </si>
  <si>
    <t>11:39:23:163</t>
  </si>
  <si>
    <t>11:41:45:857</t>
  </si>
  <si>
    <t>11:58:30:413</t>
  </si>
  <si>
    <t>11:59:59:925</t>
  </si>
  <si>
    <t>12:02:28:126</t>
  </si>
  <si>
    <t>12:17:51:255</t>
  </si>
  <si>
    <t>12:19:05:956</t>
  </si>
  <si>
    <t>12:21:24:972</t>
  </si>
  <si>
    <t>12:38:13:501</t>
  </si>
  <si>
    <t>12:39:33:569</t>
  </si>
  <si>
    <t>12:41:48:477</t>
  </si>
  <si>
    <t>09:46:24:384</t>
  </si>
  <si>
    <t>09:47:57:764</t>
  </si>
  <si>
    <t>09:50:14:412</t>
  </si>
  <si>
    <t>10:04:20:132</t>
  </si>
  <si>
    <t>10:05:35:821</t>
  </si>
  <si>
    <t>10:07:29:71</t>
  </si>
  <si>
    <t>10:22:56:843</t>
  </si>
  <si>
    <t>10:24:19:979</t>
  </si>
  <si>
    <t>10:26:50:748</t>
  </si>
  <si>
    <t>10:44:11:465</t>
  </si>
  <si>
    <t>10:45:28:633</t>
  </si>
  <si>
    <t>10:47:36:464</t>
  </si>
  <si>
    <t>09:50:44:620</t>
  </si>
  <si>
    <t>09:52:24:876</t>
  </si>
  <si>
    <t>09:55:39:723</t>
  </si>
  <si>
    <t>10:11:01:932</t>
  </si>
  <si>
    <t>10:12:23:359</t>
  </si>
  <si>
    <t>10:14:33:229</t>
  </si>
  <si>
    <t>10:30:00:504</t>
  </si>
  <si>
    <t>10:31:31:845</t>
  </si>
  <si>
    <t>10:33:51:331</t>
  </si>
  <si>
    <t>10:50:07:401</t>
  </si>
  <si>
    <t>10:51:21:682</t>
  </si>
  <si>
    <t>10:53:39:99</t>
  </si>
  <si>
    <t>09:59:01:819</t>
  </si>
  <si>
    <t>10:00:53:580</t>
  </si>
  <si>
    <t>10:03:44:352</t>
  </si>
  <si>
    <t>10:19:39:863</t>
  </si>
  <si>
    <t>10:20:52:564</t>
  </si>
  <si>
    <t>10:23:01:949</t>
  </si>
  <si>
    <t>10:40:10:52</t>
  </si>
  <si>
    <t>10:42:50:97</t>
  </si>
  <si>
    <t>10:45:28:969</t>
  </si>
  <si>
    <t>11:01:59:602</t>
  </si>
  <si>
    <t>11:03:28:884</t>
  </si>
  <si>
    <t>11:06:42:461</t>
  </si>
  <si>
    <t>14:21:15:795</t>
  </si>
  <si>
    <t>14:22:56:912</t>
  </si>
  <si>
    <t>14:27:41:230</t>
  </si>
  <si>
    <t>14:44:52:392</t>
  </si>
  <si>
    <t>14:46:22:164</t>
  </si>
  <si>
    <t>14:50:36:899</t>
  </si>
  <si>
    <t>15:07:53:55</t>
  </si>
  <si>
    <t>15:09:31:922</t>
  </si>
  <si>
    <t>15:13:35:373</t>
  </si>
  <si>
    <t>15:30:39:978</t>
  </si>
  <si>
    <t>15:32:44:562</t>
  </si>
  <si>
    <t>15:35:54:800</t>
  </si>
  <si>
    <t>13:56:53:832</t>
  </si>
  <si>
    <t>13:58:19:417</t>
  </si>
  <si>
    <t>14:03:22:435</t>
  </si>
  <si>
    <t>14:18:10:142</t>
  </si>
  <si>
    <t>14:19:25:662</t>
  </si>
  <si>
    <t>14:21:32:231</t>
  </si>
  <si>
    <t>14:36:24:16</t>
  </si>
  <si>
    <t>14:38:43:132</t>
  </si>
  <si>
    <t>14:41:55:489</t>
  </si>
  <si>
    <t>14:57:12:139</t>
  </si>
  <si>
    <t>14:58:28:748</t>
  </si>
  <si>
    <t>15:00:50:472</t>
  </si>
  <si>
    <t>14:41:43:859</t>
  </si>
  <si>
    <t>14:43:02:127</t>
  </si>
  <si>
    <t>14:47:05:68</t>
  </si>
  <si>
    <t>15:02:49:843</t>
  </si>
  <si>
    <t>15:04:11:290</t>
  </si>
  <si>
    <t>15:07:29:171</t>
  </si>
  <si>
    <t>15:20:04:879</t>
  </si>
  <si>
    <t>15:21:34:951</t>
  </si>
  <si>
    <t>15:24:01:63</t>
  </si>
  <si>
    <t>15:38:38:471</t>
  </si>
  <si>
    <t>15:40:11:382</t>
  </si>
  <si>
    <t>15:44:50:530</t>
  </si>
  <si>
    <t>14:25:25:350</t>
  </si>
  <si>
    <t>14:26:42:328</t>
  </si>
  <si>
    <t>14:29:06:532</t>
  </si>
  <si>
    <t>14:43:46:664</t>
  </si>
  <si>
    <t>14:45:47:800</t>
  </si>
  <si>
    <t>14:47:41:659</t>
  </si>
  <si>
    <t>15:09:22:967</t>
  </si>
  <si>
    <t>15:10:40:615</t>
  </si>
  <si>
    <t>15:12:30:657</t>
  </si>
  <si>
    <t>15:27:06:11</t>
  </si>
  <si>
    <t>15:28:27:17</t>
  </si>
  <si>
    <t>15:31:14:968</t>
  </si>
  <si>
    <t>13:12:05:663</t>
  </si>
  <si>
    <t>13:13:26:380</t>
  </si>
  <si>
    <t>13:15:21:409</t>
  </si>
  <si>
    <t>13:29:41:821</t>
  </si>
  <si>
    <t>13:31:26:785</t>
  </si>
  <si>
    <t>13:34:33:916</t>
  </si>
  <si>
    <t>13:48:26:49</t>
  </si>
  <si>
    <t>13:50:00:538</t>
  </si>
  <si>
    <t>13:52:37:135</t>
  </si>
  <si>
    <t>14:09:31:463</t>
  </si>
  <si>
    <t>14:10:51:40</t>
  </si>
  <si>
    <t>14:13:31:455</t>
  </si>
  <si>
    <t>13:56:04:806</t>
  </si>
  <si>
    <t>13:57:21:136</t>
  </si>
  <si>
    <t>14:01:30:233</t>
  </si>
  <si>
    <t>14:16:20:699</t>
  </si>
  <si>
    <t>14:17:40:547</t>
  </si>
  <si>
    <t>14:20:51:281</t>
  </si>
  <si>
    <t>14:34:23:22</t>
  </si>
  <si>
    <t>14:35:43:389</t>
  </si>
  <si>
    <t>14:39:02:663</t>
  </si>
  <si>
    <t>14:51:35:826</t>
  </si>
  <si>
    <t>14:53:52:203</t>
  </si>
  <si>
    <t>14:56:47:760</t>
  </si>
  <si>
    <t>14:34:13:979</t>
  </si>
  <si>
    <t>14:35:42:22</t>
  </si>
  <si>
    <t>14:37:59:385</t>
  </si>
  <si>
    <t>14:52:33:617</t>
  </si>
  <si>
    <t>14:54:24:658</t>
  </si>
  <si>
    <t>14:56:28:952</t>
  </si>
  <si>
    <t>15:14:59:381</t>
  </si>
  <si>
    <t>15:16:23:836</t>
  </si>
  <si>
    <t>15:18:52:107</t>
  </si>
  <si>
    <t>15:35:31:156</t>
  </si>
  <si>
    <t>15:36:57:569</t>
  </si>
  <si>
    <t>15:40:45:378</t>
  </si>
  <si>
    <t>11:58:24:311</t>
  </si>
  <si>
    <t>11:59:46:147</t>
  </si>
  <si>
    <t>12:01:50:302</t>
  </si>
  <si>
    <t>12:15:35:442</t>
  </si>
  <si>
    <t>12:17:00:277</t>
  </si>
  <si>
    <t>12:20:01:121</t>
  </si>
  <si>
    <t>12:35:31:856</t>
  </si>
  <si>
    <t>12:38:47:12</t>
  </si>
  <si>
    <t>12:43:25:420</t>
  </si>
  <si>
    <t>12:58:30:408</t>
  </si>
  <si>
    <t>13:00:23:218</t>
  </si>
  <si>
    <t>13:03:01:80</t>
  </si>
  <si>
    <t>14:18:47:842</t>
  </si>
  <si>
    <t>14:20:17:524</t>
  </si>
  <si>
    <t>14:23:18:188</t>
  </si>
  <si>
    <t>14:43:04:626</t>
  </si>
  <si>
    <t>14:44:32:649</t>
  </si>
  <si>
    <t>14:46:49:696</t>
  </si>
  <si>
    <t>15:00:13:726</t>
  </si>
  <si>
    <t>15:02:08:375</t>
  </si>
  <si>
    <t>15:05:05:950</t>
  </si>
  <si>
    <t>15:23:23:209</t>
  </si>
  <si>
    <t>15:25:32:190</t>
  </si>
  <si>
    <t>15:29:20:655</t>
  </si>
  <si>
    <t>14:32:01:607</t>
  </si>
  <si>
    <t>14:33:21:624</t>
  </si>
  <si>
    <t>14:37:40:686</t>
  </si>
  <si>
    <t>14:53:45:932</t>
  </si>
  <si>
    <t>14:55:08:638</t>
  </si>
  <si>
    <t>14:57:57:978</t>
  </si>
  <si>
    <t>15:16:15:694</t>
  </si>
  <si>
    <t>15:17:35:12</t>
  </si>
  <si>
    <t>15:19:35:697</t>
  </si>
  <si>
    <t>15:37:13:704</t>
  </si>
  <si>
    <t>15:38:58:578</t>
  </si>
  <si>
    <t>15:41:28:48</t>
  </si>
  <si>
    <t>13:59:48:268</t>
  </si>
  <si>
    <t>14:01:25:317</t>
  </si>
  <si>
    <t>14:05:21:292</t>
  </si>
  <si>
    <t>14:24:46:189</t>
  </si>
  <si>
    <t>14:26:53:831</t>
  </si>
  <si>
    <t>14:29:22:222</t>
  </si>
  <si>
    <t>14:45:30:477</t>
  </si>
  <si>
    <t>14:47:21:967</t>
  </si>
  <si>
    <t>14:49:46:460</t>
  </si>
  <si>
    <t>15:05:41:852</t>
  </si>
  <si>
    <t>15:08:08:963</t>
  </si>
  <si>
    <t>15:11:02:131</t>
  </si>
  <si>
    <t>10:08:32:844</t>
  </si>
  <si>
    <t>10:10:01:957</t>
  </si>
  <si>
    <t>10:12:14:821</t>
  </si>
  <si>
    <t>10:27:41:673</t>
  </si>
  <si>
    <t>10:29:05:508</t>
  </si>
  <si>
    <t>10:34:10:412</t>
  </si>
  <si>
    <t>10:49:25:05</t>
  </si>
  <si>
    <t>10:50:59:85</t>
  </si>
  <si>
    <t>10:54:13:671</t>
  </si>
  <si>
    <t>11:10:31:731</t>
  </si>
  <si>
    <t>11:11:52:808</t>
  </si>
  <si>
    <t>11:14:56:990</t>
  </si>
  <si>
    <t>10:42:01:524</t>
  </si>
  <si>
    <t>10:46:41:705</t>
  </si>
  <si>
    <t>10:50:58:198</t>
  </si>
  <si>
    <t>11:10:03:778</t>
  </si>
  <si>
    <t>11:11:31:302</t>
  </si>
  <si>
    <t>11:15:04:418</t>
  </si>
  <si>
    <t>11:33:31:430</t>
  </si>
  <si>
    <t>11:34:57:863</t>
  </si>
  <si>
    <t>11:37:21:317</t>
  </si>
  <si>
    <t>11:51:52:14</t>
  </si>
  <si>
    <t>11:53:59:106</t>
  </si>
  <si>
    <t>11:57:02:59</t>
  </si>
  <si>
    <t>14:41:18:147</t>
  </si>
  <si>
    <t>14:42:42:633</t>
  </si>
  <si>
    <t>14:45:42:687</t>
  </si>
  <si>
    <t>15:00:08:02</t>
  </si>
  <si>
    <t>15:01:27:240</t>
  </si>
  <si>
    <t>15:04:34:510</t>
  </si>
  <si>
    <t>15:22:27:339</t>
  </si>
  <si>
    <t>15:24:04:317</t>
  </si>
  <si>
    <t>15:26:15:367</t>
  </si>
  <si>
    <t>15:00:52:719</t>
  </si>
  <si>
    <t>15:03:07:837</t>
  </si>
  <si>
    <t>15:05:26:243</t>
  </si>
  <si>
    <t>15:20:27:366</t>
  </si>
  <si>
    <t>15:21:54:659</t>
  </si>
  <si>
    <t>15:24:20:512</t>
  </si>
  <si>
    <t>15:39:21:192</t>
  </si>
  <si>
    <t>15:40:58:411</t>
  </si>
  <si>
    <t>15:42:57:708</t>
  </si>
  <si>
    <t>15:58:45:180</t>
  </si>
  <si>
    <t>16:00:59:249</t>
  </si>
  <si>
    <t>16:03:05:830</t>
  </si>
  <si>
    <t>21% Again</t>
  </si>
  <si>
    <t>21%</t>
  </si>
  <si>
    <t>30%</t>
  </si>
  <si>
    <t>50%</t>
  </si>
  <si>
    <t>Hour</t>
  </si>
  <si>
    <t>Min</t>
  </si>
  <si>
    <t>Sec</t>
  </si>
  <si>
    <t>Sheet Name</t>
  </si>
  <si>
    <t>Combined Time</t>
  </si>
  <si>
    <t>Table Reference</t>
  </si>
  <si>
    <t>Start Cell</t>
  </si>
  <si>
    <t>End Cell</t>
  </si>
  <si>
    <t>Rectal Temp</t>
  </si>
  <si>
    <t>HR</t>
  </si>
  <si>
    <t>MAP</t>
  </si>
  <si>
    <t>10</t>
  </si>
  <si>
    <t>25</t>
  </si>
  <si>
    <t>47</t>
  </si>
  <si>
    <t>Rat01</t>
  </si>
  <si>
    <t>'[PowerlabData CROPPED.xlsx]Rat01'!$G:$G</t>
  </si>
  <si>
    <t>'[PowerlabData CROPPED.xlsx]Rat01'!$</t>
  </si>
  <si>
    <t>27</t>
  </si>
  <si>
    <t>20</t>
  </si>
  <si>
    <t>42</t>
  </si>
  <si>
    <t>09</t>
  </si>
  <si>
    <t>43</t>
  </si>
  <si>
    <t>41</t>
  </si>
  <si>
    <t>58</t>
  </si>
  <si>
    <t>51</t>
  </si>
  <si>
    <t>11</t>
  </si>
  <si>
    <t>00</t>
  </si>
  <si>
    <t>18</t>
  </si>
  <si>
    <t>15</t>
  </si>
  <si>
    <t>46</t>
  </si>
  <si>
    <t>17</t>
  </si>
  <si>
    <t>33</t>
  </si>
  <si>
    <t>39</t>
  </si>
  <si>
    <t>Rat02</t>
  </si>
  <si>
    <t>'[PowerlabData CROPPED.xlsx]Rat02'!$G:$G</t>
  </si>
  <si>
    <t>'[PowerlabData CROPPED.xlsx]Rat02'!$</t>
  </si>
  <si>
    <t>08</t>
  </si>
  <si>
    <t>12</t>
  </si>
  <si>
    <t>04</t>
  </si>
  <si>
    <t>26</t>
  </si>
  <si>
    <t>23</t>
  </si>
  <si>
    <t>48</t>
  </si>
  <si>
    <t>32</t>
  </si>
  <si>
    <t>28</t>
  </si>
  <si>
    <t>16</t>
  </si>
  <si>
    <t>30</t>
  </si>
  <si>
    <t>45</t>
  </si>
  <si>
    <t>52</t>
  </si>
  <si>
    <t>38</t>
  </si>
  <si>
    <t>Rat03</t>
  </si>
  <si>
    <t>'[PowerlabData CROPPED.xlsx]Rat03'!$G:$G</t>
  </si>
  <si>
    <t>'[PowerlabData CROPPED.xlsx]Rat03'!$</t>
  </si>
  <si>
    <t>44</t>
  </si>
  <si>
    <t>59</t>
  </si>
  <si>
    <t>01</t>
  </si>
  <si>
    <t>05</t>
  </si>
  <si>
    <t>19</t>
  </si>
  <si>
    <t>21</t>
  </si>
  <si>
    <t>54</t>
  </si>
  <si>
    <t>40</t>
  </si>
  <si>
    <t>55</t>
  </si>
  <si>
    <t>07</t>
  </si>
  <si>
    <t>Rat04</t>
  </si>
  <si>
    <t>'[PowerlabData CROPPED.xlsx]Rat04'!$G:$G</t>
  </si>
  <si>
    <t>'[PowerlabData CROPPED.xlsx]Rat04'!$</t>
  </si>
  <si>
    <t>24</t>
  </si>
  <si>
    <t>57</t>
  </si>
  <si>
    <t>22</t>
  </si>
  <si>
    <t>49</t>
  </si>
  <si>
    <t>37</t>
  </si>
  <si>
    <t>14</t>
  </si>
  <si>
    <t>03</t>
  </si>
  <si>
    <t>35</t>
  </si>
  <si>
    <t>53</t>
  </si>
  <si>
    <t>Rat06</t>
  </si>
  <si>
    <t>'[PowerlabData CROPPED.xlsx]Rat06'!$G:$G</t>
  </si>
  <si>
    <t>'[PowerlabData CROPPED.xlsx]Rat06'!$</t>
  </si>
  <si>
    <t>56</t>
  </si>
  <si>
    <t>06</t>
  </si>
  <si>
    <t>13</t>
  </si>
  <si>
    <t>02</t>
  </si>
  <si>
    <t>Rat08</t>
  </si>
  <si>
    <t>'[PowerlabData CROPPED.xlsx]Rat08'!$G:$G</t>
  </si>
  <si>
    <t>'[PowerlabData CROPPED.xlsx]Rat08'!$</t>
  </si>
  <si>
    <t>34</t>
  </si>
  <si>
    <t>Rat09</t>
  </si>
  <si>
    <t>'[PowerlabData CROPPED.xlsx]Rat09'!$G:$G</t>
  </si>
  <si>
    <t>'[PowerlabData CROPPED.xlsx]Rat09'!$</t>
  </si>
  <si>
    <t>Rat10</t>
  </si>
  <si>
    <t>'[PowerlabData CROPPED.xlsx]Rat10'!$G:$G</t>
  </si>
  <si>
    <t>'[PowerlabData CROPPED.xlsx]Rat10'!$</t>
  </si>
  <si>
    <t>50</t>
  </si>
  <si>
    <t>29</t>
  </si>
  <si>
    <t>36</t>
  </si>
  <si>
    <t>Rat11</t>
  </si>
  <si>
    <t>'[PowerlabData CROPPED.xlsx]Rat11'!$G:$G</t>
  </si>
  <si>
    <t>'[PowerlabData CROPPED.xlsx]Rat11'!$</t>
  </si>
  <si>
    <t>31</t>
  </si>
  <si>
    <t>Rat12</t>
  </si>
  <si>
    <t>'[PowerlabData CROPPED.xlsx]Rat12'!$G:$G</t>
  </si>
  <si>
    <t>'[PowerlabData CROPPED.xlsx]Rat12'!$</t>
  </si>
  <si>
    <t>Rat13</t>
  </si>
  <si>
    <t>'[PowerlabData CROPPED.xlsx]Rat13'!$G:$G</t>
  </si>
  <si>
    <t>'[PowerlabData CROPPED.xlsx]Rat13'!$</t>
  </si>
  <si>
    <t>Rat14</t>
  </si>
  <si>
    <t>'[PowerlabData CROPPED.xlsx]Rat14'!$G:$G</t>
  </si>
  <si>
    <t>'[PowerlabData CROPPED.xlsx]Rat14'!$</t>
  </si>
  <si>
    <t>Rat15</t>
  </si>
  <si>
    <t>'[PowerlabData CROPPED.xlsx]Rat15'!$G:$G</t>
  </si>
  <si>
    <t>'[PowerlabData CROPPED.xlsx]Rat15'!$</t>
  </si>
  <si>
    <t>Rat16</t>
  </si>
  <si>
    <t>'[PowerlabData CROPPED.xlsx]Rat16'!$G:$G</t>
  </si>
  <si>
    <t>'[PowerlabData CROPPED.xlsx]Rat16'!$</t>
  </si>
  <si>
    <t>Rat17</t>
  </si>
  <si>
    <t>'[PowerlabData CROPPED.xlsx]Rat17'!$G:$G</t>
  </si>
  <si>
    <t>'[PowerlabData CROPPED.xlsx]Rat17'!$</t>
  </si>
  <si>
    <t>Rat18</t>
  </si>
  <si>
    <t>'[PowerlabData CROPPED.xlsx]Rat18'!$G:$G</t>
  </si>
  <si>
    <t>'[PowerlabData CROPPED.xlsx]Rat18'!$</t>
  </si>
  <si>
    <t>Rat19</t>
  </si>
  <si>
    <t>'[PowerlabData CROPPED.xlsx]Rat19'!$G:$G</t>
  </si>
  <si>
    <t>'[PowerlabData CROPPED.xlsx]Rat19'!$</t>
  </si>
  <si>
    <t>Rat21</t>
  </si>
  <si>
    <t>'[PowerlabData CROPPED.xlsx]Rat21'!$G:$G</t>
  </si>
  <si>
    <t>'[PowerlabData CROPPED.xlsx]Rat21'!$</t>
  </si>
  <si>
    <t>Rat23</t>
  </si>
  <si>
    <t>'[PowerlabData CROPPED.xlsx]Rat23'!$G:$G</t>
  </si>
  <si>
    <t>'[PowerlabData CROPPED.xlsx]Rat23'!$</t>
  </si>
  <si>
    <t>Rat25</t>
  </si>
  <si>
    <t>'[PowerlabData CROPPED.xlsx]Rat25'!$G:$G</t>
  </si>
  <si>
    <t>'[PowerlabData CROPPED.xlsx]Rat25'!$</t>
  </si>
  <si>
    <t>Rat26</t>
  </si>
  <si>
    <t>'[PowerlabData CROPPED.xlsx]Rat26'!$G:$G</t>
  </si>
  <si>
    <t>'[PowerlabData CROPPED.xlsx]Rat26'!$</t>
  </si>
  <si>
    <t>Rat27</t>
  </si>
  <si>
    <t>'[PowerlabData CROPPED.xlsx]Rat27'!$G:$G</t>
  </si>
  <si>
    <t>'[PowerlabData CROPPED.xlsx]Rat27'!$</t>
  </si>
  <si>
    <t>Rat28</t>
  </si>
  <si>
    <t>'[PowerlabData CROPPED.xlsx]Rat28'!$G:$G</t>
  </si>
  <si>
    <t>'[PowerlabData CROPPED.xlsx]Rat28'!$</t>
  </si>
  <si>
    <t>Rat34</t>
  </si>
  <si>
    <t>'[PowerlabData CROPPED.xlsx]Rat34'!$G:$G</t>
  </si>
  <si>
    <t>'[PowerlabData CROPPED.xlsx]Rat34'!$</t>
  </si>
  <si>
    <t>Rat35</t>
  </si>
  <si>
    <t>'[PowerlabData CROPPED.xlsx]Rat35'!$G:$G</t>
  </si>
  <si>
    <t>'[PowerlabData CROPPED.xlsx]Rat35'!$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</si>
</sst>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18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4"/>
  <sheetViews>
    <sheetView topLeftCell="M1" workbookViewId="0">
      <pane ySplit="1" topLeftCell="A44" activePane="bottomLeft" state="frozen"/>
      <selection pane="bottomLeft" activeCell="Q72" sqref="A1:Y294"/>
    </sheetView>
  </sheetViews>
  <sheetFormatPr defaultRowHeight="15" x14ac:dyDescent="0.25"/>
  <cols>
    <col min="1" max="1" width="6.140625" bestFit="1" customWidth="1"/>
    <col min="2" max="2" width="11.7109375" style="3" bestFit="1" customWidth="1"/>
    <col min="3" max="3" width="15.85546875" bestFit="1" customWidth="1"/>
    <col min="4" max="4" width="10.5703125" bestFit="1" customWidth="1"/>
    <col min="5" max="5" width="14.5703125" bestFit="1" customWidth="1"/>
    <col min="6" max="6" width="11.5703125" bestFit="1" customWidth="1"/>
    <col min="7" max="7" width="8.5703125" bestFit="1" customWidth="1"/>
    <col min="8" max="8" width="11.5703125" bestFit="1" customWidth="1"/>
    <col min="9" max="9" width="14.5703125" bestFit="1" customWidth="1"/>
    <col min="10" max="11" width="11.5703125" bestFit="1" customWidth="1"/>
    <col min="12" max="12" width="10" style="2" bestFit="1" customWidth="1"/>
    <col min="16" max="16" width="11.85546875" bestFit="1" customWidth="1"/>
    <col min="17" max="17" width="15.140625" bestFit="1" customWidth="1"/>
    <col min="18" max="18" width="39.7109375" bestFit="1" customWidth="1"/>
    <col min="19" max="19" width="15.5703125" style="3" bestFit="1" customWidth="1"/>
    <col min="22" max="22" width="43.28515625" bestFit="1" customWidth="1"/>
    <col min="23" max="23" width="11.85546875" bestFit="1" customWidth="1"/>
  </cols>
  <sheetData>
    <row r="1" spans="1:25" x14ac:dyDescent="0.25">
      <c r="A1" t="s">
        <v>20</v>
      </c>
      <c r="B1" s="3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s="2" t="s">
        <v>10</v>
      </c>
      <c r="M1" t="s">
        <v>311</v>
      </c>
      <c r="N1" t="s">
        <v>312</v>
      </c>
      <c r="O1" t="s">
        <v>313</v>
      </c>
      <c r="P1" t="s">
        <v>314</v>
      </c>
      <c r="Q1" t="s">
        <v>315</v>
      </c>
      <c r="S1" s="3" t="s">
        <v>316</v>
      </c>
      <c r="T1" t="s">
        <v>317</v>
      </c>
      <c r="U1" t="s">
        <v>318</v>
      </c>
      <c r="W1" t="s">
        <v>319</v>
      </c>
      <c r="X1" t="s">
        <v>320</v>
      </c>
      <c r="Y1" t="s">
        <v>321</v>
      </c>
    </row>
    <row r="2" spans="1:25" x14ac:dyDescent="0.25">
      <c r="A2">
        <v>1</v>
      </c>
      <c r="B2" s="4" t="s">
        <v>0</v>
      </c>
      <c r="C2" s="1" t="s">
        <v>1</v>
      </c>
      <c r="D2" s="1">
        <v>0</v>
      </c>
      <c r="E2" s="1">
        <v>53.38</v>
      </c>
      <c r="F2" s="1">
        <v>0.30616444383152402</v>
      </c>
      <c r="G2" s="1">
        <v>60</v>
      </c>
      <c r="H2" s="1">
        <v>3.9525659738678297E-2</v>
      </c>
      <c r="I2" s="1">
        <v>4.0994999999999999</v>
      </c>
      <c r="J2" s="1">
        <v>0.13955196164869901</v>
      </c>
      <c r="K2" s="1">
        <v>1.80160807798663E-2</v>
      </c>
      <c r="L2" s="2" t="s">
        <v>308</v>
      </c>
      <c r="M2" t="str">
        <f>LEFT(B2,2)</f>
        <v>10</v>
      </c>
      <c r="N2" t="str">
        <f>MID(B2,4,2)</f>
        <v>25</v>
      </c>
      <c r="O2" t="str">
        <f>MID(B2,7,2)</f>
        <v>47</v>
      </c>
      <c r="P2" t="str">
        <f>"Rat"&amp;TEXT(A2,"00")</f>
        <v>Rat01</v>
      </c>
      <c r="Q2" s="5">
        <f>TIME(M2,N2,O2)</f>
        <v>0.43457175925925928</v>
      </c>
      <c r="R2" s="6" t="str">
        <f>"'[PowerlabData CROPPED.xlsx]"&amp;P2&amp;"'!$G:$G"</f>
        <v>'[PowerlabData CROPPED.xlsx]Rat01'!$G:$G</v>
      </c>
      <c r="S2" s="3" t="e">
        <f ca="1">VLOOKUP(Q2,INDIRECT(R2),1,TRUE)</f>
        <v>#N/A</v>
      </c>
      <c r="T2">
        <v>4</v>
      </c>
      <c r="U2">
        <f>T2+G2</f>
        <v>64</v>
      </c>
      <c r="V2" t="str">
        <f>"'[PowerlabData CROPPED.xlsx]"&amp;P2&amp;"'!$"</f>
        <v>'[PowerlabData CROPPED.xlsx]Rat01'!$</v>
      </c>
      <c r="W2">
        <f ca="1">AVERAGE(INDIRECT(V2&amp;"A"&amp;T2&amp;":$A"&amp;U2))</f>
        <v>36.617704918032807</v>
      </c>
      <c r="X2">
        <f ca="1">AVERAGE(INDIRECT(V2&amp;"C"&amp;T2&amp;":$C"&amp;U2))</f>
        <v>320.12806885245914</v>
      </c>
      <c r="Y2">
        <f ca="1">AVERAGE(INDIRECT(V2&amp;"D"&amp;T2&amp;":$D"&amp;U2))</f>
        <v>66.909019672131166</v>
      </c>
    </row>
    <row r="3" spans="1:25" x14ac:dyDescent="0.25">
      <c r="A3">
        <v>1</v>
      </c>
      <c r="B3" s="4" t="s">
        <v>2</v>
      </c>
      <c r="C3" s="1" t="s">
        <v>3</v>
      </c>
      <c r="D3" s="1">
        <v>1</v>
      </c>
      <c r="E3" s="1">
        <v>66.7976666666667</v>
      </c>
      <c r="F3" s="1">
        <v>1.17738037844851</v>
      </c>
      <c r="G3" s="1">
        <v>60</v>
      </c>
      <c r="H3" s="1">
        <v>0.15199915326274899</v>
      </c>
      <c r="I3" s="1">
        <v>1.93716666666667</v>
      </c>
      <c r="J3" s="1">
        <v>3.6105939800660097E-2</v>
      </c>
      <c r="K3" s="1">
        <v>4.6612567849041303E-3</v>
      </c>
      <c r="L3" s="2" t="s">
        <v>308</v>
      </c>
      <c r="M3" t="str">
        <f t="shared" ref="M3:M66" si="0">LEFT(B3,2)</f>
        <v>10</v>
      </c>
      <c r="N3" t="str">
        <f t="shared" ref="N3:N66" si="1">MID(B3,4,2)</f>
        <v>27</v>
      </c>
      <c r="O3" t="str">
        <f t="shared" ref="O3:O66" si="2">MID(B3,7,2)</f>
        <v>20</v>
      </c>
      <c r="P3" t="str">
        <f t="shared" ref="P3:P66" si="3">"Rat"&amp;TEXT(A3,"00")</f>
        <v>Rat01</v>
      </c>
      <c r="Q3" s="5">
        <f t="shared" ref="Q3:Q66" si="4">TIME(M3,N3,O3)</f>
        <v>0.43564814814814817</v>
      </c>
      <c r="R3" s="6" t="str">
        <f t="shared" ref="R3:R66" si="5">"'[PowerlabData CROPPED.xlsx]"&amp;P3&amp;"'!$G:$G"</f>
        <v>'[PowerlabData CROPPED.xlsx]Rat01'!$G:$G</v>
      </c>
      <c r="S3" s="3">
        <f t="shared" ref="S3:S9" ca="1" si="6">VLOOKUP(Q3,INDIRECT(R3),1,TRUE)</f>
        <v>0.43564288194444445</v>
      </c>
      <c r="T3">
        <f t="shared" ref="T3:T9" ca="1" si="7">MATCH(Q3,INDIRECT(R3),1)</f>
        <v>95</v>
      </c>
      <c r="U3">
        <f t="shared" ref="U3:U66" ca="1" si="8">T3+G3</f>
        <v>155</v>
      </c>
      <c r="V3" t="str">
        <f t="shared" ref="V3:V66" si="9">"'[PowerlabData CROPPED.xlsx]"&amp;P3&amp;"'!$"</f>
        <v>'[PowerlabData CROPPED.xlsx]Rat01'!$</v>
      </c>
      <c r="W3">
        <f t="shared" ref="W3:W66" ca="1" si="10">AVERAGE(INDIRECT(V3&amp;"A"&amp;T3&amp;":$A"&amp;U3))</f>
        <v>36.645518032786889</v>
      </c>
      <c r="X3">
        <f t="shared" ref="X3:X66" ca="1" si="11">AVERAGE(INDIRECT(V3&amp;"C"&amp;T3&amp;":$C"&amp;U3))</f>
        <v>315.88727868852448</v>
      </c>
      <c r="Y3">
        <f t="shared" ref="Y3:Y66" ca="1" si="12">AVERAGE(INDIRECT(V3&amp;"D"&amp;T3&amp;":$D"&amp;U3))</f>
        <v>64.389367213114767</v>
      </c>
    </row>
    <row r="4" spans="1:25" x14ac:dyDescent="0.25">
      <c r="A4">
        <v>1</v>
      </c>
      <c r="B4" s="4" t="s">
        <v>4</v>
      </c>
      <c r="C4" s="1" t="s">
        <v>1</v>
      </c>
      <c r="D4" s="1">
        <v>0</v>
      </c>
      <c r="E4" s="1">
        <v>55.890666666666696</v>
      </c>
      <c r="F4" s="1">
        <v>0.39671092190101698</v>
      </c>
      <c r="G4" s="1">
        <v>60</v>
      </c>
      <c r="H4" s="1">
        <v>5.1215159792707701E-2</v>
      </c>
      <c r="I4" s="1">
        <v>4.1159999999999997</v>
      </c>
      <c r="J4" s="1">
        <v>0.16646521158087901</v>
      </c>
      <c r="K4" s="1">
        <v>2.1490566405854599E-2</v>
      </c>
      <c r="L4" s="2" t="s">
        <v>309</v>
      </c>
      <c r="M4" t="str">
        <f t="shared" si="0"/>
        <v>10</v>
      </c>
      <c r="N4" t="str">
        <f t="shared" si="1"/>
        <v>42</v>
      </c>
      <c r="O4" t="str">
        <f t="shared" si="2"/>
        <v>09</v>
      </c>
      <c r="P4" t="str">
        <f t="shared" si="3"/>
        <v>Rat01</v>
      </c>
      <c r="Q4" s="5">
        <f t="shared" si="4"/>
        <v>0.44593750000000004</v>
      </c>
      <c r="R4" s="6" t="str">
        <f t="shared" si="5"/>
        <v>'[PowerlabData CROPPED.xlsx]Rat01'!$G:$G</v>
      </c>
      <c r="S4" s="3">
        <f t="shared" ca="1" si="6"/>
        <v>0.44593223379629632</v>
      </c>
      <c r="T4">
        <f t="shared" ca="1" si="7"/>
        <v>984</v>
      </c>
      <c r="U4">
        <f t="shared" ca="1" si="8"/>
        <v>1044</v>
      </c>
      <c r="V4" t="str">
        <f t="shared" si="9"/>
        <v>'[PowerlabData CROPPED.xlsx]Rat01'!$</v>
      </c>
      <c r="W4">
        <f t="shared" ca="1" si="10"/>
        <v>37.474244262295088</v>
      </c>
      <c r="X4">
        <f t="shared" ca="1" si="11"/>
        <v>342.82011967213106</v>
      </c>
      <c r="Y4">
        <f t="shared" ca="1" si="12"/>
        <v>75.212242622950825</v>
      </c>
    </row>
    <row r="5" spans="1:25" x14ac:dyDescent="0.25">
      <c r="A5">
        <v>1</v>
      </c>
      <c r="B5" s="4" t="s">
        <v>5</v>
      </c>
      <c r="C5" s="1" t="s">
        <v>3</v>
      </c>
      <c r="D5" s="1">
        <v>1</v>
      </c>
      <c r="E5" s="1">
        <v>69.064166666666694</v>
      </c>
      <c r="F5" s="1">
        <v>1.0364093330125701</v>
      </c>
      <c r="G5" s="1">
        <v>60</v>
      </c>
      <c r="H5" s="1">
        <v>0.13379986955372</v>
      </c>
      <c r="I5" s="1">
        <v>1.9175</v>
      </c>
      <c r="J5" s="1">
        <v>4.0727754664356297E-2</v>
      </c>
      <c r="K5" s="1">
        <v>5.2579305181157804E-3</v>
      </c>
      <c r="L5" s="2" t="s">
        <v>309</v>
      </c>
      <c r="M5" t="str">
        <f t="shared" si="0"/>
        <v>10</v>
      </c>
      <c r="N5" t="str">
        <f t="shared" si="1"/>
        <v>43</v>
      </c>
      <c r="O5" t="str">
        <f t="shared" si="2"/>
        <v>41</v>
      </c>
      <c r="P5" t="str">
        <f t="shared" si="3"/>
        <v>Rat01</v>
      </c>
      <c r="Q5" s="5">
        <f t="shared" si="4"/>
        <v>0.44700231481481478</v>
      </c>
      <c r="R5" s="6" t="str">
        <f t="shared" si="5"/>
        <v>'[PowerlabData CROPPED.xlsx]Rat01'!$G:$G</v>
      </c>
      <c r="S5" s="3">
        <f t="shared" ca="1" si="6"/>
        <v>0.44699704861111106</v>
      </c>
      <c r="T5">
        <f t="shared" ca="1" si="7"/>
        <v>1076</v>
      </c>
      <c r="U5">
        <f t="shared" ca="1" si="8"/>
        <v>1136</v>
      </c>
      <c r="V5" t="str">
        <f t="shared" si="9"/>
        <v>'[PowerlabData CROPPED.xlsx]Rat01'!$</v>
      </c>
      <c r="W5">
        <f t="shared" ca="1" si="10"/>
        <v>37.493657377049189</v>
      </c>
      <c r="X5">
        <f t="shared" ca="1" si="11"/>
        <v>349.64611475409839</v>
      </c>
      <c r="Y5">
        <f t="shared" ca="1" si="12"/>
        <v>79.793570491803294</v>
      </c>
    </row>
    <row r="6" spans="1:25" x14ac:dyDescent="0.25">
      <c r="A6">
        <v>1</v>
      </c>
      <c r="B6" s="4" t="s">
        <v>6</v>
      </c>
      <c r="C6" s="1" t="s">
        <v>1</v>
      </c>
      <c r="D6" s="1">
        <v>0</v>
      </c>
      <c r="E6" s="1">
        <v>64.345833333333303</v>
      </c>
      <c r="F6" s="1">
        <v>0.48783293474530998</v>
      </c>
      <c r="G6" s="1">
        <v>60</v>
      </c>
      <c r="H6" s="1">
        <v>6.2978961066669101E-2</v>
      </c>
      <c r="I6" s="1">
        <v>3.2553333333333301</v>
      </c>
      <c r="J6" s="1">
        <v>0.11965877411298401</v>
      </c>
      <c r="K6" s="1">
        <v>1.5447881312239399E-2</v>
      </c>
      <c r="L6" s="2" t="s">
        <v>310</v>
      </c>
      <c r="M6" t="str">
        <f t="shared" si="0"/>
        <v>10</v>
      </c>
      <c r="N6" t="str">
        <f t="shared" si="1"/>
        <v>58</v>
      </c>
      <c r="O6" t="str">
        <f t="shared" si="2"/>
        <v>51</v>
      </c>
      <c r="P6" t="str">
        <f t="shared" si="3"/>
        <v>Rat01</v>
      </c>
      <c r="Q6" s="5">
        <f t="shared" si="4"/>
        <v>0.45753472222222219</v>
      </c>
      <c r="R6" s="6" t="str">
        <f t="shared" si="5"/>
        <v>'[PowerlabData CROPPED.xlsx]Rat01'!$G:$G</v>
      </c>
      <c r="S6" s="3">
        <f t="shared" ca="1" si="6"/>
        <v>0.45752945601851852</v>
      </c>
      <c r="T6">
        <f t="shared" ca="1" si="7"/>
        <v>1986</v>
      </c>
      <c r="U6">
        <f t="shared" ca="1" si="8"/>
        <v>2046</v>
      </c>
      <c r="V6" t="str">
        <f t="shared" si="9"/>
        <v>'[PowerlabData CROPPED.xlsx]Rat01'!$</v>
      </c>
      <c r="W6">
        <f t="shared" ca="1" si="10"/>
        <v>37.121842622950815</v>
      </c>
      <c r="X6">
        <f t="shared" ca="1" si="11"/>
        <v>326.62920327868846</v>
      </c>
      <c r="Y6">
        <f t="shared" ca="1" si="12"/>
        <v>83.389706557377039</v>
      </c>
    </row>
    <row r="7" spans="1:25" x14ac:dyDescent="0.25">
      <c r="A7">
        <v>1</v>
      </c>
      <c r="B7" s="4" t="s">
        <v>7</v>
      </c>
      <c r="C7" s="1" t="s">
        <v>3</v>
      </c>
      <c r="D7" s="1">
        <v>1</v>
      </c>
      <c r="E7" s="1">
        <v>75.042666666666705</v>
      </c>
      <c r="F7" s="1">
        <v>1.46770554116129</v>
      </c>
      <c r="G7" s="1">
        <v>60</v>
      </c>
      <c r="H7" s="1">
        <v>0.189479970601801</v>
      </c>
      <c r="I7" s="1">
        <v>1.8078333333333301</v>
      </c>
      <c r="J7" s="1">
        <v>3.34211343646834E-2</v>
      </c>
      <c r="K7" s="1">
        <v>4.31464989352598E-3</v>
      </c>
      <c r="L7" s="2" t="s">
        <v>310</v>
      </c>
      <c r="M7" t="str">
        <f t="shared" si="0"/>
        <v>11</v>
      </c>
      <c r="N7" t="str">
        <f t="shared" si="1"/>
        <v>00</v>
      </c>
      <c r="O7" t="str">
        <f t="shared" si="2"/>
        <v>18</v>
      </c>
      <c r="P7" t="str">
        <f t="shared" si="3"/>
        <v>Rat01</v>
      </c>
      <c r="Q7" s="5">
        <f t="shared" si="4"/>
        <v>0.45854166666666668</v>
      </c>
      <c r="R7" s="6" t="str">
        <f t="shared" si="5"/>
        <v>'[PowerlabData CROPPED.xlsx]Rat01'!$G:$G</v>
      </c>
      <c r="S7" s="3">
        <f t="shared" ca="1" si="6"/>
        <v>0.45853640046296301</v>
      </c>
      <c r="T7">
        <f t="shared" ca="1" si="7"/>
        <v>2073</v>
      </c>
      <c r="U7">
        <f t="shared" ca="1" si="8"/>
        <v>2133</v>
      </c>
      <c r="V7" t="str">
        <f t="shared" si="9"/>
        <v>'[PowerlabData CROPPED.xlsx]Rat01'!$</v>
      </c>
      <c r="W7">
        <f t="shared" ca="1" si="10"/>
        <v>37.114786885245891</v>
      </c>
      <c r="X7">
        <f t="shared" ca="1" si="11"/>
        <v>326.62694098360657</v>
      </c>
      <c r="Y7">
        <f t="shared" ca="1" si="12"/>
        <v>87.690940983606552</v>
      </c>
    </row>
    <row r="8" spans="1:25" x14ac:dyDescent="0.25">
      <c r="A8">
        <v>1</v>
      </c>
      <c r="B8" s="4" t="s">
        <v>8</v>
      </c>
      <c r="C8" s="1" t="s">
        <v>1</v>
      </c>
      <c r="D8" s="1">
        <v>0</v>
      </c>
      <c r="E8" s="1">
        <v>54.149166666666702</v>
      </c>
      <c r="F8" s="1">
        <v>0.39955096323525702</v>
      </c>
      <c r="G8" s="1">
        <v>60</v>
      </c>
      <c r="H8" s="1">
        <v>5.1581807552375999E-2</v>
      </c>
      <c r="I8" s="1">
        <v>3.9386666666666699</v>
      </c>
      <c r="J8" s="1">
        <v>0.12620706090477801</v>
      </c>
      <c r="K8" s="1">
        <v>1.6293261501932998E-2</v>
      </c>
      <c r="L8" s="2" t="s">
        <v>307</v>
      </c>
      <c r="M8" t="str">
        <f t="shared" si="0"/>
        <v>11</v>
      </c>
      <c r="N8" t="str">
        <f t="shared" si="1"/>
        <v>15</v>
      </c>
      <c r="O8" t="str">
        <f t="shared" si="2"/>
        <v>46</v>
      </c>
      <c r="P8" t="str">
        <f t="shared" si="3"/>
        <v>Rat01</v>
      </c>
      <c r="Q8" s="5">
        <f t="shared" si="4"/>
        <v>0.4692824074074074</v>
      </c>
      <c r="R8" s="6" t="str">
        <f t="shared" si="5"/>
        <v>'[PowerlabData CROPPED.xlsx]Rat01'!$G:$G</v>
      </c>
      <c r="S8" s="3">
        <f t="shared" ca="1" si="6"/>
        <v>0.46927714120370373</v>
      </c>
      <c r="T8">
        <f t="shared" ca="1" si="7"/>
        <v>3001</v>
      </c>
      <c r="U8">
        <f t="shared" ca="1" si="8"/>
        <v>3061</v>
      </c>
      <c r="V8" t="str">
        <f t="shared" si="9"/>
        <v>'[PowerlabData CROPPED.xlsx]Rat01'!$</v>
      </c>
      <c r="W8">
        <f t="shared" ca="1" si="10"/>
        <v>37.511160655737712</v>
      </c>
      <c r="X8">
        <f t="shared" ca="1" si="11"/>
        <v>350.85919344262305</v>
      </c>
      <c r="Y8">
        <f t="shared" ca="1" si="12"/>
        <v>88.301901639344266</v>
      </c>
    </row>
    <row r="9" spans="1:25" x14ac:dyDescent="0.25">
      <c r="A9">
        <v>1</v>
      </c>
      <c r="B9" s="4" t="s">
        <v>9</v>
      </c>
      <c r="C9" s="1" t="s">
        <v>3</v>
      </c>
      <c r="D9" s="1">
        <v>1</v>
      </c>
      <c r="E9" s="1">
        <v>71.048500000000004</v>
      </c>
      <c r="F9" s="1">
        <v>1.60569385313639</v>
      </c>
      <c r="G9" s="1">
        <v>60</v>
      </c>
      <c r="H9" s="1">
        <v>0.20729418507682901</v>
      </c>
      <c r="I9" s="1">
        <v>1.851</v>
      </c>
      <c r="J9" s="1">
        <v>5.5758407437802603E-2</v>
      </c>
      <c r="K9" s="1">
        <v>7.1983794472552402E-3</v>
      </c>
      <c r="L9" s="2" t="s">
        <v>307</v>
      </c>
      <c r="M9" t="str">
        <f t="shared" si="0"/>
        <v>11</v>
      </c>
      <c r="N9" t="str">
        <f t="shared" si="1"/>
        <v>17</v>
      </c>
      <c r="O9" t="str">
        <f t="shared" si="2"/>
        <v>33</v>
      </c>
      <c r="P9" t="str">
        <f t="shared" si="3"/>
        <v>Rat01</v>
      </c>
      <c r="Q9" s="5">
        <f t="shared" si="4"/>
        <v>0.47052083333333333</v>
      </c>
      <c r="R9" s="6" t="str">
        <f t="shared" si="5"/>
        <v>'[PowerlabData CROPPED.xlsx]Rat01'!$G:$G</v>
      </c>
      <c r="S9" s="3">
        <f t="shared" ca="1" si="6"/>
        <v>0.47051556712962966</v>
      </c>
      <c r="T9">
        <f t="shared" ca="1" si="7"/>
        <v>3108</v>
      </c>
      <c r="U9">
        <f t="shared" ca="1" si="8"/>
        <v>3168</v>
      </c>
      <c r="V9" t="str">
        <f t="shared" si="9"/>
        <v>'[PowerlabData CROPPED.xlsx]Rat01'!$</v>
      </c>
      <c r="W9">
        <f t="shared" ca="1" si="10"/>
        <v>37.583452459016392</v>
      </c>
      <c r="X9">
        <f t="shared" ca="1" si="11"/>
        <v>337.63758196721324</v>
      </c>
      <c r="Y9">
        <f t="shared" ca="1" si="12"/>
        <v>82.109867213114725</v>
      </c>
    </row>
    <row r="10" spans="1:25" x14ac:dyDescent="0.25">
      <c r="A10">
        <v>2</v>
      </c>
      <c r="B10" s="4" t="s">
        <v>21</v>
      </c>
      <c r="C10" s="1" t="s">
        <v>1</v>
      </c>
      <c r="D10" s="1">
        <v>0</v>
      </c>
      <c r="E10" s="1">
        <v>51.4315</v>
      </c>
      <c r="F10" s="1">
        <v>0.36011028403347001</v>
      </c>
      <c r="G10" s="1">
        <v>60</v>
      </c>
      <c r="H10" s="1">
        <v>4.6490037761988401E-2</v>
      </c>
      <c r="I10" s="1">
        <v>4.532</v>
      </c>
      <c r="J10" s="1">
        <v>0.42546758591773698</v>
      </c>
      <c r="K10" s="1">
        <v>5.4927629153682198E-2</v>
      </c>
      <c r="L10" s="2" t="s">
        <v>308</v>
      </c>
      <c r="M10" t="str">
        <f t="shared" si="0"/>
        <v>11</v>
      </c>
      <c r="N10" t="str">
        <f t="shared" si="1"/>
        <v>39</v>
      </c>
      <c r="O10" t="str">
        <f t="shared" si="2"/>
        <v>10</v>
      </c>
      <c r="P10" t="str">
        <f t="shared" si="3"/>
        <v>Rat02</v>
      </c>
      <c r="Q10" s="5">
        <f t="shared" si="4"/>
        <v>0.48553240740740744</v>
      </c>
      <c r="R10" s="6" t="str">
        <f t="shared" si="5"/>
        <v>'[PowerlabData CROPPED.xlsx]Rat02'!$G:$G</v>
      </c>
      <c r="S10" s="3">
        <f t="shared" ref="S10:S31" ca="1" si="13">VLOOKUP(Q10,INDIRECT(R10),1,TRUE)</f>
        <v>0.48552818287037036</v>
      </c>
      <c r="T10">
        <f t="shared" ref="T10:T31" ca="1" si="14">MATCH(Q10,INDIRECT(R10),1)</f>
        <v>1367</v>
      </c>
      <c r="U10">
        <f t="shared" ca="1" si="8"/>
        <v>1427</v>
      </c>
      <c r="V10" t="str">
        <f t="shared" si="9"/>
        <v>'[PowerlabData CROPPED.xlsx]Rat02'!$</v>
      </c>
      <c r="W10">
        <f t="shared" ca="1" si="10"/>
        <v>37.757477049180324</v>
      </c>
      <c r="X10">
        <f t="shared" ca="1" si="11"/>
        <v>296.68162459016384</v>
      </c>
      <c r="Y10">
        <f t="shared" ca="1" si="12"/>
        <v>72.927295081967216</v>
      </c>
    </row>
    <row r="11" spans="1:25" x14ac:dyDescent="0.25">
      <c r="A11">
        <v>2</v>
      </c>
      <c r="B11" s="4" t="s">
        <v>22</v>
      </c>
      <c r="C11" s="1" t="s">
        <v>3</v>
      </c>
      <c r="D11" s="1">
        <v>1</v>
      </c>
      <c r="E11" s="1">
        <v>66.454666666666697</v>
      </c>
      <c r="F11" s="1">
        <v>3.0116891532087999</v>
      </c>
      <c r="G11" s="1">
        <v>60</v>
      </c>
      <c r="H11" s="1">
        <v>0.38880739781104001</v>
      </c>
      <c r="I11" s="1">
        <v>1.7755000000000001</v>
      </c>
      <c r="J11" s="1">
        <v>4.0100914370290099E-2</v>
      </c>
      <c r="K11" s="1">
        <v>5.1770057841274402E-3</v>
      </c>
      <c r="L11" s="2" t="s">
        <v>308</v>
      </c>
      <c r="M11" t="str">
        <f t="shared" si="0"/>
        <v>11</v>
      </c>
      <c r="N11" t="str">
        <f t="shared" si="1"/>
        <v>41</v>
      </c>
      <c r="O11" t="str">
        <f t="shared" si="2"/>
        <v>15</v>
      </c>
      <c r="P11" t="str">
        <f t="shared" si="3"/>
        <v>Rat02</v>
      </c>
      <c r="Q11" s="5">
        <f t="shared" si="4"/>
        <v>0.48697916666666669</v>
      </c>
      <c r="R11" s="6" t="str">
        <f t="shared" si="5"/>
        <v>'[PowerlabData CROPPED.xlsx]Rat02'!$G:$G</v>
      </c>
      <c r="S11" s="3">
        <f t="shared" ca="1" si="13"/>
        <v>0.48697494212962966</v>
      </c>
      <c r="T11">
        <f t="shared" ca="1" si="14"/>
        <v>1492</v>
      </c>
      <c r="U11">
        <f t="shared" ca="1" si="8"/>
        <v>1552</v>
      </c>
      <c r="V11" t="str">
        <f t="shared" si="9"/>
        <v>'[PowerlabData CROPPED.xlsx]Rat02'!$</v>
      </c>
      <c r="W11">
        <f t="shared" ca="1" si="10"/>
        <v>37.688585245901642</v>
      </c>
      <c r="X11">
        <f t="shared" ca="1" si="11"/>
        <v>291.2953295081968</v>
      </c>
      <c r="Y11">
        <f t="shared" ca="1" si="12"/>
        <v>67.877795081967221</v>
      </c>
    </row>
    <row r="12" spans="1:25" x14ac:dyDescent="0.25">
      <c r="A12">
        <v>2</v>
      </c>
      <c r="B12" s="4" t="s">
        <v>23</v>
      </c>
      <c r="C12" s="1" t="s">
        <v>24</v>
      </c>
      <c r="D12" s="1">
        <v>0</v>
      </c>
      <c r="E12" s="1">
        <v>49.601500000000001</v>
      </c>
      <c r="F12" s="1">
        <v>1.7237041751220901</v>
      </c>
      <c r="G12" s="1">
        <v>60</v>
      </c>
      <c r="H12" s="1">
        <v>0.222529252134535</v>
      </c>
      <c r="I12" s="1">
        <v>1.8959999999999999</v>
      </c>
      <c r="J12" s="1">
        <v>3.8824390958949101E-2</v>
      </c>
      <c r="K12" s="1">
        <v>5.0122073203551897E-3</v>
      </c>
      <c r="L12" s="2" t="s">
        <v>308</v>
      </c>
      <c r="M12" t="str">
        <f t="shared" si="0"/>
        <v>11</v>
      </c>
      <c r="N12" t="str">
        <f t="shared" si="1"/>
        <v>46</v>
      </c>
      <c r="O12" t="str">
        <f t="shared" si="2"/>
        <v>08</v>
      </c>
      <c r="P12" t="str">
        <f t="shared" si="3"/>
        <v>Rat02</v>
      </c>
      <c r="Q12" s="5">
        <f t="shared" si="4"/>
        <v>0.49037037037037035</v>
      </c>
      <c r="R12" s="6" t="str">
        <f t="shared" si="5"/>
        <v>'[PowerlabData CROPPED.xlsx]Rat02'!$G:$G</v>
      </c>
      <c r="S12" s="3">
        <f t="shared" ca="1" si="13"/>
        <v>0.49036614583333332</v>
      </c>
      <c r="T12">
        <f t="shared" ca="1" si="14"/>
        <v>1785</v>
      </c>
      <c r="U12">
        <f t="shared" ca="1" si="8"/>
        <v>1845</v>
      </c>
      <c r="V12" t="str">
        <f t="shared" si="9"/>
        <v>'[PowerlabData CROPPED.xlsx]Rat02'!$</v>
      </c>
      <c r="W12">
        <f t="shared" ca="1" si="10"/>
        <v>37.454798360655744</v>
      </c>
      <c r="X12">
        <f t="shared" ca="1" si="11"/>
        <v>299.89658688524594</v>
      </c>
      <c r="Y12">
        <f t="shared" ca="1" si="12"/>
        <v>73.894562295081954</v>
      </c>
    </row>
    <row r="13" spans="1:25" x14ac:dyDescent="0.25">
      <c r="A13">
        <v>2</v>
      </c>
      <c r="B13" s="4" t="s">
        <v>25</v>
      </c>
      <c r="C13" s="1" t="s">
        <v>1</v>
      </c>
      <c r="D13" s="1">
        <v>0</v>
      </c>
      <c r="E13" s="1">
        <v>49.116333333333301</v>
      </c>
      <c r="F13" s="1">
        <v>0.72776591169291605</v>
      </c>
      <c r="G13" s="1">
        <v>60</v>
      </c>
      <c r="H13" s="1">
        <v>9.3954175197470693E-2</v>
      </c>
      <c r="I13" s="1">
        <v>6.6485000000000003</v>
      </c>
      <c r="J13" s="1">
        <v>0.18592852569379101</v>
      </c>
      <c r="K13" s="1">
        <v>2.4003269453231699E-2</v>
      </c>
      <c r="L13" s="2" t="s">
        <v>309</v>
      </c>
      <c r="M13" t="str">
        <f t="shared" si="0"/>
        <v>12</v>
      </c>
      <c r="N13" t="str">
        <f t="shared" si="1"/>
        <v>04</v>
      </c>
      <c r="O13" t="str">
        <f t="shared" si="2"/>
        <v>26</v>
      </c>
      <c r="P13" t="str">
        <f t="shared" si="3"/>
        <v>Rat02</v>
      </c>
      <c r="Q13" s="5">
        <f t="shared" si="4"/>
        <v>0.50307870370370367</v>
      </c>
      <c r="R13" s="6" t="str">
        <f t="shared" si="5"/>
        <v>'[PowerlabData CROPPED.xlsx]Rat02'!$G:$G</v>
      </c>
      <c r="S13" s="3">
        <f t="shared" ca="1" si="13"/>
        <v>0.5030744791666667</v>
      </c>
      <c r="T13">
        <f t="shared" ca="1" si="14"/>
        <v>2883</v>
      </c>
      <c r="U13">
        <f t="shared" ca="1" si="8"/>
        <v>2943</v>
      </c>
      <c r="V13" t="str">
        <f t="shared" si="9"/>
        <v>'[PowerlabData CROPPED.xlsx]Rat02'!$</v>
      </c>
      <c r="W13">
        <f t="shared" ca="1" si="10"/>
        <v>37.45700491803278</v>
      </c>
      <c r="X13">
        <f t="shared" ca="1" si="11"/>
        <v>338.6988836065575</v>
      </c>
      <c r="Y13">
        <f t="shared" ca="1" si="12"/>
        <v>80.700950819672116</v>
      </c>
    </row>
    <row r="14" spans="1:25" x14ac:dyDescent="0.25">
      <c r="A14">
        <v>2</v>
      </c>
      <c r="B14" s="4" t="s">
        <v>26</v>
      </c>
      <c r="C14" s="1" t="s">
        <v>3</v>
      </c>
      <c r="D14" s="1">
        <v>1</v>
      </c>
      <c r="E14" s="1">
        <v>71.531833333333296</v>
      </c>
      <c r="F14" s="1">
        <v>3.9488810616285801</v>
      </c>
      <c r="G14" s="1">
        <v>60</v>
      </c>
      <c r="H14" s="1">
        <v>0.50979835292804598</v>
      </c>
      <c r="I14" s="1">
        <v>1.84033333333333</v>
      </c>
      <c r="J14" s="1">
        <v>4.8715728694357197E-2</v>
      </c>
      <c r="K14" s="1">
        <v>6.2891735310534802E-3</v>
      </c>
      <c r="L14" s="2" t="s">
        <v>309</v>
      </c>
      <c r="M14" t="str">
        <f t="shared" si="0"/>
        <v>12</v>
      </c>
      <c r="N14" t="str">
        <f t="shared" si="1"/>
        <v>08</v>
      </c>
      <c r="O14" t="str">
        <f t="shared" si="2"/>
        <v>23</v>
      </c>
      <c r="P14" t="str">
        <f t="shared" si="3"/>
        <v>Rat02</v>
      </c>
      <c r="Q14" s="5">
        <f t="shared" si="4"/>
        <v>0.50582175925925921</v>
      </c>
      <c r="R14" s="6" t="str">
        <f t="shared" si="5"/>
        <v>'[PowerlabData CROPPED.xlsx]Rat02'!$G:$G</v>
      </c>
      <c r="S14" s="3">
        <f t="shared" ca="1" si="13"/>
        <v>0.50581753472222224</v>
      </c>
      <c r="T14">
        <f t="shared" ca="1" si="14"/>
        <v>3120</v>
      </c>
      <c r="U14">
        <f t="shared" ca="1" si="8"/>
        <v>3180</v>
      </c>
      <c r="V14" t="str">
        <f t="shared" si="9"/>
        <v>'[PowerlabData CROPPED.xlsx]Rat02'!$</v>
      </c>
      <c r="W14">
        <f t="shared" ca="1" si="10"/>
        <v>37.713188524590166</v>
      </c>
      <c r="X14">
        <f t="shared" ca="1" si="11"/>
        <v>325.588124590164</v>
      </c>
      <c r="Y14">
        <f t="shared" ca="1" si="12"/>
        <v>67.465383606557353</v>
      </c>
    </row>
    <row r="15" spans="1:25" x14ac:dyDescent="0.25">
      <c r="A15">
        <v>2</v>
      </c>
      <c r="B15" s="4" t="s">
        <v>27</v>
      </c>
      <c r="C15" s="1" t="s">
        <v>24</v>
      </c>
      <c r="D15" s="1">
        <v>0</v>
      </c>
      <c r="E15" s="1">
        <v>53.180666666666703</v>
      </c>
      <c r="F15" s="1">
        <v>1.2038707941008</v>
      </c>
      <c r="G15" s="1">
        <v>75</v>
      </c>
      <c r="H15" s="1">
        <v>0.13901102540872501</v>
      </c>
      <c r="I15" s="1">
        <v>2.4277333333333302</v>
      </c>
      <c r="J15" s="1">
        <v>0.147373207273989</v>
      </c>
      <c r="K15" s="1">
        <v>1.7017192178195299E-2</v>
      </c>
      <c r="L15" s="2" t="s">
        <v>309</v>
      </c>
      <c r="M15" t="str">
        <f t="shared" si="0"/>
        <v>12</v>
      </c>
      <c r="N15" t="str">
        <f t="shared" si="1"/>
        <v>10</v>
      </c>
      <c r="O15" t="str">
        <f t="shared" si="2"/>
        <v>48</v>
      </c>
      <c r="P15" t="str">
        <f t="shared" si="3"/>
        <v>Rat02</v>
      </c>
      <c r="Q15" s="5">
        <f t="shared" si="4"/>
        <v>0.50749999999999995</v>
      </c>
      <c r="R15" s="6" t="str">
        <f t="shared" si="5"/>
        <v>'[PowerlabData CROPPED.xlsx]Rat02'!$G:$G</v>
      </c>
      <c r="S15" s="3">
        <f t="shared" ca="1" si="13"/>
        <v>0.50749577546296298</v>
      </c>
      <c r="T15">
        <f t="shared" ca="1" si="14"/>
        <v>3265</v>
      </c>
      <c r="U15">
        <f t="shared" ca="1" si="8"/>
        <v>3340</v>
      </c>
      <c r="V15" t="str">
        <f t="shared" si="9"/>
        <v>'[PowerlabData CROPPED.xlsx]Rat02'!$</v>
      </c>
      <c r="W15">
        <f t="shared" ca="1" si="10"/>
        <v>37.786435526315792</v>
      </c>
      <c r="X15">
        <f t="shared" ca="1" si="11"/>
        <v>329.60348289473677</v>
      </c>
      <c r="Y15">
        <f t="shared" ca="1" si="12"/>
        <v>69.692198684210538</v>
      </c>
    </row>
    <row r="16" spans="1:25" x14ac:dyDescent="0.25">
      <c r="A16">
        <v>2</v>
      </c>
      <c r="B16" s="4" t="s">
        <v>28</v>
      </c>
      <c r="C16" s="1" t="s">
        <v>1</v>
      </c>
      <c r="D16" s="1">
        <v>0</v>
      </c>
      <c r="E16" s="1">
        <v>71.605666666666707</v>
      </c>
      <c r="F16" s="1">
        <v>0.83046245483398495</v>
      </c>
      <c r="G16" s="1">
        <v>60</v>
      </c>
      <c r="H16" s="1">
        <v>0.107212241907418</v>
      </c>
      <c r="I16" s="1">
        <v>4.3333333333333304</v>
      </c>
      <c r="J16" s="1">
        <v>0.16273359278963301</v>
      </c>
      <c r="K16" s="1">
        <v>2.1008816491425001E-2</v>
      </c>
      <c r="L16" s="2" t="s">
        <v>310</v>
      </c>
      <c r="M16" t="str">
        <f t="shared" si="0"/>
        <v>12</v>
      </c>
      <c r="N16" t="str">
        <f t="shared" si="1"/>
        <v>26</v>
      </c>
      <c r="O16" t="str">
        <f t="shared" si="2"/>
        <v>32</v>
      </c>
      <c r="P16" t="str">
        <f t="shared" si="3"/>
        <v>Rat02</v>
      </c>
      <c r="Q16" s="5">
        <f t="shared" si="4"/>
        <v>0.51842592592592596</v>
      </c>
      <c r="R16" s="6" t="str">
        <f t="shared" si="5"/>
        <v>'[PowerlabData CROPPED.xlsx]Rat02'!$G:$G</v>
      </c>
      <c r="S16" s="3">
        <f t="shared" ca="1" si="13"/>
        <v>0.51842170138888888</v>
      </c>
      <c r="T16">
        <f t="shared" ca="1" si="14"/>
        <v>4209</v>
      </c>
      <c r="U16">
        <f t="shared" ca="1" si="8"/>
        <v>4269</v>
      </c>
      <c r="V16" t="str">
        <f t="shared" si="9"/>
        <v>'[PowerlabData CROPPED.xlsx]Rat02'!$</v>
      </c>
      <c r="W16">
        <f t="shared" ca="1" si="10"/>
        <v>37.480381967213113</v>
      </c>
      <c r="X16">
        <f t="shared" ca="1" si="11"/>
        <v>324.7163918032785</v>
      </c>
      <c r="Y16">
        <f t="shared" ca="1" si="12"/>
        <v>75.33485901639348</v>
      </c>
    </row>
    <row r="17" spans="1:25" x14ac:dyDescent="0.25">
      <c r="A17">
        <v>2</v>
      </c>
      <c r="B17" s="4" t="s">
        <v>29</v>
      </c>
      <c r="C17" s="1" t="s">
        <v>3</v>
      </c>
      <c r="D17" s="1">
        <v>1</v>
      </c>
      <c r="E17" s="1">
        <v>80.148666666666699</v>
      </c>
      <c r="F17" s="1">
        <v>4.3012895224055203</v>
      </c>
      <c r="G17" s="1">
        <v>60</v>
      </c>
      <c r="H17" s="1">
        <v>0.555294089583102</v>
      </c>
      <c r="I17" s="1">
        <v>1.79216666666667</v>
      </c>
      <c r="J17" s="1">
        <v>3.49805501513182E-2</v>
      </c>
      <c r="K17" s="1">
        <v>4.5159696059076304E-3</v>
      </c>
      <c r="L17" s="2" t="s">
        <v>310</v>
      </c>
      <c r="M17" t="str">
        <f t="shared" si="0"/>
        <v>12</v>
      </c>
      <c r="N17" t="str">
        <f t="shared" si="1"/>
        <v>28</v>
      </c>
      <c r="O17" t="str">
        <f t="shared" si="2"/>
        <v>16</v>
      </c>
      <c r="P17" t="str">
        <f t="shared" si="3"/>
        <v>Rat02</v>
      </c>
      <c r="Q17" s="5">
        <f t="shared" si="4"/>
        <v>0.51962962962962966</v>
      </c>
      <c r="R17" s="6" t="str">
        <f t="shared" si="5"/>
        <v>'[PowerlabData CROPPED.xlsx]Rat02'!$G:$G</v>
      </c>
      <c r="S17" s="3">
        <f t="shared" ca="1" si="13"/>
        <v>0.51962540509259258</v>
      </c>
      <c r="T17">
        <f t="shared" ca="1" si="14"/>
        <v>4313</v>
      </c>
      <c r="U17">
        <f t="shared" ca="1" si="8"/>
        <v>4373</v>
      </c>
      <c r="V17" t="str">
        <f t="shared" si="9"/>
        <v>'[PowerlabData CROPPED.xlsx]Rat02'!$</v>
      </c>
      <c r="W17">
        <f t="shared" ca="1" si="10"/>
        <v>37.471277049180323</v>
      </c>
      <c r="X17">
        <f t="shared" ca="1" si="11"/>
        <v>325.89081147540981</v>
      </c>
      <c r="Y17">
        <f t="shared" ca="1" si="12"/>
        <v>75.800244262295081</v>
      </c>
    </row>
    <row r="18" spans="1:25" x14ac:dyDescent="0.25">
      <c r="A18">
        <v>2</v>
      </c>
      <c r="B18" s="4" t="s">
        <v>30</v>
      </c>
      <c r="C18" s="1" t="s">
        <v>24</v>
      </c>
      <c r="D18" s="1">
        <v>0</v>
      </c>
      <c r="E18" s="1">
        <v>77.032833333333301</v>
      </c>
      <c r="F18" s="1">
        <v>2.6307692738478998</v>
      </c>
      <c r="G18" s="1">
        <v>60</v>
      </c>
      <c r="H18" s="1">
        <v>0.339630852844237</v>
      </c>
      <c r="I18" s="1">
        <v>1.77433333333333</v>
      </c>
      <c r="J18" s="1">
        <v>3.8486649922047297E-2</v>
      </c>
      <c r="K18" s="1">
        <v>4.9686051399801404E-3</v>
      </c>
      <c r="L18" s="2" t="s">
        <v>310</v>
      </c>
      <c r="M18" t="str">
        <f t="shared" si="0"/>
        <v>12</v>
      </c>
      <c r="N18" t="str">
        <f t="shared" si="1"/>
        <v>30</v>
      </c>
      <c r="O18" t="str">
        <f t="shared" si="2"/>
        <v>33</v>
      </c>
      <c r="P18" t="str">
        <f t="shared" si="3"/>
        <v>Rat02</v>
      </c>
      <c r="Q18" s="5">
        <f t="shared" si="4"/>
        <v>0.52121527777777776</v>
      </c>
      <c r="R18" s="6" t="str">
        <f t="shared" si="5"/>
        <v>'[PowerlabData CROPPED.xlsx]Rat02'!$G:$G</v>
      </c>
      <c r="S18" s="3">
        <f t="shared" ca="1" si="13"/>
        <v>0.52121105324074068</v>
      </c>
      <c r="T18">
        <f t="shared" ca="1" si="14"/>
        <v>4450</v>
      </c>
      <c r="U18">
        <f t="shared" ca="1" si="8"/>
        <v>4510</v>
      </c>
      <c r="V18" t="str">
        <f t="shared" si="9"/>
        <v>'[PowerlabData CROPPED.xlsx]Rat02'!$</v>
      </c>
      <c r="W18">
        <f t="shared" ca="1" si="10"/>
        <v>37.526144262295063</v>
      </c>
      <c r="X18">
        <f t="shared" ca="1" si="11"/>
        <v>330.90221147540973</v>
      </c>
      <c r="Y18">
        <f t="shared" ca="1" si="12"/>
        <v>75.654813114754063</v>
      </c>
    </row>
    <row r="19" spans="1:25" x14ac:dyDescent="0.25">
      <c r="A19">
        <v>2</v>
      </c>
      <c r="B19" s="4" t="s">
        <v>31</v>
      </c>
      <c r="C19" s="1" t="s">
        <v>1</v>
      </c>
      <c r="D19" s="1">
        <v>0</v>
      </c>
      <c r="E19" s="1">
        <v>55.921999999999997</v>
      </c>
      <c r="F19" s="1">
        <v>0.60655804888457898</v>
      </c>
      <c r="G19" s="1">
        <v>60</v>
      </c>
      <c r="H19" s="1">
        <v>7.8306307394601204E-2</v>
      </c>
      <c r="I19" s="1">
        <v>5.3263333333333298</v>
      </c>
      <c r="J19" s="1">
        <v>0.13897201956589</v>
      </c>
      <c r="K19" s="1">
        <v>1.7941210578916799E-2</v>
      </c>
      <c r="L19" s="2" t="s">
        <v>307</v>
      </c>
      <c r="M19" t="str">
        <f t="shared" si="0"/>
        <v>12</v>
      </c>
      <c r="N19" t="str">
        <f t="shared" si="1"/>
        <v>45</v>
      </c>
      <c r="O19" t="str">
        <f t="shared" si="2"/>
        <v>20</v>
      </c>
      <c r="P19" t="str">
        <f t="shared" si="3"/>
        <v>Rat02</v>
      </c>
      <c r="Q19" s="5">
        <f t="shared" si="4"/>
        <v>0.53148148148148155</v>
      </c>
      <c r="R19" s="6" t="str">
        <f t="shared" si="5"/>
        <v>'[PowerlabData CROPPED.xlsx]Rat02'!$G:$G</v>
      </c>
      <c r="S19" s="3">
        <f t="shared" ca="1" si="13"/>
        <v>0.53147725694444448</v>
      </c>
      <c r="T19">
        <f t="shared" ca="1" si="14"/>
        <v>5337</v>
      </c>
      <c r="U19">
        <f t="shared" ca="1" si="8"/>
        <v>5397</v>
      </c>
      <c r="V19" t="str">
        <f t="shared" si="9"/>
        <v>'[PowerlabData CROPPED.xlsx]Rat02'!$</v>
      </c>
      <c r="W19">
        <f t="shared" ca="1" si="10"/>
        <v>37.691203278688526</v>
      </c>
      <c r="X19">
        <f t="shared" ca="1" si="11"/>
        <v>350.83383770491798</v>
      </c>
      <c r="Y19">
        <f t="shared" ca="1" si="12"/>
        <v>80.898791803278684</v>
      </c>
    </row>
    <row r="20" spans="1:25" x14ac:dyDescent="0.25">
      <c r="A20">
        <v>2</v>
      </c>
      <c r="B20" s="4" t="s">
        <v>32</v>
      </c>
      <c r="C20" s="1" t="s">
        <v>3</v>
      </c>
      <c r="D20" s="1">
        <v>1</v>
      </c>
      <c r="E20" s="1">
        <v>70.188000000000002</v>
      </c>
      <c r="F20" s="1">
        <v>2.35220945779353</v>
      </c>
      <c r="G20" s="1">
        <v>60</v>
      </c>
      <c r="H20" s="1">
        <v>0.30366893522753102</v>
      </c>
      <c r="I20" s="1">
        <v>1.8859999999999999</v>
      </c>
      <c r="J20" s="1">
        <v>7.1837780218118194E-2</v>
      </c>
      <c r="K20" s="1">
        <v>9.2742175471093504E-3</v>
      </c>
      <c r="L20" s="2" t="s">
        <v>307</v>
      </c>
      <c r="M20" t="str">
        <f t="shared" si="0"/>
        <v>12</v>
      </c>
      <c r="N20" t="str">
        <f t="shared" si="1"/>
        <v>46</v>
      </c>
      <c r="O20" t="str">
        <f t="shared" si="2"/>
        <v>39</v>
      </c>
      <c r="P20" t="str">
        <f t="shared" si="3"/>
        <v>Rat02</v>
      </c>
      <c r="Q20" s="5">
        <f t="shared" si="4"/>
        <v>0.53239583333333329</v>
      </c>
      <c r="R20" s="6" t="str">
        <f t="shared" si="5"/>
        <v>'[PowerlabData CROPPED.xlsx]Rat02'!$G:$G</v>
      </c>
      <c r="S20" s="3">
        <f t="shared" ca="1" si="13"/>
        <v>0.53239160879629632</v>
      </c>
      <c r="T20">
        <f t="shared" ca="1" si="14"/>
        <v>5416</v>
      </c>
      <c r="U20">
        <f t="shared" ca="1" si="8"/>
        <v>5476</v>
      </c>
      <c r="V20" t="str">
        <f t="shared" si="9"/>
        <v>'[PowerlabData CROPPED.xlsx]Rat02'!$</v>
      </c>
      <c r="W20">
        <f t="shared" ca="1" si="10"/>
        <v>37.670545901639329</v>
      </c>
      <c r="X20">
        <f t="shared" ca="1" si="11"/>
        <v>351.44978524590158</v>
      </c>
      <c r="Y20">
        <f t="shared" ca="1" si="12"/>
        <v>80.483845901639356</v>
      </c>
    </row>
    <row r="21" spans="1:25" x14ac:dyDescent="0.25">
      <c r="A21">
        <v>2</v>
      </c>
      <c r="B21" s="4" t="s">
        <v>33</v>
      </c>
      <c r="C21" s="1" t="s">
        <v>24</v>
      </c>
      <c r="D21" s="1">
        <v>0</v>
      </c>
      <c r="E21" s="1">
        <v>49.059647058823501</v>
      </c>
      <c r="F21" s="1">
        <v>1.0809717273974</v>
      </c>
      <c r="G21" s="1">
        <v>85</v>
      </c>
      <c r="H21" s="1">
        <v>0.117247845856671</v>
      </c>
      <c r="I21" s="1">
        <v>2.1512941176470601</v>
      </c>
      <c r="J21" s="1">
        <v>7.0490520602487297E-2</v>
      </c>
      <c r="K21" s="1">
        <v>7.6457704530864899E-3</v>
      </c>
      <c r="L21" s="2" t="s">
        <v>307</v>
      </c>
      <c r="M21" t="str">
        <f t="shared" si="0"/>
        <v>12</v>
      </c>
      <c r="N21" t="str">
        <f t="shared" si="1"/>
        <v>48</v>
      </c>
      <c r="O21" t="str">
        <f t="shared" si="2"/>
        <v>52</v>
      </c>
      <c r="P21" t="str">
        <f t="shared" si="3"/>
        <v>Rat02</v>
      </c>
      <c r="Q21" s="5">
        <f t="shared" si="4"/>
        <v>0.53393518518518512</v>
      </c>
      <c r="R21" s="6" t="str">
        <f t="shared" si="5"/>
        <v>'[PowerlabData CROPPED.xlsx]Rat02'!$G:$G</v>
      </c>
      <c r="S21" s="3">
        <f t="shared" ca="1" si="13"/>
        <v>0.53393096064814816</v>
      </c>
      <c r="T21">
        <f t="shared" ca="1" si="14"/>
        <v>5549</v>
      </c>
      <c r="U21">
        <f t="shared" ca="1" si="8"/>
        <v>5634</v>
      </c>
      <c r="V21" t="str">
        <f t="shared" si="9"/>
        <v>'[PowerlabData CROPPED.xlsx]Rat02'!$</v>
      </c>
      <c r="W21">
        <f t="shared" ca="1" si="10"/>
        <v>37.618748837209289</v>
      </c>
      <c r="X21">
        <f t="shared" ca="1" si="11"/>
        <v>351.87829883720929</v>
      </c>
      <c r="Y21">
        <f t="shared" ca="1" si="12"/>
        <v>77.454334883721003</v>
      </c>
    </row>
    <row r="22" spans="1:25" x14ac:dyDescent="0.25">
      <c r="A22">
        <v>3</v>
      </c>
      <c r="B22" s="4" t="s">
        <v>34</v>
      </c>
      <c r="C22" s="1" t="s">
        <v>1</v>
      </c>
      <c r="D22" s="1">
        <v>0</v>
      </c>
      <c r="E22" s="1">
        <v>46.140166666666701</v>
      </c>
      <c r="F22" s="1">
        <v>0.49086485467545499</v>
      </c>
      <c r="G22" s="1">
        <v>60</v>
      </c>
      <c r="H22" s="1">
        <v>6.3370380246552005E-2</v>
      </c>
      <c r="I22" s="1">
        <v>4.4154999999999998</v>
      </c>
      <c r="J22" s="1">
        <v>0.16176551960579699</v>
      </c>
      <c r="K22" s="1">
        <v>2.0883838780794601E-2</v>
      </c>
      <c r="L22" s="2" t="s">
        <v>308</v>
      </c>
      <c r="M22" t="str">
        <f t="shared" si="0"/>
        <v>09</v>
      </c>
      <c r="N22" t="str">
        <f t="shared" si="1"/>
        <v>38</v>
      </c>
      <c r="O22" t="str">
        <f t="shared" si="2"/>
        <v>47</v>
      </c>
      <c r="P22" t="str">
        <f t="shared" si="3"/>
        <v>Rat03</v>
      </c>
      <c r="Q22" s="5">
        <f t="shared" si="4"/>
        <v>0.4019328703703704</v>
      </c>
      <c r="R22" s="6" t="str">
        <f t="shared" si="5"/>
        <v>'[PowerlabData CROPPED.xlsx]Rat03'!$G:$G</v>
      </c>
      <c r="S22" s="3">
        <f t="shared" ca="1" si="13"/>
        <v>0.4019314351851852</v>
      </c>
      <c r="T22">
        <f t="shared" ca="1" si="14"/>
        <v>1589</v>
      </c>
      <c r="U22">
        <f t="shared" ca="1" si="8"/>
        <v>1649</v>
      </c>
      <c r="V22" t="str">
        <f t="shared" si="9"/>
        <v>'[PowerlabData CROPPED.xlsx]Rat03'!$</v>
      </c>
      <c r="W22">
        <f t="shared" ca="1" si="10"/>
        <v>37.097167213114759</v>
      </c>
      <c r="X22">
        <f t="shared" ca="1" si="11"/>
        <v>377.430644262295</v>
      </c>
      <c r="Y22">
        <f t="shared" ca="1" si="12"/>
        <v>88.542990163934405</v>
      </c>
    </row>
    <row r="23" spans="1:25" x14ac:dyDescent="0.25">
      <c r="A23">
        <v>3</v>
      </c>
      <c r="B23" s="4" t="s">
        <v>35</v>
      </c>
      <c r="C23" s="1" t="s">
        <v>3</v>
      </c>
      <c r="D23" s="1">
        <v>1</v>
      </c>
      <c r="E23" s="1">
        <v>68.697500000000005</v>
      </c>
      <c r="F23" s="1">
        <v>3.4245211952427299</v>
      </c>
      <c r="G23" s="1">
        <v>60</v>
      </c>
      <c r="H23" s="1">
        <v>0.44210378526364602</v>
      </c>
      <c r="I23" s="1">
        <v>1.6105</v>
      </c>
      <c r="J23" s="1">
        <v>3.39816126750924E-2</v>
      </c>
      <c r="K23" s="1">
        <v>4.3870073322634503E-3</v>
      </c>
      <c r="L23" s="2" t="s">
        <v>308</v>
      </c>
      <c r="M23" t="str">
        <f t="shared" si="0"/>
        <v>09</v>
      </c>
      <c r="N23" t="str">
        <f t="shared" si="1"/>
        <v>41</v>
      </c>
      <c r="O23" t="str">
        <f t="shared" si="2"/>
        <v>27</v>
      </c>
      <c r="P23" t="str">
        <f t="shared" si="3"/>
        <v>Rat03</v>
      </c>
      <c r="Q23" s="5">
        <f t="shared" si="4"/>
        <v>0.40378472222222223</v>
      </c>
      <c r="R23" s="6" t="str">
        <f t="shared" si="5"/>
        <v>'[PowerlabData CROPPED.xlsx]Rat03'!$G:$G</v>
      </c>
      <c r="S23" s="3">
        <f t="shared" ca="1" si="13"/>
        <v>0.40378328703703703</v>
      </c>
      <c r="T23">
        <f t="shared" ca="1" si="14"/>
        <v>1749</v>
      </c>
      <c r="U23">
        <f t="shared" ca="1" si="8"/>
        <v>1809</v>
      </c>
      <c r="V23" t="str">
        <f t="shared" si="9"/>
        <v>'[PowerlabData CROPPED.xlsx]Rat03'!$</v>
      </c>
      <c r="W23">
        <f t="shared" ca="1" si="10"/>
        <v>37.279083606557386</v>
      </c>
      <c r="X23">
        <f t="shared" ca="1" si="11"/>
        <v>384.37437049180323</v>
      </c>
      <c r="Y23">
        <f t="shared" ca="1" si="12"/>
        <v>87.641568852459017</v>
      </c>
    </row>
    <row r="24" spans="1:25" x14ac:dyDescent="0.25">
      <c r="A24">
        <v>3</v>
      </c>
      <c r="B24" s="4" t="s">
        <v>36</v>
      </c>
      <c r="C24" s="1" t="s">
        <v>24</v>
      </c>
      <c r="D24" s="1">
        <v>0</v>
      </c>
      <c r="E24" s="1">
        <v>48.841166666666702</v>
      </c>
      <c r="F24" s="1">
        <v>1.70780569900547</v>
      </c>
      <c r="G24" s="1">
        <v>60</v>
      </c>
      <c r="H24" s="1">
        <v>0.22047676769354299</v>
      </c>
      <c r="I24" s="1">
        <v>1.74633333333333</v>
      </c>
      <c r="J24" s="1">
        <v>3.7901920209344998E-2</v>
      </c>
      <c r="K24" s="1">
        <v>4.8931168586691899E-3</v>
      </c>
      <c r="L24" s="2" t="s">
        <v>308</v>
      </c>
      <c r="M24" t="str">
        <f t="shared" si="0"/>
        <v>09</v>
      </c>
      <c r="N24" t="str">
        <f t="shared" si="1"/>
        <v>44</v>
      </c>
      <c r="O24" t="str">
        <f t="shared" si="2"/>
        <v>48</v>
      </c>
      <c r="P24" t="str">
        <f t="shared" si="3"/>
        <v>Rat03</v>
      </c>
      <c r="Q24" s="5">
        <f t="shared" si="4"/>
        <v>0.40611111111111109</v>
      </c>
      <c r="R24" s="6" t="str">
        <f t="shared" si="5"/>
        <v>'[PowerlabData CROPPED.xlsx]Rat03'!$G:$G</v>
      </c>
      <c r="S24" s="3">
        <f t="shared" ca="1" si="13"/>
        <v>0.40610967592592595</v>
      </c>
      <c r="T24">
        <f t="shared" ca="1" si="14"/>
        <v>1950</v>
      </c>
      <c r="U24">
        <f t="shared" ca="1" si="8"/>
        <v>2010</v>
      </c>
      <c r="V24" t="str">
        <f t="shared" si="9"/>
        <v>'[PowerlabData CROPPED.xlsx]Rat03'!$</v>
      </c>
      <c r="W24">
        <f t="shared" ca="1" si="10"/>
        <v>37.475622950819677</v>
      </c>
      <c r="X24">
        <f t="shared" ca="1" si="11"/>
        <v>371.90049672131141</v>
      </c>
      <c r="Y24">
        <f t="shared" ca="1" si="12"/>
        <v>64.835878688524559</v>
      </c>
    </row>
    <row r="25" spans="1:25" x14ac:dyDescent="0.25">
      <c r="A25">
        <v>3</v>
      </c>
      <c r="B25" s="4" t="s">
        <v>37</v>
      </c>
      <c r="C25" s="1" t="s">
        <v>1</v>
      </c>
      <c r="D25" s="1">
        <v>0</v>
      </c>
      <c r="E25" s="1">
        <v>49.9508333333333</v>
      </c>
      <c r="F25" s="1">
        <v>0.51406644079880903</v>
      </c>
      <c r="G25" s="1">
        <v>60</v>
      </c>
      <c r="H25" s="1">
        <v>6.6365692135263596E-2</v>
      </c>
      <c r="I25" s="1">
        <v>5.0019999999999998</v>
      </c>
      <c r="J25" s="1">
        <v>0.17311653108046399</v>
      </c>
      <c r="K25" s="1">
        <v>2.23492480609279E-2</v>
      </c>
      <c r="L25" s="2" t="s">
        <v>309</v>
      </c>
      <c r="M25" t="str">
        <f t="shared" si="0"/>
        <v>09</v>
      </c>
      <c r="N25" t="str">
        <f t="shared" si="1"/>
        <v>59</v>
      </c>
      <c r="O25" t="str">
        <f t="shared" si="2"/>
        <v>43</v>
      </c>
      <c r="P25" t="str">
        <f t="shared" si="3"/>
        <v>Rat03</v>
      </c>
      <c r="Q25" s="5">
        <f t="shared" si="4"/>
        <v>0.41646990740740741</v>
      </c>
      <c r="R25" s="6" t="str">
        <f t="shared" si="5"/>
        <v>'[PowerlabData CROPPED.xlsx]Rat03'!$G:$G</v>
      </c>
      <c r="S25" s="3">
        <f t="shared" ca="1" si="13"/>
        <v>0.41646847222222222</v>
      </c>
      <c r="T25">
        <f t="shared" ca="1" si="14"/>
        <v>2845</v>
      </c>
      <c r="U25">
        <f t="shared" ca="1" si="8"/>
        <v>2905</v>
      </c>
      <c r="V25" t="str">
        <f t="shared" si="9"/>
        <v>'[PowerlabData CROPPED.xlsx]Rat03'!$</v>
      </c>
      <c r="W25">
        <f t="shared" ca="1" si="10"/>
        <v>37.42939672131147</v>
      </c>
      <c r="X25">
        <f t="shared" ca="1" si="11"/>
        <v>361.97176229508193</v>
      </c>
      <c r="Y25">
        <f t="shared" ca="1" si="12"/>
        <v>71.318839344262301</v>
      </c>
    </row>
    <row r="26" spans="1:25" x14ac:dyDescent="0.25">
      <c r="A26">
        <v>3</v>
      </c>
      <c r="B26" s="4" t="s">
        <v>38</v>
      </c>
      <c r="C26" s="1" t="s">
        <v>3</v>
      </c>
      <c r="D26" s="1">
        <v>1</v>
      </c>
      <c r="E26" s="1">
        <v>67.046999999999997</v>
      </c>
      <c r="F26" s="1">
        <v>2.4859520644346</v>
      </c>
      <c r="G26" s="1">
        <v>60</v>
      </c>
      <c r="H26" s="1">
        <v>0.32093503150083902</v>
      </c>
      <c r="I26" s="1">
        <v>1.8176666666666701</v>
      </c>
      <c r="J26" s="1">
        <v>3.9764585025148E-2</v>
      </c>
      <c r="K26" s="1">
        <v>5.1335858523749002E-3</v>
      </c>
      <c r="L26" s="2" t="s">
        <v>309</v>
      </c>
      <c r="M26" t="str">
        <f t="shared" si="0"/>
        <v>10</v>
      </c>
      <c r="N26" t="str">
        <f t="shared" si="1"/>
        <v>01</v>
      </c>
      <c r="O26" t="str">
        <f t="shared" si="2"/>
        <v>05</v>
      </c>
      <c r="P26" t="str">
        <f t="shared" si="3"/>
        <v>Rat03</v>
      </c>
      <c r="Q26" s="5">
        <f t="shared" si="4"/>
        <v>0.41741898148148149</v>
      </c>
      <c r="R26" s="6" t="str">
        <f t="shared" si="5"/>
        <v>'[PowerlabData CROPPED.xlsx]Rat03'!$G:$G</v>
      </c>
      <c r="S26" s="3">
        <f t="shared" ca="1" si="13"/>
        <v>0.41741754629629629</v>
      </c>
      <c r="T26">
        <f t="shared" ca="1" si="14"/>
        <v>2927</v>
      </c>
      <c r="U26">
        <f t="shared" ca="1" si="8"/>
        <v>2987</v>
      </c>
      <c r="V26" t="str">
        <f t="shared" si="9"/>
        <v>'[PowerlabData CROPPED.xlsx]Rat03'!$</v>
      </c>
      <c r="W26">
        <f t="shared" ca="1" si="10"/>
        <v>37.451624590163952</v>
      </c>
      <c r="X26">
        <f t="shared" ca="1" si="11"/>
        <v>360.83104754098355</v>
      </c>
      <c r="Y26">
        <f t="shared" ca="1" si="12"/>
        <v>75.844898360655733</v>
      </c>
    </row>
    <row r="27" spans="1:25" x14ac:dyDescent="0.25">
      <c r="A27">
        <v>3</v>
      </c>
      <c r="B27" s="4" t="s">
        <v>39</v>
      </c>
      <c r="C27" s="1" t="s">
        <v>24</v>
      </c>
      <c r="D27" s="1">
        <v>0</v>
      </c>
      <c r="E27" s="1">
        <v>46.9806666666667</v>
      </c>
      <c r="F27" s="1">
        <v>1.57763310760843</v>
      </c>
      <c r="G27" s="1">
        <v>60</v>
      </c>
      <c r="H27" s="1">
        <v>0.20367155840643</v>
      </c>
      <c r="I27" s="1">
        <v>1.8916666666666699</v>
      </c>
      <c r="J27" s="1">
        <v>7.1837006866625197E-2</v>
      </c>
      <c r="K27" s="1">
        <v>9.2741177078609106E-3</v>
      </c>
      <c r="L27" s="2" t="s">
        <v>309</v>
      </c>
      <c r="M27" t="str">
        <f t="shared" si="0"/>
        <v>10</v>
      </c>
      <c r="N27" t="str">
        <f t="shared" si="1"/>
        <v>04</v>
      </c>
      <c r="O27" t="str">
        <f t="shared" si="2"/>
        <v>04</v>
      </c>
      <c r="P27" t="str">
        <f t="shared" si="3"/>
        <v>Rat03</v>
      </c>
      <c r="Q27" s="5">
        <f t="shared" si="4"/>
        <v>0.41949074074074072</v>
      </c>
      <c r="R27" s="6" t="str">
        <f t="shared" si="5"/>
        <v>'[PowerlabData CROPPED.xlsx]Rat03'!$G:$G</v>
      </c>
      <c r="S27" s="3">
        <f t="shared" ca="1" si="13"/>
        <v>0.41948930555555553</v>
      </c>
      <c r="T27">
        <f t="shared" ca="1" si="14"/>
        <v>3106</v>
      </c>
      <c r="U27">
        <f t="shared" ca="1" si="8"/>
        <v>3166</v>
      </c>
      <c r="V27" t="str">
        <f t="shared" si="9"/>
        <v>'[PowerlabData CROPPED.xlsx]Rat03'!$</v>
      </c>
      <c r="W27">
        <f t="shared" ca="1" si="10"/>
        <v>37.429626229508187</v>
      </c>
      <c r="X27">
        <f t="shared" ca="1" si="11"/>
        <v>360.25671475409837</v>
      </c>
      <c r="Y27">
        <f t="shared" ca="1" si="12"/>
        <v>74.27357868852458</v>
      </c>
    </row>
    <row r="28" spans="1:25" x14ac:dyDescent="0.25">
      <c r="A28">
        <v>3</v>
      </c>
      <c r="B28" s="4" t="s">
        <v>40</v>
      </c>
      <c r="C28" s="1" t="s">
        <v>1</v>
      </c>
      <c r="D28" s="1">
        <v>0</v>
      </c>
      <c r="E28" s="1">
        <v>62.760833333333302</v>
      </c>
      <c r="F28" s="1">
        <v>0.97328360318163298</v>
      </c>
      <c r="G28" s="1">
        <v>60</v>
      </c>
      <c r="H28" s="1">
        <v>0.125650372875307</v>
      </c>
      <c r="I28" s="1">
        <v>3.4286666666666701</v>
      </c>
      <c r="J28" s="1">
        <v>0.12441150357672801</v>
      </c>
      <c r="K28" s="1">
        <v>1.60614560476431E-2</v>
      </c>
      <c r="L28" s="2" t="s">
        <v>310</v>
      </c>
      <c r="M28" t="str">
        <f t="shared" si="0"/>
        <v>10</v>
      </c>
      <c r="N28" t="str">
        <f t="shared" si="1"/>
        <v>19</v>
      </c>
      <c r="O28" t="str">
        <f t="shared" si="2"/>
        <v>25</v>
      </c>
      <c r="P28" t="str">
        <f t="shared" si="3"/>
        <v>Rat03</v>
      </c>
      <c r="Q28" s="5">
        <f t="shared" si="4"/>
        <v>0.43015046296296294</v>
      </c>
      <c r="R28" s="6" t="str">
        <f t="shared" si="5"/>
        <v>'[PowerlabData CROPPED.xlsx]Rat03'!$G:$G</v>
      </c>
      <c r="S28" s="3">
        <f t="shared" ca="1" si="13"/>
        <v>0.43014902777777775</v>
      </c>
      <c r="T28">
        <f t="shared" ca="1" si="14"/>
        <v>4027</v>
      </c>
      <c r="U28">
        <f t="shared" ca="1" si="8"/>
        <v>4087</v>
      </c>
      <c r="V28" t="str">
        <f t="shared" si="9"/>
        <v>'[PowerlabData CROPPED.xlsx]Rat03'!$</v>
      </c>
      <c r="W28">
        <f t="shared" ca="1" si="10"/>
        <v>36.680172131147536</v>
      </c>
      <c r="X28">
        <f t="shared" ca="1" si="11"/>
        <v>334.4524770491804</v>
      </c>
      <c r="Y28">
        <f t="shared" ca="1" si="12"/>
        <v>73.737688524590169</v>
      </c>
    </row>
    <row r="29" spans="1:25" x14ac:dyDescent="0.25">
      <c r="A29">
        <v>3</v>
      </c>
      <c r="B29" s="4" t="s">
        <v>41</v>
      </c>
      <c r="C29" s="1" t="s">
        <v>3</v>
      </c>
      <c r="D29" s="1">
        <v>1</v>
      </c>
      <c r="E29" s="1">
        <v>71.810166666666703</v>
      </c>
      <c r="F29" s="1">
        <v>3.7532117320443801</v>
      </c>
      <c r="G29" s="1">
        <v>60</v>
      </c>
      <c r="H29" s="1">
        <v>0.48453755109993901</v>
      </c>
      <c r="I29" s="1">
        <v>1.5369999999999999</v>
      </c>
      <c r="J29" s="1">
        <v>1.9689252567496499E-2</v>
      </c>
      <c r="K29" s="1">
        <v>2.54187157643952E-3</v>
      </c>
      <c r="L29" s="2" t="s">
        <v>310</v>
      </c>
      <c r="M29" t="str">
        <f t="shared" si="0"/>
        <v>10</v>
      </c>
      <c r="N29" t="str">
        <f t="shared" si="1"/>
        <v>21</v>
      </c>
      <c r="O29" t="str">
        <f t="shared" si="2"/>
        <v>42</v>
      </c>
      <c r="P29" t="str">
        <f t="shared" si="3"/>
        <v>Rat03</v>
      </c>
      <c r="Q29" s="5">
        <f t="shared" si="4"/>
        <v>0.4317361111111111</v>
      </c>
      <c r="R29" s="6" t="str">
        <f t="shared" si="5"/>
        <v>'[PowerlabData CROPPED.xlsx]Rat03'!$G:$G</v>
      </c>
      <c r="S29" s="3">
        <f t="shared" ca="1" si="13"/>
        <v>0.43173467592592596</v>
      </c>
      <c r="T29">
        <f t="shared" ca="1" si="14"/>
        <v>4164</v>
      </c>
      <c r="U29">
        <f t="shared" ca="1" si="8"/>
        <v>4224</v>
      </c>
      <c r="V29" t="str">
        <f t="shared" si="9"/>
        <v>'[PowerlabData CROPPED.xlsx]Rat03'!$</v>
      </c>
      <c r="W29">
        <f t="shared" ca="1" si="10"/>
        <v>36.777636065573773</v>
      </c>
      <c r="X29">
        <f t="shared" ca="1" si="11"/>
        <v>340.66615737704933</v>
      </c>
      <c r="Y29">
        <f t="shared" ca="1" si="12"/>
        <v>78.887383606557378</v>
      </c>
    </row>
    <row r="30" spans="1:25" x14ac:dyDescent="0.25">
      <c r="A30">
        <v>3</v>
      </c>
      <c r="B30" s="4" t="s">
        <v>42</v>
      </c>
      <c r="C30" s="1" t="s">
        <v>24</v>
      </c>
      <c r="D30" s="1">
        <v>0</v>
      </c>
      <c r="E30" s="1">
        <v>66.576166666666694</v>
      </c>
      <c r="F30" s="1">
        <v>2.67353828703129</v>
      </c>
      <c r="G30" s="1">
        <v>60</v>
      </c>
      <c r="H30" s="1">
        <v>0.34515230870400299</v>
      </c>
      <c r="I30" s="1">
        <v>1.63266666666667</v>
      </c>
      <c r="J30" s="1">
        <v>4.0900964400474603E-2</v>
      </c>
      <c r="K30" s="1">
        <v>5.2802917988953504E-3</v>
      </c>
      <c r="L30" s="2" t="s">
        <v>310</v>
      </c>
      <c r="M30" t="str">
        <f t="shared" si="0"/>
        <v>10</v>
      </c>
      <c r="N30" t="str">
        <f t="shared" si="1"/>
        <v>23</v>
      </c>
      <c r="O30" t="str">
        <f t="shared" si="2"/>
        <v>54</v>
      </c>
      <c r="P30" t="str">
        <f t="shared" si="3"/>
        <v>Rat03</v>
      </c>
      <c r="Q30" s="5">
        <f t="shared" si="4"/>
        <v>0.43326388888888889</v>
      </c>
      <c r="R30" s="6" t="str">
        <f t="shared" si="5"/>
        <v>'[PowerlabData CROPPED.xlsx]Rat03'!$G:$G</v>
      </c>
      <c r="S30" s="3">
        <f t="shared" ca="1" si="13"/>
        <v>0.4332624537037037</v>
      </c>
      <c r="T30">
        <f t="shared" ca="1" si="14"/>
        <v>4296</v>
      </c>
      <c r="U30">
        <f t="shared" ca="1" si="8"/>
        <v>4356</v>
      </c>
      <c r="V30" t="str">
        <f t="shared" si="9"/>
        <v>'[PowerlabData CROPPED.xlsx]Rat03'!$</v>
      </c>
      <c r="W30">
        <f t="shared" ca="1" si="10"/>
        <v>36.877439344262285</v>
      </c>
      <c r="X30">
        <f t="shared" ca="1" si="11"/>
        <v>349.41879344262293</v>
      </c>
      <c r="Y30">
        <f t="shared" ca="1" si="12"/>
        <v>78.782150819672125</v>
      </c>
    </row>
    <row r="31" spans="1:25" x14ac:dyDescent="0.25">
      <c r="A31">
        <v>3</v>
      </c>
      <c r="B31" s="4" t="s">
        <v>43</v>
      </c>
      <c r="C31" s="1" t="s">
        <v>1</v>
      </c>
      <c r="D31" s="1">
        <v>0</v>
      </c>
      <c r="E31" s="1">
        <v>48.353999999999999</v>
      </c>
      <c r="F31" s="1">
        <v>0.32880186536372702</v>
      </c>
      <c r="G31" s="1">
        <v>60</v>
      </c>
      <c r="H31" s="1">
        <v>4.2448138291854898E-2</v>
      </c>
      <c r="I31" s="1">
        <v>6.2276666666666696</v>
      </c>
      <c r="J31" s="1">
        <v>0.31229455468978101</v>
      </c>
      <c r="K31" s="1">
        <v>4.0317053647492801E-2</v>
      </c>
      <c r="L31" s="2" t="s">
        <v>307</v>
      </c>
      <c r="M31" t="str">
        <f t="shared" si="0"/>
        <v>10</v>
      </c>
      <c r="N31" t="str">
        <f t="shared" si="1"/>
        <v>45</v>
      </c>
      <c r="O31" t="str">
        <f t="shared" si="2"/>
        <v>40</v>
      </c>
      <c r="P31" t="str">
        <f t="shared" si="3"/>
        <v>Rat03</v>
      </c>
      <c r="Q31" s="5">
        <f t="shared" si="4"/>
        <v>0.44837962962962963</v>
      </c>
      <c r="R31" s="6" t="str">
        <f t="shared" si="5"/>
        <v>'[PowerlabData CROPPED.xlsx]Rat03'!$G:$G</v>
      </c>
      <c r="S31" s="3">
        <f t="shared" ca="1" si="13"/>
        <v>0.44837819444444443</v>
      </c>
      <c r="T31">
        <f t="shared" ca="1" si="14"/>
        <v>5602</v>
      </c>
      <c r="U31">
        <f t="shared" ca="1" si="8"/>
        <v>5662</v>
      </c>
      <c r="V31" t="str">
        <f t="shared" si="9"/>
        <v>'[PowerlabData CROPPED.xlsx]Rat03'!$</v>
      </c>
      <c r="W31">
        <f t="shared" ca="1" si="10"/>
        <v>37.14885573770492</v>
      </c>
      <c r="X31">
        <f t="shared" ca="1" si="11"/>
        <v>358.0751393442622</v>
      </c>
      <c r="Y31">
        <f t="shared" ca="1" si="12"/>
        <v>82.388996721311514</v>
      </c>
    </row>
    <row r="32" spans="1:25" x14ac:dyDescent="0.25">
      <c r="A32">
        <v>3</v>
      </c>
      <c r="B32" s="4" t="s">
        <v>44</v>
      </c>
      <c r="C32" s="1" t="s">
        <v>3</v>
      </c>
      <c r="D32" s="1">
        <v>1</v>
      </c>
      <c r="E32" s="1">
        <v>64.838166666666694</v>
      </c>
      <c r="F32" s="1">
        <v>1.8760210479155699</v>
      </c>
      <c r="G32" s="1">
        <v>60</v>
      </c>
      <c r="H32" s="1">
        <v>0.242193275857053</v>
      </c>
      <c r="I32" s="1">
        <v>1.88283333333333</v>
      </c>
      <c r="J32" s="1">
        <v>4.0087058039000797E-2</v>
      </c>
      <c r="K32" s="1">
        <v>5.1752169394500098E-3</v>
      </c>
      <c r="L32" s="2" t="s">
        <v>307</v>
      </c>
      <c r="M32" t="str">
        <f t="shared" si="0"/>
        <v>10</v>
      </c>
      <c r="N32" t="str">
        <f t="shared" si="1"/>
        <v>52</v>
      </c>
      <c r="O32" t="str">
        <f t="shared" si="2"/>
        <v>48</v>
      </c>
      <c r="P32" t="str">
        <f t="shared" si="3"/>
        <v>Rat03</v>
      </c>
      <c r="Q32" s="5">
        <f t="shared" si="4"/>
        <v>0.45333333333333337</v>
      </c>
      <c r="R32" s="6" t="str">
        <f t="shared" si="5"/>
        <v>'[PowerlabData CROPPED.xlsx]Rat03'!$G:$G</v>
      </c>
      <c r="S32" s="3">
        <f t="shared" ref="S32:S95" ca="1" si="15">VLOOKUP(Q32,INDIRECT(R32),1,TRUE)</f>
        <v>0.45333189814814817</v>
      </c>
      <c r="T32">
        <f t="shared" ref="T32:T95" ca="1" si="16">MATCH(Q32,INDIRECT(R32),1)</f>
        <v>6030</v>
      </c>
      <c r="U32">
        <f t="shared" ca="1" si="8"/>
        <v>6090</v>
      </c>
      <c r="V32" t="str">
        <f t="shared" si="9"/>
        <v>'[PowerlabData CROPPED.xlsx]Rat03'!$</v>
      </c>
      <c r="W32">
        <f t="shared" ca="1" si="10"/>
        <v>37.055181967213116</v>
      </c>
      <c r="X32">
        <f t="shared" ca="1" si="11"/>
        <v>338.27181475409833</v>
      </c>
      <c r="Y32">
        <f t="shared" ca="1" si="12"/>
        <v>81.239914754098407</v>
      </c>
    </row>
    <row r="33" spans="1:25" x14ac:dyDescent="0.25">
      <c r="A33">
        <v>3</v>
      </c>
      <c r="B33" s="4" t="s">
        <v>45</v>
      </c>
      <c r="C33" s="1" t="s">
        <v>24</v>
      </c>
      <c r="D33" s="1">
        <v>0</v>
      </c>
      <c r="E33" s="1">
        <v>48.988500000000002</v>
      </c>
      <c r="F33" s="1">
        <v>1.0211918282085899</v>
      </c>
      <c r="G33" s="1">
        <v>60</v>
      </c>
      <c r="H33" s="1">
        <v>0.13183529813116601</v>
      </c>
      <c r="I33" s="1">
        <v>2.88866666666667</v>
      </c>
      <c r="J33" s="1">
        <v>0.217182462971167</v>
      </c>
      <c r="K33" s="1">
        <v>2.8038135405854599E-2</v>
      </c>
      <c r="L33" s="2" t="s">
        <v>307</v>
      </c>
      <c r="M33" t="str">
        <f t="shared" si="0"/>
        <v>10</v>
      </c>
      <c r="N33" t="str">
        <f t="shared" si="1"/>
        <v>55</v>
      </c>
      <c r="O33" t="str">
        <f t="shared" si="2"/>
        <v>10</v>
      </c>
      <c r="P33" t="str">
        <f t="shared" si="3"/>
        <v>Rat03</v>
      </c>
      <c r="Q33" s="5">
        <f t="shared" si="4"/>
        <v>0.45497685185185183</v>
      </c>
      <c r="R33" s="6" t="str">
        <f t="shared" si="5"/>
        <v>'[PowerlabData CROPPED.xlsx]Rat03'!$G:$G</v>
      </c>
      <c r="S33" s="3">
        <f t="shared" ca="1" si="15"/>
        <v>0.45497541666666663</v>
      </c>
      <c r="T33">
        <f t="shared" ca="1" si="16"/>
        <v>6172</v>
      </c>
      <c r="U33">
        <f t="shared" ca="1" si="8"/>
        <v>6232</v>
      </c>
      <c r="V33" t="str">
        <f t="shared" si="9"/>
        <v>'[PowerlabData CROPPED.xlsx]Rat03'!$</v>
      </c>
      <c r="W33">
        <f t="shared" ca="1" si="10"/>
        <v>36.894827868852467</v>
      </c>
      <c r="X33">
        <f t="shared" ca="1" si="11"/>
        <v>341.98371147540979</v>
      </c>
      <c r="Y33">
        <f t="shared" ca="1" si="12"/>
        <v>81.121772131147551</v>
      </c>
    </row>
    <row r="34" spans="1:25" x14ac:dyDescent="0.25">
      <c r="A34">
        <v>4</v>
      </c>
      <c r="B34" s="4" t="s">
        <v>46</v>
      </c>
      <c r="C34" s="1" t="s">
        <v>1</v>
      </c>
      <c r="D34" s="1">
        <v>0</v>
      </c>
      <c r="E34" s="1">
        <v>44.921666666666702</v>
      </c>
      <c r="F34" s="1">
        <v>1.08304688520652</v>
      </c>
      <c r="G34" s="1">
        <v>60</v>
      </c>
      <c r="H34" s="1">
        <v>0.13982075165222299</v>
      </c>
      <c r="I34" s="1">
        <v>5.476</v>
      </c>
      <c r="J34" s="1">
        <v>0.31837189993255799</v>
      </c>
      <c r="K34" s="1">
        <v>4.11016355446404E-2</v>
      </c>
      <c r="L34" s="2" t="s">
        <v>308</v>
      </c>
      <c r="M34" t="str">
        <f t="shared" si="0"/>
        <v>11</v>
      </c>
      <c r="N34" t="str">
        <f t="shared" si="1"/>
        <v>07</v>
      </c>
      <c r="O34" t="str">
        <f t="shared" si="2"/>
        <v>09</v>
      </c>
      <c r="P34" t="str">
        <f t="shared" si="3"/>
        <v>Rat04</v>
      </c>
      <c r="Q34" s="5">
        <f t="shared" si="4"/>
        <v>0.46329861111111109</v>
      </c>
      <c r="R34" s="6" t="str">
        <f t="shared" si="5"/>
        <v>'[PowerlabData CROPPED.xlsx]Rat04'!$G:$G</v>
      </c>
      <c r="S34" s="3">
        <f t="shared" ca="1" si="15"/>
        <v>0.46329552083333336</v>
      </c>
      <c r="T34">
        <f t="shared" ca="1" si="16"/>
        <v>1199</v>
      </c>
      <c r="U34">
        <f t="shared" ca="1" si="8"/>
        <v>1259</v>
      </c>
      <c r="V34" t="str">
        <f t="shared" si="9"/>
        <v>'[PowerlabData CROPPED.xlsx]Rat04'!$</v>
      </c>
      <c r="W34">
        <f t="shared" ca="1" si="10"/>
        <v>37.67931639344264</v>
      </c>
      <c r="X34">
        <f t="shared" ca="1" si="11"/>
        <v>294.60901311475408</v>
      </c>
      <c r="Y34">
        <f t="shared" ca="1" si="12"/>
        <v>83.507186885245915</v>
      </c>
    </row>
    <row r="35" spans="1:25" x14ac:dyDescent="0.25">
      <c r="A35">
        <v>4</v>
      </c>
      <c r="B35" s="4" t="s">
        <v>47</v>
      </c>
      <c r="C35" s="1" t="s">
        <v>3</v>
      </c>
      <c r="D35" s="1">
        <v>1</v>
      </c>
      <c r="E35" s="1">
        <v>62.975833333333298</v>
      </c>
      <c r="F35" s="1">
        <v>1.7772509592689001</v>
      </c>
      <c r="G35" s="1">
        <v>60</v>
      </c>
      <c r="H35" s="1">
        <v>0.22944211224265301</v>
      </c>
      <c r="I35" s="1">
        <v>1.74033333333333</v>
      </c>
      <c r="J35" s="1">
        <v>2.5558212422276801E-2</v>
      </c>
      <c r="K35" s="1">
        <v>3.29955103567698E-3</v>
      </c>
      <c r="L35" s="2" t="s">
        <v>308</v>
      </c>
      <c r="M35" t="str">
        <f t="shared" si="0"/>
        <v>11</v>
      </c>
      <c r="N35" t="str">
        <f t="shared" si="1"/>
        <v>08</v>
      </c>
      <c r="O35" t="str">
        <f t="shared" si="2"/>
        <v>30</v>
      </c>
      <c r="P35" t="str">
        <f t="shared" si="3"/>
        <v>Rat04</v>
      </c>
      <c r="Q35" s="5">
        <f t="shared" si="4"/>
        <v>0.46423611111111113</v>
      </c>
      <c r="R35" s="6" t="str">
        <f t="shared" si="5"/>
        <v>'[PowerlabData CROPPED.xlsx]Rat04'!$G:$G</v>
      </c>
      <c r="S35" s="3">
        <f t="shared" ca="1" si="15"/>
        <v>0.46423302083333334</v>
      </c>
      <c r="T35">
        <f t="shared" ca="1" si="16"/>
        <v>1280</v>
      </c>
      <c r="U35">
        <f t="shared" ca="1" si="8"/>
        <v>1340</v>
      </c>
      <c r="V35" t="str">
        <f t="shared" si="9"/>
        <v>'[PowerlabData CROPPED.xlsx]Rat04'!$</v>
      </c>
      <c r="W35">
        <f t="shared" ca="1" si="10"/>
        <v>37.614785245901643</v>
      </c>
      <c r="X35">
        <f t="shared" ca="1" si="11"/>
        <v>278.38051967213102</v>
      </c>
      <c r="Y35">
        <f t="shared" ca="1" si="12"/>
        <v>66.25475901639345</v>
      </c>
    </row>
    <row r="36" spans="1:25" x14ac:dyDescent="0.25">
      <c r="A36">
        <v>4</v>
      </c>
      <c r="B36" s="4" t="s">
        <v>48</v>
      </c>
      <c r="C36" s="1" t="s">
        <v>24</v>
      </c>
      <c r="D36" s="1">
        <v>0</v>
      </c>
      <c r="E36" s="1">
        <v>45.773499999999999</v>
      </c>
      <c r="F36" s="1">
        <v>1.00576144454504</v>
      </c>
      <c r="G36" s="1">
        <v>60</v>
      </c>
      <c r="H36" s="1">
        <v>0.129843244166016</v>
      </c>
      <c r="I36" s="1">
        <v>1.9906666666666699</v>
      </c>
      <c r="J36" s="1">
        <v>4.0573664145874502E-2</v>
      </c>
      <c r="K36" s="1">
        <v>5.2380375177195002E-3</v>
      </c>
      <c r="L36" s="2" t="s">
        <v>308</v>
      </c>
      <c r="M36" t="str">
        <f t="shared" si="0"/>
        <v>11</v>
      </c>
      <c r="N36" t="str">
        <f t="shared" si="1"/>
        <v>10</v>
      </c>
      <c r="O36" t="str">
        <f t="shared" si="2"/>
        <v>28</v>
      </c>
      <c r="P36" t="str">
        <f t="shared" si="3"/>
        <v>Rat04</v>
      </c>
      <c r="Q36" s="5">
        <f t="shared" si="4"/>
        <v>0.46560185185185188</v>
      </c>
      <c r="R36" s="6" t="str">
        <f t="shared" si="5"/>
        <v>'[PowerlabData CROPPED.xlsx]Rat04'!$G:$G</v>
      </c>
      <c r="S36" s="3">
        <f t="shared" ca="1" si="15"/>
        <v>0.46559876157407404</v>
      </c>
      <c r="T36">
        <f t="shared" ca="1" si="16"/>
        <v>1398</v>
      </c>
      <c r="U36">
        <f t="shared" ca="1" si="8"/>
        <v>1458</v>
      </c>
      <c r="V36" t="str">
        <f t="shared" si="9"/>
        <v>'[PowerlabData CROPPED.xlsx]Rat04'!$</v>
      </c>
      <c r="W36">
        <f t="shared" ca="1" si="10"/>
        <v>37.536968852459012</v>
      </c>
      <c r="X36">
        <f t="shared" ca="1" si="11"/>
        <v>271.8217360655737</v>
      </c>
      <c r="Y36">
        <f t="shared" ca="1" si="12"/>
        <v>66.566240983606562</v>
      </c>
    </row>
    <row r="37" spans="1:25" x14ac:dyDescent="0.25">
      <c r="A37">
        <v>4</v>
      </c>
      <c r="B37" s="4" t="s">
        <v>49</v>
      </c>
      <c r="C37" s="1" t="s">
        <v>1</v>
      </c>
      <c r="D37" s="1">
        <v>0</v>
      </c>
      <c r="E37" s="1">
        <v>54.349833333333301</v>
      </c>
      <c r="F37" s="1">
        <v>0.73652221434402199</v>
      </c>
      <c r="G37" s="1">
        <v>60</v>
      </c>
      <c r="H37" s="1">
        <v>9.5084609008873597E-2</v>
      </c>
      <c r="I37" s="1">
        <v>4.4393333333333302</v>
      </c>
      <c r="J37" s="1">
        <v>0.20655803596621999</v>
      </c>
      <c r="K37" s="1">
        <v>2.6666527777416099E-2</v>
      </c>
      <c r="L37" s="2" t="s">
        <v>309</v>
      </c>
      <c r="M37" t="str">
        <f t="shared" si="0"/>
        <v>11</v>
      </c>
      <c r="N37" t="str">
        <f t="shared" si="1"/>
        <v>24</v>
      </c>
      <c r="O37" t="str">
        <f t="shared" si="2"/>
        <v>57</v>
      </c>
      <c r="P37" t="str">
        <f t="shared" si="3"/>
        <v>Rat04</v>
      </c>
      <c r="Q37" s="5">
        <f t="shared" si="4"/>
        <v>0.47565972222222225</v>
      </c>
      <c r="R37" s="6" t="str">
        <f t="shared" si="5"/>
        <v>'[PowerlabData CROPPED.xlsx]Rat04'!$G:$G</v>
      </c>
      <c r="S37" s="3">
        <f t="shared" ca="1" si="15"/>
        <v>0.47565663194444446</v>
      </c>
      <c r="T37">
        <f t="shared" ca="1" si="16"/>
        <v>2267</v>
      </c>
      <c r="U37">
        <f t="shared" ca="1" si="8"/>
        <v>2327</v>
      </c>
      <c r="V37" t="str">
        <f t="shared" si="9"/>
        <v>'[PowerlabData CROPPED.xlsx]Rat04'!$</v>
      </c>
      <c r="W37">
        <f t="shared" ca="1" si="10"/>
        <v>36.940331147540988</v>
      </c>
      <c r="X37">
        <f t="shared" ca="1" si="11"/>
        <v>280.20374590163937</v>
      </c>
      <c r="Y37">
        <f t="shared" ca="1" si="12"/>
        <v>49.167298360655742</v>
      </c>
    </row>
    <row r="38" spans="1:25" x14ac:dyDescent="0.25">
      <c r="A38">
        <v>4</v>
      </c>
      <c r="B38" s="4" t="s">
        <v>50</v>
      </c>
      <c r="C38" s="1" t="s">
        <v>3</v>
      </c>
      <c r="D38" s="1">
        <v>1</v>
      </c>
      <c r="E38" s="1">
        <v>68.854333333333301</v>
      </c>
      <c r="F38" s="1">
        <v>2.1608226571275</v>
      </c>
      <c r="G38" s="1">
        <v>60</v>
      </c>
      <c r="H38" s="1">
        <v>0.27896100550541603</v>
      </c>
      <c r="I38" s="1">
        <v>1.6865000000000001</v>
      </c>
      <c r="J38" s="1">
        <v>3.7497777711930198E-2</v>
      </c>
      <c r="K38" s="1">
        <v>4.8409422866031197E-3</v>
      </c>
      <c r="L38" s="2" t="s">
        <v>309</v>
      </c>
      <c r="M38" t="str">
        <f t="shared" si="0"/>
        <v>11</v>
      </c>
      <c r="N38" t="str">
        <f t="shared" si="1"/>
        <v>26</v>
      </c>
      <c r="O38" t="str">
        <f t="shared" si="2"/>
        <v>23</v>
      </c>
      <c r="P38" t="str">
        <f t="shared" si="3"/>
        <v>Rat04</v>
      </c>
      <c r="Q38" s="5">
        <f t="shared" si="4"/>
        <v>0.47665509259259259</v>
      </c>
      <c r="R38" s="6" t="str">
        <f t="shared" si="5"/>
        <v>'[PowerlabData CROPPED.xlsx]Rat04'!$G:$G</v>
      </c>
      <c r="S38" s="3">
        <f t="shared" ca="1" si="15"/>
        <v>0.4766520023148148</v>
      </c>
      <c r="T38">
        <f t="shared" ca="1" si="16"/>
        <v>2353</v>
      </c>
      <c r="U38">
        <f t="shared" ca="1" si="8"/>
        <v>2413</v>
      </c>
      <c r="V38" t="str">
        <f t="shared" si="9"/>
        <v>'[PowerlabData CROPPED.xlsx]Rat04'!$</v>
      </c>
      <c r="W38">
        <f t="shared" ca="1" si="10"/>
        <v>37.144411475409818</v>
      </c>
      <c r="X38">
        <f t="shared" ca="1" si="11"/>
        <v>298.78761639344265</v>
      </c>
      <c r="Y38">
        <f t="shared" ca="1" si="12"/>
        <v>81.579444262295112</v>
      </c>
    </row>
    <row r="39" spans="1:25" x14ac:dyDescent="0.25">
      <c r="A39">
        <v>4</v>
      </c>
      <c r="B39" s="4" t="s">
        <v>51</v>
      </c>
      <c r="C39" s="1" t="s">
        <v>24</v>
      </c>
      <c r="D39" s="1">
        <v>0</v>
      </c>
      <c r="E39" s="1">
        <v>56.901166666666697</v>
      </c>
      <c r="F39" s="1">
        <v>1.87736969513791</v>
      </c>
      <c r="G39" s="1">
        <v>60</v>
      </c>
      <c r="H39" s="1">
        <v>0.242367385464788</v>
      </c>
      <c r="I39" s="1">
        <v>1.7515000000000001</v>
      </c>
      <c r="J39" s="1">
        <v>6.9541953764136799E-2</v>
      </c>
      <c r="K39" s="1">
        <v>8.9778276263742605E-3</v>
      </c>
      <c r="L39" s="2" t="s">
        <v>309</v>
      </c>
      <c r="M39" t="str">
        <f t="shared" si="0"/>
        <v>11</v>
      </c>
      <c r="N39" t="str">
        <f t="shared" si="1"/>
        <v>28</v>
      </c>
      <c r="O39" t="str">
        <f t="shared" si="2"/>
        <v>22</v>
      </c>
      <c r="P39" t="str">
        <f t="shared" si="3"/>
        <v>Rat04</v>
      </c>
      <c r="Q39" s="5">
        <f t="shared" si="4"/>
        <v>0.47803240740740738</v>
      </c>
      <c r="R39" s="6" t="str">
        <f t="shared" si="5"/>
        <v>'[PowerlabData CROPPED.xlsx]Rat04'!$G:$G</v>
      </c>
      <c r="S39" s="3">
        <f t="shared" ca="1" si="15"/>
        <v>0.47802931712962965</v>
      </c>
      <c r="T39">
        <f t="shared" ca="1" si="16"/>
        <v>2472</v>
      </c>
      <c r="U39">
        <f t="shared" ca="1" si="8"/>
        <v>2532</v>
      </c>
      <c r="V39" t="str">
        <f t="shared" si="9"/>
        <v>'[PowerlabData CROPPED.xlsx]Rat04'!$</v>
      </c>
      <c r="W39">
        <f t="shared" ca="1" si="10"/>
        <v>37.386026229508204</v>
      </c>
      <c r="X39">
        <f t="shared" ca="1" si="11"/>
        <v>311.7411262295081</v>
      </c>
      <c r="Y39">
        <f t="shared" ca="1" si="12"/>
        <v>91.215698360655765</v>
      </c>
    </row>
    <row r="40" spans="1:25" x14ac:dyDescent="0.25">
      <c r="A40">
        <v>4</v>
      </c>
      <c r="B40" s="4" t="s">
        <v>52</v>
      </c>
      <c r="C40" s="1" t="s">
        <v>1</v>
      </c>
      <c r="D40" s="1">
        <v>0</v>
      </c>
      <c r="E40" s="1">
        <v>64.339166666666699</v>
      </c>
      <c r="F40" s="1">
        <v>0.78787328013809199</v>
      </c>
      <c r="G40" s="1">
        <v>60</v>
      </c>
      <c r="H40" s="1">
        <v>0.101714003096555</v>
      </c>
      <c r="I40" s="1">
        <v>3.6538333333333299</v>
      </c>
      <c r="J40" s="1">
        <v>0.23905432901795001</v>
      </c>
      <c r="K40" s="1">
        <v>3.0861781170843601E-2</v>
      </c>
      <c r="L40" s="2" t="s">
        <v>310</v>
      </c>
      <c r="M40" t="str">
        <f t="shared" si="0"/>
        <v>11</v>
      </c>
      <c r="N40" t="str">
        <f t="shared" si="1"/>
        <v>43</v>
      </c>
      <c r="O40" t="str">
        <f t="shared" si="2"/>
        <v>47</v>
      </c>
      <c r="P40" t="str">
        <f t="shared" si="3"/>
        <v>Rat04</v>
      </c>
      <c r="Q40" s="5">
        <f t="shared" si="4"/>
        <v>0.48873842592592592</v>
      </c>
      <c r="R40" s="6" t="str">
        <f t="shared" si="5"/>
        <v>'[PowerlabData CROPPED.xlsx]Rat04'!$G:$G</v>
      </c>
      <c r="S40" s="3">
        <f t="shared" ca="1" si="15"/>
        <v>0.48873533564814814</v>
      </c>
      <c r="T40">
        <f t="shared" ca="1" si="16"/>
        <v>3397</v>
      </c>
      <c r="U40">
        <f t="shared" ca="1" si="8"/>
        <v>3457</v>
      </c>
      <c r="V40" t="str">
        <f t="shared" si="9"/>
        <v>'[PowerlabData CROPPED.xlsx]Rat04'!$</v>
      </c>
      <c r="W40">
        <f t="shared" ca="1" si="10"/>
        <v>37.511986885245911</v>
      </c>
      <c r="X40">
        <f t="shared" ca="1" si="11"/>
        <v>303.37353442622947</v>
      </c>
      <c r="Y40">
        <f t="shared" ca="1" si="12"/>
        <v>67.841093442622935</v>
      </c>
    </row>
    <row r="41" spans="1:25" x14ac:dyDescent="0.25">
      <c r="A41">
        <v>4</v>
      </c>
      <c r="B41" s="4" t="s">
        <v>53</v>
      </c>
      <c r="C41" s="1" t="s">
        <v>3</v>
      </c>
      <c r="D41" s="1">
        <v>1</v>
      </c>
      <c r="E41" s="1">
        <v>72.426833333333306</v>
      </c>
      <c r="F41" s="1">
        <v>1.6518338210068899</v>
      </c>
      <c r="G41" s="1">
        <v>60</v>
      </c>
      <c r="H41" s="1">
        <v>0.21325082931539499</v>
      </c>
      <c r="I41" s="1">
        <v>1.879</v>
      </c>
      <c r="J41" s="1">
        <v>3.27973576171414E-2</v>
      </c>
      <c r="K41" s="1">
        <v>4.2341206616932497E-3</v>
      </c>
      <c r="L41" s="2" t="s">
        <v>310</v>
      </c>
      <c r="M41" t="str">
        <f t="shared" si="0"/>
        <v>11</v>
      </c>
      <c r="N41" t="str">
        <f t="shared" si="1"/>
        <v>45</v>
      </c>
      <c r="O41" t="str">
        <f t="shared" si="2"/>
        <v>58</v>
      </c>
      <c r="P41" t="str">
        <f t="shared" si="3"/>
        <v>Rat04</v>
      </c>
      <c r="Q41" s="5">
        <f t="shared" si="4"/>
        <v>0.49025462962962968</v>
      </c>
      <c r="R41" s="6" t="str">
        <f t="shared" si="5"/>
        <v>'[PowerlabData CROPPED.xlsx]Rat04'!$G:$G</v>
      </c>
      <c r="S41" s="3">
        <f t="shared" ca="1" si="15"/>
        <v>0.49025153935185184</v>
      </c>
      <c r="T41">
        <f t="shared" ca="1" si="16"/>
        <v>3528</v>
      </c>
      <c r="U41">
        <f t="shared" ca="1" si="8"/>
        <v>3588</v>
      </c>
      <c r="V41" t="str">
        <f t="shared" si="9"/>
        <v>'[PowerlabData CROPPED.xlsx]Rat04'!$</v>
      </c>
      <c r="W41">
        <f t="shared" ca="1" si="10"/>
        <v>37.482749180327872</v>
      </c>
      <c r="X41">
        <f t="shared" ca="1" si="11"/>
        <v>307.94361967213121</v>
      </c>
      <c r="Y41">
        <f t="shared" ca="1" si="12"/>
        <v>84.437637704918032</v>
      </c>
    </row>
    <row r="42" spans="1:25" x14ac:dyDescent="0.25">
      <c r="A42">
        <v>4</v>
      </c>
      <c r="B42" s="4" t="s">
        <v>54</v>
      </c>
      <c r="C42" s="1" t="s">
        <v>24</v>
      </c>
      <c r="D42" s="1">
        <v>0</v>
      </c>
      <c r="E42" s="1">
        <v>67.546000000000006</v>
      </c>
      <c r="F42" s="1">
        <v>2.1558974929249302</v>
      </c>
      <c r="G42" s="1">
        <v>60</v>
      </c>
      <c r="H42" s="1">
        <v>0.27832516954095299</v>
      </c>
      <c r="I42" s="1">
        <v>1.6105</v>
      </c>
      <c r="J42" s="1">
        <v>4.6203354856546898E-2</v>
      </c>
      <c r="K42" s="1">
        <v>5.9648274632772497E-3</v>
      </c>
      <c r="L42" s="2" t="s">
        <v>310</v>
      </c>
      <c r="M42" t="str">
        <f t="shared" si="0"/>
        <v>11</v>
      </c>
      <c r="N42" t="str">
        <f t="shared" si="1"/>
        <v>49</v>
      </c>
      <c r="O42" t="str">
        <f t="shared" si="2"/>
        <v>09</v>
      </c>
      <c r="P42" t="str">
        <f t="shared" si="3"/>
        <v>Rat04</v>
      </c>
      <c r="Q42" s="5">
        <f t="shared" si="4"/>
        <v>0.49246527777777777</v>
      </c>
      <c r="R42" s="6" t="str">
        <f t="shared" si="5"/>
        <v>'[PowerlabData CROPPED.xlsx]Rat04'!$G:$G</v>
      </c>
      <c r="S42" s="3">
        <f t="shared" ca="1" si="15"/>
        <v>0.49246218749999998</v>
      </c>
      <c r="T42">
        <f t="shared" ca="1" si="16"/>
        <v>3719</v>
      </c>
      <c r="U42">
        <f t="shared" ca="1" si="8"/>
        <v>3779</v>
      </c>
      <c r="V42" t="str">
        <f t="shared" si="9"/>
        <v>'[PowerlabData CROPPED.xlsx]Rat04'!$</v>
      </c>
      <c r="W42">
        <f t="shared" ca="1" si="10"/>
        <v>37.360273770491808</v>
      </c>
      <c r="X42">
        <f t="shared" ca="1" si="11"/>
        <v>308.58499508196729</v>
      </c>
      <c r="Y42">
        <f t="shared" ca="1" si="12"/>
        <v>80.596611475409802</v>
      </c>
    </row>
    <row r="43" spans="1:25" x14ac:dyDescent="0.25">
      <c r="A43">
        <v>4</v>
      </c>
      <c r="B43" s="4" t="s">
        <v>55</v>
      </c>
      <c r="C43" s="1" t="s">
        <v>1</v>
      </c>
      <c r="D43" s="1">
        <v>0</v>
      </c>
      <c r="E43" s="1">
        <v>48.399000000000001</v>
      </c>
      <c r="F43" s="1">
        <v>0.31163921447725401</v>
      </c>
      <c r="G43" s="1">
        <v>60</v>
      </c>
      <c r="H43" s="1">
        <v>4.0232449589852198E-2</v>
      </c>
      <c r="I43" s="1">
        <v>5.0065</v>
      </c>
      <c r="J43" s="1">
        <v>0.20762004559611599</v>
      </c>
      <c r="K43" s="1">
        <v>2.6803632631086101E-2</v>
      </c>
      <c r="L43" s="2" t="s">
        <v>307</v>
      </c>
      <c r="M43" t="str">
        <f t="shared" si="0"/>
        <v>12</v>
      </c>
      <c r="N43" t="str">
        <f t="shared" si="1"/>
        <v>10</v>
      </c>
      <c r="O43" t="str">
        <f t="shared" si="2"/>
        <v>19</v>
      </c>
      <c r="P43" t="str">
        <f t="shared" si="3"/>
        <v>Rat04</v>
      </c>
      <c r="Q43" s="5">
        <f t="shared" si="4"/>
        <v>0.50716435185185182</v>
      </c>
      <c r="R43" s="6" t="str">
        <f t="shared" si="5"/>
        <v>'[PowerlabData CROPPED.xlsx]Rat04'!$G:$G</v>
      </c>
      <c r="S43" s="3">
        <f t="shared" ca="1" si="15"/>
        <v>0.50716126157407404</v>
      </c>
      <c r="T43">
        <f t="shared" ca="1" si="16"/>
        <v>4989</v>
      </c>
      <c r="U43">
        <f t="shared" ca="1" si="8"/>
        <v>5049</v>
      </c>
      <c r="V43" t="str">
        <f t="shared" si="9"/>
        <v>'[PowerlabData CROPPED.xlsx]Rat04'!$</v>
      </c>
      <c r="W43">
        <f t="shared" ca="1" si="10"/>
        <v>37.440270491803275</v>
      </c>
      <c r="X43">
        <f t="shared" ca="1" si="11"/>
        <v>313.39169836065577</v>
      </c>
      <c r="Y43">
        <f t="shared" ca="1" si="12"/>
        <v>74.890547540983604</v>
      </c>
    </row>
    <row r="44" spans="1:25" x14ac:dyDescent="0.25">
      <c r="A44">
        <v>4</v>
      </c>
      <c r="B44" s="4" t="s">
        <v>56</v>
      </c>
      <c r="C44" s="1" t="s">
        <v>3</v>
      </c>
      <c r="D44" s="1">
        <v>1</v>
      </c>
      <c r="E44" s="1">
        <v>67.694333333333304</v>
      </c>
      <c r="F44" s="1">
        <v>2.0201735624005699</v>
      </c>
      <c r="G44" s="1">
        <v>60</v>
      </c>
      <c r="H44" s="1">
        <v>0.26080328545419801</v>
      </c>
      <c r="I44" s="1">
        <v>1.7553333333333301</v>
      </c>
      <c r="J44" s="1">
        <v>4.78005113873156E-2</v>
      </c>
      <c r="K44" s="1">
        <v>6.1710194847757202E-3</v>
      </c>
      <c r="L44" s="2" t="s">
        <v>307</v>
      </c>
      <c r="M44" t="str">
        <f t="shared" si="0"/>
        <v>12</v>
      </c>
      <c r="N44" t="str">
        <f t="shared" si="1"/>
        <v>11</v>
      </c>
      <c r="O44" t="str">
        <f t="shared" si="2"/>
        <v>37</v>
      </c>
      <c r="P44" t="str">
        <f t="shared" si="3"/>
        <v>Rat04</v>
      </c>
      <c r="Q44" s="5">
        <f t="shared" si="4"/>
        <v>0.50806712962962963</v>
      </c>
      <c r="R44" s="6" t="str">
        <f t="shared" si="5"/>
        <v>'[PowerlabData CROPPED.xlsx]Rat04'!$G:$G</v>
      </c>
      <c r="S44" s="3">
        <f t="shared" ca="1" si="15"/>
        <v>0.50806403935185185</v>
      </c>
      <c r="T44">
        <f t="shared" ca="1" si="16"/>
        <v>5067</v>
      </c>
      <c r="U44">
        <f t="shared" ca="1" si="8"/>
        <v>5127</v>
      </c>
      <c r="V44" t="str">
        <f t="shared" si="9"/>
        <v>'[PowerlabData CROPPED.xlsx]Rat04'!$</v>
      </c>
      <c r="W44">
        <f t="shared" ca="1" si="10"/>
        <v>37.421852459016392</v>
      </c>
      <c r="X44">
        <f t="shared" ca="1" si="11"/>
        <v>314.58798852459012</v>
      </c>
      <c r="Y44">
        <f t="shared" ca="1" si="12"/>
        <v>72.712055737704929</v>
      </c>
    </row>
    <row r="45" spans="1:25" x14ac:dyDescent="0.25">
      <c r="A45">
        <v>4</v>
      </c>
      <c r="B45" s="4" t="s">
        <v>57</v>
      </c>
      <c r="C45" s="1" t="s">
        <v>24</v>
      </c>
      <c r="D45" s="1">
        <v>0</v>
      </c>
      <c r="E45" s="1">
        <v>47.193166666666698</v>
      </c>
      <c r="F45" s="1">
        <v>1.0749689788805801</v>
      </c>
      <c r="G45" s="1">
        <v>60</v>
      </c>
      <c r="H45" s="1">
        <v>0.13877789842980301</v>
      </c>
      <c r="I45" s="1">
        <v>1.8778333333333299</v>
      </c>
      <c r="J45" s="1">
        <v>9.4606054539630599E-2</v>
      </c>
      <c r="K45" s="1">
        <v>1.2213589122746E-2</v>
      </c>
      <c r="L45" s="2" t="s">
        <v>307</v>
      </c>
      <c r="M45" t="str">
        <f t="shared" si="0"/>
        <v>12</v>
      </c>
      <c r="N45" t="str">
        <f t="shared" si="1"/>
        <v>14</v>
      </c>
      <c r="O45" t="str">
        <f t="shared" si="2"/>
        <v>03</v>
      </c>
      <c r="P45" t="str">
        <f t="shared" si="3"/>
        <v>Rat04</v>
      </c>
      <c r="Q45" s="5">
        <f t="shared" si="4"/>
        <v>0.50975694444444442</v>
      </c>
      <c r="R45" s="6" t="str">
        <f t="shared" si="5"/>
        <v>'[PowerlabData CROPPED.xlsx]Rat04'!$G:$G</v>
      </c>
      <c r="S45" s="3">
        <f t="shared" ca="1" si="15"/>
        <v>0.50975385416666663</v>
      </c>
      <c r="T45">
        <f t="shared" ca="1" si="16"/>
        <v>5213</v>
      </c>
      <c r="U45">
        <f t="shared" ca="1" si="8"/>
        <v>5273</v>
      </c>
      <c r="V45" t="str">
        <f t="shared" si="9"/>
        <v>'[PowerlabData CROPPED.xlsx]Rat04'!$</v>
      </c>
      <c r="W45">
        <f t="shared" ca="1" si="10"/>
        <v>37.376581967213127</v>
      </c>
      <c r="X45">
        <f t="shared" ca="1" si="11"/>
        <v>313.92630655737696</v>
      </c>
      <c r="Y45">
        <f t="shared" ca="1" si="12"/>
        <v>72.068008196721308</v>
      </c>
    </row>
    <row r="46" spans="1:25" x14ac:dyDescent="0.25">
      <c r="A46">
        <v>6</v>
      </c>
      <c r="B46" s="4" t="s">
        <v>58</v>
      </c>
      <c r="C46" s="1" t="s">
        <v>1</v>
      </c>
      <c r="D46" s="1">
        <v>0</v>
      </c>
      <c r="E46" s="1">
        <v>50.0416666666667</v>
      </c>
      <c r="F46" s="1">
        <v>0.205938232379409</v>
      </c>
      <c r="G46" s="1">
        <v>60</v>
      </c>
      <c r="H46" s="1">
        <v>2.6586511478428099E-2</v>
      </c>
      <c r="I46" s="1">
        <v>6.8158333333333303</v>
      </c>
      <c r="J46" s="1">
        <v>0.31679273806211</v>
      </c>
      <c r="K46" s="1">
        <v>4.0897766623800097E-2</v>
      </c>
      <c r="L46" s="2" t="s">
        <v>308</v>
      </c>
      <c r="M46" t="str">
        <f t="shared" si="0"/>
        <v>09</v>
      </c>
      <c r="N46" t="str">
        <f t="shared" si="1"/>
        <v>35</v>
      </c>
      <c r="O46" t="str">
        <f t="shared" si="2"/>
        <v>53</v>
      </c>
      <c r="P46" t="str">
        <f t="shared" si="3"/>
        <v>Rat06</v>
      </c>
      <c r="Q46" s="5">
        <f t="shared" si="4"/>
        <v>0.39991898148148147</v>
      </c>
      <c r="R46" s="6" t="str">
        <f t="shared" si="5"/>
        <v>'[PowerlabData CROPPED.xlsx]Rat06'!$G:$G</v>
      </c>
      <c r="S46" s="3">
        <f t="shared" ca="1" si="15"/>
        <v>0.39991093750000001</v>
      </c>
      <c r="T46">
        <f t="shared" ca="1" si="16"/>
        <v>1197</v>
      </c>
      <c r="U46">
        <f t="shared" ca="1" si="8"/>
        <v>1257</v>
      </c>
      <c r="V46" t="str">
        <f t="shared" si="9"/>
        <v>'[PowerlabData CROPPED.xlsx]Rat06'!$</v>
      </c>
      <c r="W46">
        <f t="shared" ca="1" si="10"/>
        <v>37.214724590163932</v>
      </c>
      <c r="X46">
        <f t="shared" ca="1" si="11"/>
        <v>363.54040819672139</v>
      </c>
      <c r="Y46">
        <f t="shared" ca="1" si="12"/>
        <v>79.412318032786871</v>
      </c>
    </row>
    <row r="47" spans="1:25" x14ac:dyDescent="0.25">
      <c r="A47">
        <v>6</v>
      </c>
      <c r="B47" s="4" t="s">
        <v>59</v>
      </c>
      <c r="C47" s="1" t="s">
        <v>3</v>
      </c>
      <c r="D47" s="1">
        <v>1</v>
      </c>
      <c r="E47" s="1">
        <v>60.279333333333398</v>
      </c>
      <c r="F47" s="1">
        <v>1.0746020452035101</v>
      </c>
      <c r="G47" s="1">
        <v>60</v>
      </c>
      <c r="H47" s="1">
        <v>0.13873052749578699</v>
      </c>
      <c r="I47" s="1">
        <v>2.12266666666667</v>
      </c>
      <c r="J47" s="1">
        <v>4.0614720921798297E-2</v>
      </c>
      <c r="K47" s="1">
        <v>5.2433379246995503E-3</v>
      </c>
      <c r="L47" s="2" t="s">
        <v>308</v>
      </c>
      <c r="M47" t="str">
        <f t="shared" si="0"/>
        <v>09</v>
      </c>
      <c r="N47" t="str">
        <f t="shared" si="1"/>
        <v>37</v>
      </c>
      <c r="O47" t="str">
        <f t="shared" si="2"/>
        <v>47</v>
      </c>
      <c r="P47" t="str">
        <f t="shared" si="3"/>
        <v>Rat06</v>
      </c>
      <c r="Q47" s="5">
        <f t="shared" si="4"/>
        <v>0.4012384259259259</v>
      </c>
      <c r="R47" s="6" t="str">
        <f t="shared" si="5"/>
        <v>'[PowerlabData CROPPED.xlsx]Rat06'!$G:$G</v>
      </c>
      <c r="S47" s="3">
        <f t="shared" ca="1" si="15"/>
        <v>0.40123038194444444</v>
      </c>
      <c r="T47">
        <f t="shared" ca="1" si="16"/>
        <v>1311</v>
      </c>
      <c r="U47">
        <f t="shared" ca="1" si="8"/>
        <v>1371</v>
      </c>
      <c r="V47" t="str">
        <f t="shared" si="9"/>
        <v>'[PowerlabData CROPPED.xlsx]Rat06'!$</v>
      </c>
      <c r="W47">
        <f t="shared" ca="1" si="10"/>
        <v>37.122837704918027</v>
      </c>
      <c r="X47">
        <f t="shared" ca="1" si="11"/>
        <v>368.8403327868852</v>
      </c>
      <c r="Y47">
        <f t="shared" ca="1" si="12"/>
        <v>79.722999999999999</v>
      </c>
    </row>
    <row r="48" spans="1:25" x14ac:dyDescent="0.25">
      <c r="A48">
        <v>6</v>
      </c>
      <c r="B48" s="4" t="s">
        <v>60</v>
      </c>
      <c r="C48" s="1" t="s">
        <v>24</v>
      </c>
      <c r="D48" s="1">
        <v>0</v>
      </c>
      <c r="E48" s="1">
        <v>54.540833333333303</v>
      </c>
      <c r="F48" s="1">
        <v>1.0718664277273</v>
      </c>
      <c r="G48" s="1">
        <v>60</v>
      </c>
      <c r="H48" s="1">
        <v>0.13837736079822299</v>
      </c>
      <c r="I48" s="1">
        <v>2.38133333333333</v>
      </c>
      <c r="J48" s="1">
        <v>5.3337499837252299E-2</v>
      </c>
      <c r="K48" s="1">
        <v>6.8858416199339698E-3</v>
      </c>
      <c r="L48" s="2" t="s">
        <v>308</v>
      </c>
      <c r="M48" t="str">
        <f t="shared" si="0"/>
        <v>09</v>
      </c>
      <c r="N48" t="str">
        <f t="shared" si="1"/>
        <v>40</v>
      </c>
      <c r="O48" t="str">
        <f t="shared" si="2"/>
        <v>17</v>
      </c>
      <c r="P48" t="str">
        <f t="shared" si="3"/>
        <v>Rat06</v>
      </c>
      <c r="Q48" s="5">
        <f t="shared" si="4"/>
        <v>0.40297453703703701</v>
      </c>
      <c r="R48" s="6" t="str">
        <f t="shared" si="5"/>
        <v>'[PowerlabData CROPPED.xlsx]Rat06'!$G:$G</v>
      </c>
      <c r="S48" s="3">
        <f t="shared" ca="1" si="15"/>
        <v>0.4029664930555556</v>
      </c>
      <c r="T48">
        <f t="shared" ca="1" si="16"/>
        <v>1461</v>
      </c>
      <c r="U48">
        <f t="shared" ca="1" si="8"/>
        <v>1521</v>
      </c>
      <c r="V48" t="str">
        <f t="shared" si="9"/>
        <v>'[PowerlabData CROPPED.xlsx]Rat06'!$</v>
      </c>
      <c r="W48">
        <f t="shared" ca="1" si="10"/>
        <v>37.076616393442634</v>
      </c>
      <c r="X48">
        <f t="shared" ca="1" si="11"/>
        <v>351.20686065573761</v>
      </c>
      <c r="Y48">
        <f t="shared" ca="1" si="12"/>
        <v>76.310613114754105</v>
      </c>
    </row>
    <row r="49" spans="1:25" x14ac:dyDescent="0.25">
      <c r="A49">
        <v>6</v>
      </c>
      <c r="B49" s="4" t="s">
        <v>61</v>
      </c>
      <c r="C49" s="1" t="s">
        <v>1</v>
      </c>
      <c r="D49" s="1">
        <v>0</v>
      </c>
      <c r="E49" s="1">
        <v>64.802999999999997</v>
      </c>
      <c r="F49" s="1">
        <v>0.29315126925644802</v>
      </c>
      <c r="G49" s="1">
        <v>60</v>
      </c>
      <c r="H49" s="1">
        <v>3.7845666124993002E-2</v>
      </c>
      <c r="I49" s="1">
        <v>5.2491666666666701</v>
      </c>
      <c r="J49" s="1">
        <v>0.25801997123392501</v>
      </c>
      <c r="K49" s="1">
        <v>3.3310235052596997E-2</v>
      </c>
      <c r="L49" s="2" t="s">
        <v>309</v>
      </c>
      <c r="M49" t="str">
        <f t="shared" si="0"/>
        <v>09</v>
      </c>
      <c r="N49" t="str">
        <f t="shared" si="1"/>
        <v>54</v>
      </c>
      <c r="O49" t="str">
        <f t="shared" si="2"/>
        <v>53</v>
      </c>
      <c r="P49" t="str">
        <f t="shared" si="3"/>
        <v>Rat06</v>
      </c>
      <c r="Q49" s="5">
        <f t="shared" si="4"/>
        <v>0.41311342592592593</v>
      </c>
      <c r="R49" s="6" t="str">
        <f t="shared" si="5"/>
        <v>'[PowerlabData CROPPED.xlsx]Rat06'!$G:$G</v>
      </c>
      <c r="S49" s="3">
        <f t="shared" ca="1" si="15"/>
        <v>0.41310538194444441</v>
      </c>
      <c r="T49">
        <f t="shared" ca="1" si="16"/>
        <v>2337</v>
      </c>
      <c r="U49">
        <f t="shared" ca="1" si="8"/>
        <v>2397</v>
      </c>
      <c r="V49" t="str">
        <f t="shared" si="9"/>
        <v>'[PowerlabData CROPPED.xlsx]Rat06'!$</v>
      </c>
      <c r="W49">
        <f t="shared" ca="1" si="10"/>
        <v>37.707808196721309</v>
      </c>
      <c r="X49">
        <f t="shared" ca="1" si="11"/>
        <v>354.37728032786885</v>
      </c>
      <c r="Y49">
        <f t="shared" ca="1" si="12"/>
        <v>70.813747540983599</v>
      </c>
    </row>
    <row r="50" spans="1:25" x14ac:dyDescent="0.25">
      <c r="A50">
        <v>6</v>
      </c>
      <c r="B50" s="4" t="s">
        <v>62</v>
      </c>
      <c r="C50" s="1" t="s">
        <v>3</v>
      </c>
      <c r="D50" s="1">
        <v>1</v>
      </c>
      <c r="E50" s="1">
        <v>72.318666666666701</v>
      </c>
      <c r="F50" s="1">
        <v>2.1445329457845999</v>
      </c>
      <c r="G50" s="1">
        <v>60</v>
      </c>
      <c r="H50" s="1">
        <v>0.27685801281389599</v>
      </c>
      <c r="I50" s="1">
        <v>1.8073333333333299</v>
      </c>
      <c r="J50" s="1">
        <v>4.0655736235971601E-2</v>
      </c>
      <c r="K50" s="1">
        <v>5.2486329789906399E-3</v>
      </c>
      <c r="L50" s="2" t="s">
        <v>309</v>
      </c>
      <c r="M50" t="str">
        <f t="shared" si="0"/>
        <v>09</v>
      </c>
      <c r="N50" t="str">
        <f t="shared" si="1"/>
        <v>56</v>
      </c>
      <c r="O50" t="str">
        <f t="shared" si="2"/>
        <v>21</v>
      </c>
      <c r="P50" t="str">
        <f t="shared" si="3"/>
        <v>Rat06</v>
      </c>
      <c r="Q50" s="5">
        <f t="shared" si="4"/>
        <v>0.41413194444444446</v>
      </c>
      <c r="R50" s="6" t="str">
        <f t="shared" si="5"/>
        <v>'[PowerlabData CROPPED.xlsx]Rat06'!$G:$G</v>
      </c>
      <c r="S50" s="3">
        <f t="shared" ca="1" si="15"/>
        <v>0.41412390046296293</v>
      </c>
      <c r="T50">
        <f t="shared" ca="1" si="16"/>
        <v>2425</v>
      </c>
      <c r="U50">
        <f t="shared" ca="1" si="8"/>
        <v>2485</v>
      </c>
      <c r="V50" t="str">
        <f t="shared" si="9"/>
        <v>'[PowerlabData CROPPED.xlsx]Rat06'!$</v>
      </c>
      <c r="W50">
        <f t="shared" ca="1" si="10"/>
        <v>37.741108196721314</v>
      </c>
      <c r="X50">
        <f t="shared" ca="1" si="11"/>
        <v>368.78034918032796</v>
      </c>
      <c r="Y50">
        <f t="shared" ca="1" si="12"/>
        <v>74.965032786885232</v>
      </c>
    </row>
    <row r="51" spans="1:25" x14ac:dyDescent="0.25">
      <c r="A51">
        <v>6</v>
      </c>
      <c r="B51" s="4" t="s">
        <v>63</v>
      </c>
      <c r="C51" s="1" t="s">
        <v>24</v>
      </c>
      <c r="D51" s="1">
        <v>0</v>
      </c>
      <c r="E51" s="1">
        <v>67.563666666666606</v>
      </c>
      <c r="F51" s="1">
        <v>1.4005379522010699</v>
      </c>
      <c r="G51" s="1">
        <v>60</v>
      </c>
      <c r="H51" s="1">
        <v>0.18080867215353899</v>
      </c>
      <c r="I51" s="1">
        <v>1.9455</v>
      </c>
      <c r="J51" s="1">
        <v>7.2581563315578496E-2</v>
      </c>
      <c r="K51" s="1">
        <v>9.37023953209783E-3</v>
      </c>
      <c r="L51" s="2" t="s">
        <v>309</v>
      </c>
      <c r="M51" t="str">
        <f t="shared" si="0"/>
        <v>09</v>
      </c>
      <c r="N51" t="str">
        <f t="shared" si="1"/>
        <v>58</v>
      </c>
      <c r="O51" t="str">
        <f t="shared" si="2"/>
        <v>06</v>
      </c>
      <c r="P51" t="str">
        <f t="shared" si="3"/>
        <v>Rat06</v>
      </c>
      <c r="Q51" s="5">
        <f t="shared" si="4"/>
        <v>0.41534722222222226</v>
      </c>
      <c r="R51" s="6" t="str">
        <f t="shared" si="5"/>
        <v>'[PowerlabData CROPPED.xlsx]Rat06'!$G:$G</v>
      </c>
      <c r="S51" s="3">
        <f t="shared" ca="1" si="15"/>
        <v>0.41533917824074074</v>
      </c>
      <c r="T51">
        <f t="shared" ca="1" si="16"/>
        <v>2530</v>
      </c>
      <c r="U51">
        <f t="shared" ca="1" si="8"/>
        <v>2590</v>
      </c>
      <c r="V51" t="str">
        <f t="shared" si="9"/>
        <v>'[PowerlabData CROPPED.xlsx]Rat06'!$</v>
      </c>
      <c r="W51">
        <f t="shared" ca="1" si="10"/>
        <v>37.725113114754102</v>
      </c>
      <c r="X51">
        <f t="shared" ca="1" si="11"/>
        <v>359.07431311475398</v>
      </c>
      <c r="Y51">
        <f t="shared" ca="1" si="12"/>
        <v>74.381588524590171</v>
      </c>
    </row>
    <row r="52" spans="1:25" x14ac:dyDescent="0.25">
      <c r="A52">
        <v>6</v>
      </c>
      <c r="B52" s="4" t="s">
        <v>64</v>
      </c>
      <c r="C52" s="1" t="s">
        <v>1</v>
      </c>
      <c r="D52" s="1">
        <v>0</v>
      </c>
      <c r="E52" s="1">
        <v>70.046999999999997</v>
      </c>
      <c r="F52" s="1">
        <v>0.527261162360109</v>
      </c>
      <c r="G52" s="1">
        <v>60</v>
      </c>
      <c r="H52" s="1">
        <v>6.8069123364088893E-2</v>
      </c>
      <c r="I52" s="1">
        <v>4.4053333333333304</v>
      </c>
      <c r="J52" s="1">
        <v>0.222743998547411</v>
      </c>
      <c r="K52" s="1">
        <v>2.8756126561392401E-2</v>
      </c>
      <c r="L52" s="2" t="s">
        <v>310</v>
      </c>
      <c r="M52" t="str">
        <f t="shared" si="0"/>
        <v>10</v>
      </c>
      <c r="N52" t="str">
        <f t="shared" si="1"/>
        <v>13</v>
      </c>
      <c r="O52" t="str">
        <f t="shared" si="2"/>
        <v>02</v>
      </c>
      <c r="P52" t="str">
        <f t="shared" si="3"/>
        <v>Rat06</v>
      </c>
      <c r="Q52" s="5">
        <f t="shared" si="4"/>
        <v>0.42571759259259262</v>
      </c>
      <c r="R52" s="6" t="str">
        <f t="shared" si="5"/>
        <v>'[PowerlabData CROPPED.xlsx]Rat06'!$G:$G</v>
      </c>
      <c r="S52" s="3">
        <f t="shared" ca="1" si="15"/>
        <v>0.4257095486111111</v>
      </c>
      <c r="T52">
        <f t="shared" ca="1" si="16"/>
        <v>3426</v>
      </c>
      <c r="U52">
        <f t="shared" ca="1" si="8"/>
        <v>3486</v>
      </c>
      <c r="V52" t="str">
        <f t="shared" si="9"/>
        <v>'[PowerlabData CROPPED.xlsx]Rat06'!$</v>
      </c>
      <c r="W52">
        <f t="shared" ca="1" si="10"/>
        <v>37.095513114754098</v>
      </c>
      <c r="X52">
        <f t="shared" ca="1" si="11"/>
        <v>340.72173278688518</v>
      </c>
      <c r="Y52">
        <f t="shared" ca="1" si="12"/>
        <v>58.94265081967216</v>
      </c>
    </row>
    <row r="53" spans="1:25" x14ac:dyDescent="0.25">
      <c r="A53">
        <v>6</v>
      </c>
      <c r="B53" s="4" t="s">
        <v>65</v>
      </c>
      <c r="C53" s="1" t="s">
        <v>3</v>
      </c>
      <c r="D53" s="1">
        <v>1</v>
      </c>
      <c r="E53" s="1">
        <v>77.545000000000002</v>
      </c>
      <c r="F53" s="1">
        <v>1.55775425961007</v>
      </c>
      <c r="G53" s="1">
        <v>60</v>
      </c>
      <c r="H53" s="1">
        <v>0.20110521016511601</v>
      </c>
      <c r="I53" s="1">
        <v>1.94166666666667</v>
      </c>
      <c r="J53" s="1">
        <v>3.7601713908928303E-2</v>
      </c>
      <c r="K53" s="1">
        <v>4.8543603919378297E-3</v>
      </c>
      <c r="L53" s="2" t="s">
        <v>310</v>
      </c>
      <c r="M53" t="str">
        <f t="shared" si="0"/>
        <v>10</v>
      </c>
      <c r="N53" t="str">
        <f t="shared" si="1"/>
        <v>15</v>
      </c>
      <c r="O53" t="str">
        <f t="shared" si="2"/>
        <v>58</v>
      </c>
      <c r="P53" t="str">
        <f t="shared" si="3"/>
        <v>Rat06</v>
      </c>
      <c r="Q53" s="5">
        <f t="shared" si="4"/>
        <v>0.42775462962962968</v>
      </c>
      <c r="R53" s="6" t="str">
        <f t="shared" si="5"/>
        <v>'[PowerlabData CROPPED.xlsx]Rat06'!$G:$G</v>
      </c>
      <c r="S53" s="3">
        <f t="shared" ca="1" si="15"/>
        <v>0.42774658564814816</v>
      </c>
      <c r="T53">
        <f t="shared" ca="1" si="16"/>
        <v>3602</v>
      </c>
      <c r="U53">
        <f t="shared" ca="1" si="8"/>
        <v>3662</v>
      </c>
      <c r="V53" t="str">
        <f t="shared" si="9"/>
        <v>'[PowerlabData CROPPED.xlsx]Rat06'!$</v>
      </c>
      <c r="W53">
        <f t="shared" ca="1" si="10"/>
        <v>37.149726229508197</v>
      </c>
      <c r="X53">
        <f t="shared" ca="1" si="11"/>
        <v>358.95093442622954</v>
      </c>
      <c r="Y53">
        <f t="shared" ca="1" si="12"/>
        <v>58.894662295081964</v>
      </c>
    </row>
    <row r="54" spans="1:25" x14ac:dyDescent="0.25">
      <c r="A54">
        <v>6</v>
      </c>
      <c r="B54" s="4" t="s">
        <v>66</v>
      </c>
      <c r="C54" s="1" t="s">
        <v>24</v>
      </c>
      <c r="D54" s="1">
        <v>0</v>
      </c>
      <c r="E54" s="1">
        <v>73.664833333333306</v>
      </c>
      <c r="F54" s="1">
        <v>1.9876648708695599</v>
      </c>
      <c r="G54" s="1">
        <v>60</v>
      </c>
      <c r="H54" s="1">
        <v>0.25660643142397699</v>
      </c>
      <c r="I54" s="1">
        <v>1.6626666666666701</v>
      </c>
      <c r="J54" s="1">
        <v>5.7150872453727401E-2</v>
      </c>
      <c r="K54" s="1">
        <v>7.3781459078170204E-3</v>
      </c>
      <c r="L54" s="2" t="s">
        <v>310</v>
      </c>
      <c r="M54" t="str">
        <f t="shared" si="0"/>
        <v>10</v>
      </c>
      <c r="N54" t="str">
        <f t="shared" si="1"/>
        <v>18</v>
      </c>
      <c r="O54" t="str">
        <f t="shared" si="2"/>
        <v>46</v>
      </c>
      <c r="P54" t="str">
        <f t="shared" si="3"/>
        <v>Rat06</v>
      </c>
      <c r="Q54" s="5">
        <f t="shared" si="4"/>
        <v>0.42969907407407404</v>
      </c>
      <c r="R54" s="6" t="str">
        <f t="shared" si="5"/>
        <v>'[PowerlabData CROPPED.xlsx]Rat06'!$G:$G</v>
      </c>
      <c r="S54" s="3">
        <f t="shared" ca="1" si="15"/>
        <v>0.42969103009259263</v>
      </c>
      <c r="T54">
        <f t="shared" ca="1" si="16"/>
        <v>3770</v>
      </c>
      <c r="U54">
        <f t="shared" ca="1" si="8"/>
        <v>3830</v>
      </c>
      <c r="V54" t="str">
        <f t="shared" si="9"/>
        <v>'[PowerlabData CROPPED.xlsx]Rat06'!$</v>
      </c>
      <c r="W54">
        <f t="shared" ca="1" si="10"/>
        <v>37.285919672131158</v>
      </c>
      <c r="X54">
        <f t="shared" ca="1" si="11"/>
        <v>346.59825901639323</v>
      </c>
      <c r="Y54">
        <f t="shared" ca="1" si="12"/>
        <v>57.930013114754097</v>
      </c>
    </row>
    <row r="55" spans="1:25" x14ac:dyDescent="0.25">
      <c r="A55">
        <v>6</v>
      </c>
      <c r="B55" s="4" t="s">
        <v>67</v>
      </c>
      <c r="C55" s="1" t="s">
        <v>1</v>
      </c>
      <c r="D55" s="1">
        <v>0</v>
      </c>
      <c r="E55" s="1">
        <v>53.9018333333333</v>
      </c>
      <c r="F55" s="1">
        <v>0.37519102541979299</v>
      </c>
      <c r="G55" s="1">
        <v>60</v>
      </c>
      <c r="H55" s="1">
        <v>4.8436953103244702E-2</v>
      </c>
      <c r="I55" s="1">
        <v>6.1903333333333297</v>
      </c>
      <c r="J55" s="1">
        <v>0.287465746751775</v>
      </c>
      <c r="K55" s="1">
        <v>3.7111668325823403E-2</v>
      </c>
      <c r="L55" s="2" t="s">
        <v>307</v>
      </c>
      <c r="M55" t="str">
        <f t="shared" si="0"/>
        <v>10</v>
      </c>
      <c r="N55" t="str">
        <f t="shared" si="1"/>
        <v>37</v>
      </c>
      <c r="O55" t="str">
        <f t="shared" si="2"/>
        <v>40</v>
      </c>
      <c r="P55" t="str">
        <f t="shared" si="3"/>
        <v>Rat06</v>
      </c>
      <c r="Q55" s="5">
        <f t="shared" si="4"/>
        <v>0.44282407407407409</v>
      </c>
      <c r="R55" s="6" t="str">
        <f t="shared" si="5"/>
        <v>'[PowerlabData CROPPED.xlsx]Rat06'!$G:$G</v>
      </c>
      <c r="S55" s="3">
        <f t="shared" ca="1" si="15"/>
        <v>0.44281603009259257</v>
      </c>
      <c r="T55">
        <f t="shared" ca="1" si="16"/>
        <v>4904</v>
      </c>
      <c r="U55">
        <f t="shared" ca="1" si="8"/>
        <v>4964</v>
      </c>
      <c r="V55" t="str">
        <f t="shared" si="9"/>
        <v>'[PowerlabData CROPPED.xlsx]Rat06'!$</v>
      </c>
      <c r="W55">
        <f t="shared" ca="1" si="10"/>
        <v>37.826388524590165</v>
      </c>
      <c r="X55">
        <f t="shared" ca="1" si="11"/>
        <v>374.42801967213126</v>
      </c>
      <c r="Y55">
        <f t="shared" ca="1" si="12"/>
        <v>70.716340983606543</v>
      </c>
    </row>
    <row r="56" spans="1:25" x14ac:dyDescent="0.25">
      <c r="A56">
        <v>6</v>
      </c>
      <c r="B56" s="4" t="s">
        <v>68</v>
      </c>
      <c r="C56" s="1" t="s">
        <v>3</v>
      </c>
      <c r="D56" s="1">
        <v>1</v>
      </c>
      <c r="E56" s="1">
        <v>67.578166666666704</v>
      </c>
      <c r="F56" s="1">
        <v>1.2138938609102301</v>
      </c>
      <c r="G56" s="1">
        <v>60</v>
      </c>
      <c r="H56" s="1">
        <v>0.156713023578959</v>
      </c>
      <c r="I56" s="1">
        <v>2.2293333333333298</v>
      </c>
      <c r="J56" s="1">
        <v>4.9862031870173698E-2</v>
      </c>
      <c r="K56" s="1">
        <v>6.4371606347082104E-3</v>
      </c>
      <c r="L56" s="2" t="s">
        <v>307</v>
      </c>
      <c r="M56" t="str">
        <f t="shared" si="0"/>
        <v>10</v>
      </c>
      <c r="N56" t="str">
        <f t="shared" si="1"/>
        <v>39</v>
      </c>
      <c r="O56" t="str">
        <f t="shared" si="2"/>
        <v>19</v>
      </c>
      <c r="P56" t="str">
        <f t="shared" si="3"/>
        <v>Rat06</v>
      </c>
      <c r="Q56" s="5">
        <f t="shared" si="4"/>
        <v>0.44396990740740744</v>
      </c>
      <c r="R56" s="6" t="str">
        <f t="shared" si="5"/>
        <v>'[PowerlabData CROPPED.xlsx]Rat06'!$G:$G</v>
      </c>
      <c r="S56" s="3">
        <f t="shared" ca="1" si="15"/>
        <v>0.44396186342592592</v>
      </c>
      <c r="T56">
        <f t="shared" ca="1" si="16"/>
        <v>5003</v>
      </c>
      <c r="U56">
        <f t="shared" ca="1" si="8"/>
        <v>5063</v>
      </c>
      <c r="V56" t="str">
        <f t="shared" si="9"/>
        <v>'[PowerlabData CROPPED.xlsx]Rat06'!$</v>
      </c>
      <c r="W56">
        <f t="shared" ca="1" si="10"/>
        <v>37.789065573770486</v>
      </c>
      <c r="X56">
        <f t="shared" ca="1" si="11"/>
        <v>367.04592622950815</v>
      </c>
      <c r="Y56">
        <f t="shared" ca="1" si="12"/>
        <v>70.388850819672115</v>
      </c>
    </row>
    <row r="57" spans="1:25" x14ac:dyDescent="0.25">
      <c r="A57">
        <v>6</v>
      </c>
      <c r="B57" s="4" t="s">
        <v>69</v>
      </c>
      <c r="C57" s="1" t="s">
        <v>24</v>
      </c>
      <c r="D57" s="1">
        <v>0</v>
      </c>
      <c r="E57" s="1">
        <v>54.719333333333303</v>
      </c>
      <c r="F57" s="1">
        <v>1.2005607948880499</v>
      </c>
      <c r="G57" s="1">
        <v>60</v>
      </c>
      <c r="H57" s="1">
        <v>0.15499173215703199</v>
      </c>
      <c r="I57" s="1">
        <v>2.0683333333333298</v>
      </c>
      <c r="J57" s="1">
        <v>4.7299283527578097E-2</v>
      </c>
      <c r="K57" s="1">
        <v>6.1063112463284304E-3</v>
      </c>
      <c r="L57" s="2" t="s">
        <v>307</v>
      </c>
      <c r="M57" t="str">
        <f t="shared" si="0"/>
        <v>10</v>
      </c>
      <c r="N57" t="str">
        <f t="shared" si="1"/>
        <v>42</v>
      </c>
      <c r="O57" t="str">
        <f t="shared" si="2"/>
        <v>09</v>
      </c>
      <c r="P57" t="str">
        <f t="shared" si="3"/>
        <v>Rat06</v>
      </c>
      <c r="Q57" s="5">
        <f t="shared" si="4"/>
        <v>0.44593750000000004</v>
      </c>
      <c r="R57" s="6" t="str">
        <f t="shared" si="5"/>
        <v>'[PowerlabData CROPPED.xlsx]Rat06'!$G:$G</v>
      </c>
      <c r="S57" s="3">
        <f t="shared" ca="1" si="15"/>
        <v>0.44592945601851852</v>
      </c>
      <c r="T57">
        <f t="shared" ca="1" si="16"/>
        <v>5173</v>
      </c>
      <c r="U57">
        <f t="shared" ca="1" si="8"/>
        <v>5233</v>
      </c>
      <c r="V57" t="str">
        <f t="shared" si="9"/>
        <v>'[PowerlabData CROPPED.xlsx]Rat06'!$</v>
      </c>
      <c r="W57">
        <f t="shared" ca="1" si="10"/>
        <v>37.804521311475419</v>
      </c>
      <c r="X57">
        <f t="shared" ca="1" si="11"/>
        <v>361.65746393442635</v>
      </c>
      <c r="Y57">
        <f t="shared" ca="1" si="12"/>
        <v>71.145493442622922</v>
      </c>
    </row>
    <row r="58" spans="1:25" x14ac:dyDescent="0.25">
      <c r="A58">
        <v>8</v>
      </c>
      <c r="B58" s="4" t="s">
        <v>70</v>
      </c>
      <c r="C58" s="1" t="s">
        <v>1</v>
      </c>
      <c r="D58" s="1">
        <v>0</v>
      </c>
      <c r="E58" s="1">
        <v>52.9153333333334</v>
      </c>
      <c r="F58" s="1">
        <v>0.49173321583512702</v>
      </c>
      <c r="G58" s="1">
        <v>60</v>
      </c>
      <c r="H58" s="1">
        <v>6.3482485190215501E-2</v>
      </c>
      <c r="I58" s="1">
        <v>5.3760000000000003</v>
      </c>
      <c r="J58" s="1">
        <v>0.28353247903312001</v>
      </c>
      <c r="K58" s="1">
        <v>3.6603885646805903E-2</v>
      </c>
      <c r="L58" s="2" t="s">
        <v>308</v>
      </c>
      <c r="M58" t="str">
        <f t="shared" si="0"/>
        <v>09</v>
      </c>
      <c r="N58" t="str">
        <f t="shared" si="1"/>
        <v>33</v>
      </c>
      <c r="O58" t="str">
        <f t="shared" si="2"/>
        <v>22</v>
      </c>
      <c r="P58" t="str">
        <f t="shared" si="3"/>
        <v>Rat08</v>
      </c>
      <c r="Q58" s="5">
        <f t="shared" si="4"/>
        <v>0.39817129629629627</v>
      </c>
      <c r="R58" s="6" t="str">
        <f t="shared" si="5"/>
        <v>'[PowerlabData CROPPED.xlsx]Rat08'!$G:$G</v>
      </c>
      <c r="S58" s="3">
        <f t="shared" ca="1" si="15"/>
        <v>0.39816766203703707</v>
      </c>
      <c r="T58">
        <f t="shared" ca="1" si="16"/>
        <v>666</v>
      </c>
      <c r="U58">
        <f t="shared" ca="1" si="8"/>
        <v>726</v>
      </c>
      <c r="V58" t="str">
        <f t="shared" si="9"/>
        <v>'[PowerlabData CROPPED.xlsx]Rat08'!$</v>
      </c>
      <c r="W58">
        <f t="shared" ca="1" si="10"/>
        <v>37.41657049180327</v>
      </c>
      <c r="X58">
        <f t="shared" ca="1" si="11"/>
        <v>331.5359770491803</v>
      </c>
      <c r="Y58">
        <f t="shared" ca="1" si="12"/>
        <v>78.561167213114729</v>
      </c>
    </row>
    <row r="59" spans="1:25" x14ac:dyDescent="0.25">
      <c r="A59">
        <v>8</v>
      </c>
      <c r="B59" s="4" t="s">
        <v>71</v>
      </c>
      <c r="C59" s="1" t="s">
        <v>3</v>
      </c>
      <c r="D59" s="1">
        <v>1</v>
      </c>
      <c r="E59" s="1">
        <v>66.459166666666704</v>
      </c>
      <c r="F59" s="1">
        <v>1.2650998533273501</v>
      </c>
      <c r="G59" s="1">
        <v>60</v>
      </c>
      <c r="H59" s="1">
        <v>0.163323688774209</v>
      </c>
      <c r="I59" s="1">
        <v>2.093</v>
      </c>
      <c r="J59" s="1">
        <v>3.1427164470672002E-2</v>
      </c>
      <c r="K59" s="1">
        <v>4.0572294871144702E-3</v>
      </c>
      <c r="L59" s="2" t="s">
        <v>308</v>
      </c>
      <c r="M59" t="str">
        <f t="shared" si="0"/>
        <v>09</v>
      </c>
      <c r="N59" t="str">
        <f t="shared" si="1"/>
        <v>34</v>
      </c>
      <c r="O59" t="str">
        <f t="shared" si="2"/>
        <v>35</v>
      </c>
      <c r="P59" t="str">
        <f t="shared" si="3"/>
        <v>Rat08</v>
      </c>
      <c r="Q59" s="5">
        <f t="shared" si="4"/>
        <v>0.39901620370370372</v>
      </c>
      <c r="R59" s="6" t="str">
        <f t="shared" si="5"/>
        <v>'[PowerlabData CROPPED.xlsx]Rat08'!$G:$G</v>
      </c>
      <c r="S59" s="3">
        <f t="shared" ca="1" si="15"/>
        <v>0.39901256944444441</v>
      </c>
      <c r="T59">
        <f t="shared" ca="1" si="16"/>
        <v>739</v>
      </c>
      <c r="U59">
        <f t="shared" ca="1" si="8"/>
        <v>799</v>
      </c>
      <c r="V59" t="str">
        <f t="shared" si="9"/>
        <v>'[PowerlabData CROPPED.xlsx]Rat08'!$</v>
      </c>
      <c r="W59">
        <f t="shared" ca="1" si="10"/>
        <v>37.418152459016397</v>
      </c>
      <c r="X59">
        <f t="shared" ca="1" si="11"/>
        <v>330.64973114754105</v>
      </c>
      <c r="Y59">
        <f t="shared" ca="1" si="12"/>
        <v>77.886729508196709</v>
      </c>
    </row>
    <row r="60" spans="1:25" x14ac:dyDescent="0.25">
      <c r="A60">
        <v>8</v>
      </c>
      <c r="B60" s="4" t="s">
        <v>72</v>
      </c>
      <c r="C60" s="1" t="s">
        <v>24</v>
      </c>
      <c r="D60" s="1">
        <v>0</v>
      </c>
      <c r="E60" s="1">
        <v>56.131833333333397</v>
      </c>
      <c r="F60" s="1">
        <v>1.2921126004424801</v>
      </c>
      <c r="G60" s="1">
        <v>60</v>
      </c>
      <c r="H60" s="1">
        <v>0.16681101943128199</v>
      </c>
      <c r="I60" s="1">
        <v>1.78216666666667</v>
      </c>
      <c r="J60" s="1">
        <v>2.9500941604558299E-2</v>
      </c>
      <c r="K60" s="1">
        <v>3.80855518439639E-3</v>
      </c>
      <c r="L60" s="2" t="s">
        <v>308</v>
      </c>
      <c r="M60" t="str">
        <f t="shared" si="0"/>
        <v>09</v>
      </c>
      <c r="N60" t="str">
        <f t="shared" si="1"/>
        <v>37</v>
      </c>
      <c r="O60" t="str">
        <f t="shared" si="2"/>
        <v>04</v>
      </c>
      <c r="P60" t="str">
        <f t="shared" si="3"/>
        <v>Rat08</v>
      </c>
      <c r="Q60" s="5">
        <f t="shared" si="4"/>
        <v>0.40074074074074079</v>
      </c>
      <c r="R60" s="6" t="str">
        <f t="shared" si="5"/>
        <v>'[PowerlabData CROPPED.xlsx]Rat08'!$G:$G</v>
      </c>
      <c r="S60" s="3">
        <f t="shared" ca="1" si="15"/>
        <v>0.40073710648148148</v>
      </c>
      <c r="T60">
        <f t="shared" ca="1" si="16"/>
        <v>888</v>
      </c>
      <c r="U60">
        <f t="shared" ca="1" si="8"/>
        <v>948</v>
      </c>
      <c r="V60" t="str">
        <f t="shared" si="9"/>
        <v>'[PowerlabData CROPPED.xlsx]Rat08'!$</v>
      </c>
      <c r="W60">
        <f t="shared" ca="1" si="10"/>
        <v>37.386483606557363</v>
      </c>
      <c r="X60">
        <f t="shared" ca="1" si="11"/>
        <v>322.85495901639348</v>
      </c>
      <c r="Y60">
        <f t="shared" ca="1" si="12"/>
        <v>72.043926229508202</v>
      </c>
    </row>
    <row r="61" spans="1:25" x14ac:dyDescent="0.25">
      <c r="A61">
        <v>8</v>
      </c>
      <c r="B61" s="4" t="s">
        <v>73</v>
      </c>
      <c r="C61" s="1" t="s">
        <v>1</v>
      </c>
      <c r="D61" s="1">
        <v>0</v>
      </c>
      <c r="E61" s="1">
        <v>59.172166666666698</v>
      </c>
      <c r="F61" s="1">
        <v>0.68799489258440205</v>
      </c>
      <c r="G61" s="1">
        <v>60</v>
      </c>
      <c r="H61" s="1">
        <v>8.8819758708504906E-2</v>
      </c>
      <c r="I61" s="1">
        <v>4.2553333333333301</v>
      </c>
      <c r="J61" s="1">
        <v>0.25228599291720899</v>
      </c>
      <c r="K61" s="1">
        <v>3.25699816349918E-2</v>
      </c>
      <c r="L61" s="2" t="s">
        <v>309</v>
      </c>
      <c r="M61" t="str">
        <f t="shared" si="0"/>
        <v>09</v>
      </c>
      <c r="N61" t="str">
        <f t="shared" si="1"/>
        <v>52</v>
      </c>
      <c r="O61" t="str">
        <f t="shared" si="2"/>
        <v>58</v>
      </c>
      <c r="P61" t="str">
        <f t="shared" si="3"/>
        <v>Rat08</v>
      </c>
      <c r="Q61" s="5">
        <f t="shared" si="4"/>
        <v>0.4117824074074074</v>
      </c>
      <c r="R61" s="6" t="str">
        <f t="shared" si="5"/>
        <v>'[PowerlabData CROPPED.xlsx]Rat08'!$G:$G</v>
      </c>
      <c r="S61" s="3">
        <f t="shared" ca="1" si="15"/>
        <v>0.41177877314814815</v>
      </c>
      <c r="T61">
        <f t="shared" ca="1" si="16"/>
        <v>1842</v>
      </c>
      <c r="U61">
        <f t="shared" ca="1" si="8"/>
        <v>1902</v>
      </c>
      <c r="V61" t="str">
        <f t="shared" si="9"/>
        <v>'[PowerlabData CROPPED.xlsx]Rat08'!$</v>
      </c>
      <c r="W61">
        <f t="shared" ca="1" si="10"/>
        <v>37.592662295081965</v>
      </c>
      <c r="X61">
        <f t="shared" ca="1" si="11"/>
        <v>299.86508688524589</v>
      </c>
      <c r="Y61">
        <f t="shared" ca="1" si="12"/>
        <v>58.574496721311469</v>
      </c>
    </row>
    <row r="62" spans="1:25" x14ac:dyDescent="0.25">
      <c r="A62">
        <v>8</v>
      </c>
      <c r="B62" s="4" t="s">
        <v>74</v>
      </c>
      <c r="C62" s="1" t="s">
        <v>3</v>
      </c>
      <c r="D62" s="1">
        <v>1</v>
      </c>
      <c r="E62" s="1">
        <v>70.706166666666604</v>
      </c>
      <c r="F62" s="1">
        <v>1.8424956731443201</v>
      </c>
      <c r="G62" s="1">
        <v>60</v>
      </c>
      <c r="H62" s="1">
        <v>0.237865168584906</v>
      </c>
      <c r="I62" s="1">
        <v>1.7685</v>
      </c>
      <c r="J62" s="1">
        <v>4.1143043154341398E-2</v>
      </c>
      <c r="K62" s="1">
        <v>5.3115440316352496E-3</v>
      </c>
      <c r="L62" s="2" t="s">
        <v>309</v>
      </c>
      <c r="M62" t="str">
        <f t="shared" si="0"/>
        <v>09</v>
      </c>
      <c r="N62" t="str">
        <f t="shared" si="1"/>
        <v>55</v>
      </c>
      <c r="O62" t="str">
        <f t="shared" si="2"/>
        <v>08</v>
      </c>
      <c r="P62" t="str">
        <f t="shared" si="3"/>
        <v>Rat08</v>
      </c>
      <c r="Q62" s="5">
        <f t="shared" si="4"/>
        <v>0.41328703703703701</v>
      </c>
      <c r="R62" s="6" t="str">
        <f t="shared" si="5"/>
        <v>'[PowerlabData CROPPED.xlsx]Rat08'!$G:$G</v>
      </c>
      <c r="S62" s="3">
        <f t="shared" ca="1" si="15"/>
        <v>0.41328340277777781</v>
      </c>
      <c r="T62">
        <f t="shared" ca="1" si="16"/>
        <v>1972</v>
      </c>
      <c r="U62">
        <f t="shared" ca="1" si="8"/>
        <v>2032</v>
      </c>
      <c r="V62" t="str">
        <f t="shared" si="9"/>
        <v>'[PowerlabData CROPPED.xlsx]Rat08'!$</v>
      </c>
      <c r="W62">
        <f t="shared" ca="1" si="10"/>
        <v>37.687234426229502</v>
      </c>
      <c r="X62">
        <f t="shared" ca="1" si="11"/>
        <v>301.06825737704918</v>
      </c>
      <c r="Y62">
        <f t="shared" ca="1" si="12"/>
        <v>62.968429508196706</v>
      </c>
    </row>
    <row r="63" spans="1:25" x14ac:dyDescent="0.25">
      <c r="A63">
        <v>8</v>
      </c>
      <c r="B63" s="4" t="s">
        <v>75</v>
      </c>
      <c r="C63" s="1" t="s">
        <v>24</v>
      </c>
      <c r="D63" s="1">
        <v>0</v>
      </c>
      <c r="E63" s="1">
        <v>65.626999999999995</v>
      </c>
      <c r="F63" s="1">
        <v>2.3243216214629201</v>
      </c>
      <c r="G63" s="1">
        <v>60</v>
      </c>
      <c r="H63" s="1">
        <v>0.30006863103852299</v>
      </c>
      <c r="I63" s="1">
        <v>1.6946666666666701</v>
      </c>
      <c r="J63" s="1">
        <v>2.9238483012784498E-2</v>
      </c>
      <c r="K63" s="1">
        <v>3.7746719258961001E-3</v>
      </c>
      <c r="L63" s="2" t="s">
        <v>309</v>
      </c>
      <c r="M63" t="str">
        <f t="shared" si="0"/>
        <v>09</v>
      </c>
      <c r="N63" t="str">
        <f t="shared" si="1"/>
        <v>58</v>
      </c>
      <c r="O63" t="str">
        <f t="shared" si="2"/>
        <v>47</v>
      </c>
      <c r="P63" t="str">
        <f t="shared" si="3"/>
        <v>Rat08</v>
      </c>
      <c r="Q63" s="5">
        <f t="shared" si="4"/>
        <v>0.41582175925925924</v>
      </c>
      <c r="R63" s="6" t="str">
        <f t="shared" si="5"/>
        <v>'[PowerlabData CROPPED.xlsx]Rat08'!$G:$G</v>
      </c>
      <c r="S63" s="3">
        <f t="shared" ca="1" si="15"/>
        <v>0.41581812499999998</v>
      </c>
      <c r="T63">
        <f t="shared" ca="1" si="16"/>
        <v>2191</v>
      </c>
      <c r="U63">
        <f t="shared" ca="1" si="8"/>
        <v>2251</v>
      </c>
      <c r="V63" t="str">
        <f t="shared" si="9"/>
        <v>'[PowerlabData CROPPED.xlsx]Rat08'!$</v>
      </c>
      <c r="W63">
        <f t="shared" ca="1" si="10"/>
        <v>37.656383606557377</v>
      </c>
      <c r="X63">
        <f t="shared" ca="1" si="11"/>
        <v>302.3109360655738</v>
      </c>
      <c r="Y63">
        <f t="shared" ca="1" si="12"/>
        <v>57.74232295081967</v>
      </c>
    </row>
    <row r="64" spans="1:25" x14ac:dyDescent="0.25">
      <c r="A64">
        <v>8</v>
      </c>
      <c r="B64" s="4" t="s">
        <v>76</v>
      </c>
      <c r="C64" s="1" t="s">
        <v>1</v>
      </c>
      <c r="D64" s="1">
        <v>0</v>
      </c>
      <c r="E64" s="1">
        <v>61.848333333333301</v>
      </c>
      <c r="F64" s="1">
        <v>0.76946987523157095</v>
      </c>
      <c r="G64" s="1">
        <v>60</v>
      </c>
      <c r="H64" s="1">
        <v>9.9338133739339002E-2</v>
      </c>
      <c r="I64" s="1">
        <v>3.9531666666666698</v>
      </c>
      <c r="J64" s="1">
        <v>0.19315358022971099</v>
      </c>
      <c r="K64" s="1">
        <v>2.49360199830004E-2</v>
      </c>
      <c r="L64" s="2" t="s">
        <v>310</v>
      </c>
      <c r="M64" t="str">
        <f t="shared" si="0"/>
        <v>10</v>
      </c>
      <c r="N64" t="str">
        <f t="shared" si="1"/>
        <v>15</v>
      </c>
      <c r="O64" t="str">
        <f t="shared" si="2"/>
        <v>12</v>
      </c>
      <c r="P64" t="str">
        <f t="shared" si="3"/>
        <v>Rat08</v>
      </c>
      <c r="Q64" s="5">
        <f t="shared" si="4"/>
        <v>0.42722222222222223</v>
      </c>
      <c r="R64" s="6" t="str">
        <f t="shared" si="5"/>
        <v>'[PowerlabData CROPPED.xlsx]Rat08'!$G:$G</v>
      </c>
      <c r="S64" s="3">
        <f t="shared" ca="1" si="15"/>
        <v>0.42721858796296291</v>
      </c>
      <c r="T64">
        <f t="shared" ca="1" si="16"/>
        <v>3176</v>
      </c>
      <c r="U64">
        <f t="shared" ca="1" si="8"/>
        <v>3236</v>
      </c>
      <c r="V64" t="str">
        <f t="shared" si="9"/>
        <v>'[PowerlabData CROPPED.xlsx]Rat08'!$</v>
      </c>
      <c r="W64">
        <f t="shared" ca="1" si="10"/>
        <v>37.054583606557379</v>
      </c>
      <c r="X64">
        <f t="shared" ca="1" si="11"/>
        <v>314.26240819672137</v>
      </c>
      <c r="Y64">
        <f t="shared" ca="1" si="12"/>
        <v>66.470824590163929</v>
      </c>
    </row>
    <row r="65" spans="1:25" x14ac:dyDescent="0.25">
      <c r="A65">
        <v>8</v>
      </c>
      <c r="B65" s="4" t="s">
        <v>77</v>
      </c>
      <c r="C65" s="1" t="s">
        <v>3</v>
      </c>
      <c r="D65" s="1">
        <v>1</v>
      </c>
      <c r="E65" s="1">
        <v>71.573499999999996</v>
      </c>
      <c r="F65" s="1">
        <v>1.22130370915674</v>
      </c>
      <c r="G65" s="1">
        <v>60</v>
      </c>
      <c r="H65" s="1">
        <v>0.15766963087417901</v>
      </c>
      <c r="I65" s="1">
        <v>2.0523333333333298</v>
      </c>
      <c r="J65" s="1">
        <v>3.5183645190470098E-2</v>
      </c>
      <c r="K65" s="1">
        <v>4.5421890627187099E-3</v>
      </c>
      <c r="L65" s="2" t="s">
        <v>310</v>
      </c>
      <c r="M65" t="str">
        <f t="shared" si="0"/>
        <v>10</v>
      </c>
      <c r="N65" t="str">
        <f t="shared" si="1"/>
        <v>16</v>
      </c>
      <c r="O65" t="str">
        <f t="shared" si="2"/>
        <v>53</v>
      </c>
      <c r="P65" t="str">
        <f t="shared" si="3"/>
        <v>Rat08</v>
      </c>
      <c r="Q65" s="5">
        <f t="shared" si="4"/>
        <v>0.4283912037037037</v>
      </c>
      <c r="R65" s="6" t="str">
        <f t="shared" si="5"/>
        <v>'[PowerlabData CROPPED.xlsx]Rat08'!$G:$G</v>
      </c>
      <c r="S65" s="3">
        <f t="shared" ca="1" si="15"/>
        <v>0.42838756944444439</v>
      </c>
      <c r="T65">
        <f t="shared" ca="1" si="16"/>
        <v>3277</v>
      </c>
      <c r="U65">
        <f t="shared" ca="1" si="8"/>
        <v>3337</v>
      </c>
      <c r="V65" t="str">
        <f t="shared" si="9"/>
        <v>'[PowerlabData CROPPED.xlsx]Rat08'!$</v>
      </c>
      <c r="W65">
        <f t="shared" ca="1" si="10"/>
        <v>37.16887049180329</v>
      </c>
      <c r="X65">
        <f t="shared" ca="1" si="11"/>
        <v>315.33397213114756</v>
      </c>
      <c r="Y65">
        <f t="shared" ca="1" si="12"/>
        <v>68.27594098360656</v>
      </c>
    </row>
    <row r="66" spans="1:25" x14ac:dyDescent="0.25">
      <c r="A66">
        <v>8</v>
      </c>
      <c r="B66" s="4" t="s">
        <v>78</v>
      </c>
      <c r="C66" s="1" t="s">
        <v>24</v>
      </c>
      <c r="D66" s="1">
        <v>0</v>
      </c>
      <c r="E66" s="1">
        <v>73.121333333333297</v>
      </c>
      <c r="F66" s="1">
        <v>2.4771996734664401</v>
      </c>
      <c r="G66" s="1">
        <v>60</v>
      </c>
      <c r="H66" s="1">
        <v>0.31980510268553197</v>
      </c>
      <c r="I66" s="1">
        <v>1.51</v>
      </c>
      <c r="J66" s="1">
        <v>2.09761769634031E-2</v>
      </c>
      <c r="K66" s="1">
        <v>2.7080128015453198E-3</v>
      </c>
      <c r="L66" s="2" t="s">
        <v>310</v>
      </c>
      <c r="M66" t="str">
        <f t="shared" si="0"/>
        <v>10</v>
      </c>
      <c r="N66" t="str">
        <f t="shared" si="1"/>
        <v>22</v>
      </c>
      <c r="O66" t="str">
        <f t="shared" si="2"/>
        <v>22</v>
      </c>
      <c r="P66" t="str">
        <f t="shared" si="3"/>
        <v>Rat08</v>
      </c>
      <c r="Q66" s="5">
        <f t="shared" si="4"/>
        <v>0.43219907407407404</v>
      </c>
      <c r="R66" s="6" t="str">
        <f t="shared" si="5"/>
        <v>'[PowerlabData CROPPED.xlsx]Rat08'!$G:$G</v>
      </c>
      <c r="S66" s="3">
        <f t="shared" ca="1" si="15"/>
        <v>0.43219543981481484</v>
      </c>
      <c r="T66">
        <f t="shared" ca="1" si="16"/>
        <v>3606</v>
      </c>
      <c r="U66">
        <f t="shared" ca="1" si="8"/>
        <v>3666</v>
      </c>
      <c r="V66" t="str">
        <f t="shared" si="9"/>
        <v>'[PowerlabData CROPPED.xlsx]Rat08'!$</v>
      </c>
      <c r="W66">
        <f t="shared" ca="1" si="10"/>
        <v>37.477111475409842</v>
      </c>
      <c r="X66">
        <f t="shared" ca="1" si="11"/>
        <v>326.13566229508194</v>
      </c>
      <c r="Y66">
        <f t="shared" ca="1" si="12"/>
        <v>68.933670491803269</v>
      </c>
    </row>
    <row r="67" spans="1:25" x14ac:dyDescent="0.25">
      <c r="A67">
        <v>8</v>
      </c>
      <c r="B67" s="4" t="s">
        <v>79</v>
      </c>
      <c r="C67" s="1" t="s">
        <v>1</v>
      </c>
      <c r="D67" s="1">
        <v>0</v>
      </c>
      <c r="E67" s="1">
        <v>55.107666666666702</v>
      </c>
      <c r="F67" s="1">
        <v>0.56053357516645597</v>
      </c>
      <c r="G67" s="1">
        <v>60</v>
      </c>
      <c r="H67" s="1">
        <v>7.2364573386992898E-2</v>
      </c>
      <c r="I67" s="1">
        <v>4.0854999999999997</v>
      </c>
      <c r="J67" s="1">
        <v>0.16692737941991401</v>
      </c>
      <c r="K67" s="1">
        <v>2.1550232017312501E-2</v>
      </c>
      <c r="L67" s="2" t="s">
        <v>307</v>
      </c>
      <c r="M67" t="str">
        <f t="shared" ref="M67:M130" si="17">LEFT(B67,2)</f>
        <v>10</v>
      </c>
      <c r="N67" t="str">
        <f t="shared" ref="N67:N130" si="18">MID(B67,4,2)</f>
        <v>37</v>
      </c>
      <c r="O67" t="str">
        <f t="shared" ref="O67:O130" si="19">MID(B67,7,2)</f>
        <v>47</v>
      </c>
      <c r="P67" t="str">
        <f t="shared" ref="P67:P130" si="20">"Rat"&amp;TEXT(A67,"00")</f>
        <v>Rat08</v>
      </c>
      <c r="Q67" s="5">
        <f t="shared" ref="Q67:Q130" si="21">TIME(M67,N67,O67)</f>
        <v>0.44290509259259259</v>
      </c>
      <c r="R67" s="6" t="str">
        <f t="shared" ref="R67:R130" si="22">"'[PowerlabData CROPPED.xlsx]"&amp;P67&amp;"'!$G:$G"</f>
        <v>'[PowerlabData CROPPED.xlsx]Rat08'!$G:$G</v>
      </c>
      <c r="S67" s="3">
        <f t="shared" ca="1" si="15"/>
        <v>0.44290145833333333</v>
      </c>
      <c r="T67">
        <f t="shared" ca="1" si="16"/>
        <v>4531</v>
      </c>
      <c r="U67">
        <f t="shared" ref="U67:U130" ca="1" si="23">T67+G67</f>
        <v>4591</v>
      </c>
      <c r="V67" t="str">
        <f t="shared" ref="V67:V130" si="24">"'[PowerlabData CROPPED.xlsx]"&amp;P67&amp;"'!$"</f>
        <v>'[PowerlabData CROPPED.xlsx]Rat08'!$</v>
      </c>
      <c r="W67">
        <f t="shared" ref="W67:W130" ca="1" si="25">AVERAGE(INDIRECT(V67&amp;"A"&amp;T67&amp;":$A"&amp;U67))</f>
        <v>37.020901639344274</v>
      </c>
      <c r="X67">
        <f t="shared" ref="X67:X130" ca="1" si="26">AVERAGE(INDIRECT(V67&amp;"C"&amp;T67&amp;":$C"&amp;U67))</f>
        <v>319.55763606557372</v>
      </c>
      <c r="Y67">
        <f t="shared" ref="Y67:Y130" ca="1" si="27">AVERAGE(INDIRECT(V67&amp;"D"&amp;T67&amp;":$D"&amp;U67))</f>
        <v>55.787768852459017</v>
      </c>
    </row>
    <row r="68" spans="1:25" x14ac:dyDescent="0.25">
      <c r="A68">
        <v>8</v>
      </c>
      <c r="B68" s="4" t="s">
        <v>80</v>
      </c>
      <c r="C68" s="1" t="s">
        <v>3</v>
      </c>
      <c r="D68" s="1">
        <v>1</v>
      </c>
      <c r="E68" s="1">
        <v>69.890666666666704</v>
      </c>
      <c r="F68" s="1">
        <v>1.97647655072241</v>
      </c>
      <c r="G68" s="1">
        <v>60</v>
      </c>
      <c r="H68" s="1">
        <v>0.25516202550391198</v>
      </c>
      <c r="I68" s="1">
        <v>1.7386666666666699</v>
      </c>
      <c r="J68" s="1">
        <v>3.69444026733265E-2</v>
      </c>
      <c r="K68" s="1">
        <v>4.7695018763124703E-3</v>
      </c>
      <c r="L68" s="2" t="s">
        <v>307</v>
      </c>
      <c r="M68" t="str">
        <f t="shared" si="17"/>
        <v>10</v>
      </c>
      <c r="N68" t="str">
        <f t="shared" si="18"/>
        <v>39</v>
      </c>
      <c r="O68" t="str">
        <f t="shared" si="19"/>
        <v>05</v>
      </c>
      <c r="P68" t="str">
        <f t="shared" si="20"/>
        <v>Rat08</v>
      </c>
      <c r="Q68" s="5">
        <f t="shared" si="21"/>
        <v>0.44380787037037034</v>
      </c>
      <c r="R68" s="6" t="str">
        <f t="shared" si="22"/>
        <v>'[PowerlabData CROPPED.xlsx]Rat08'!$G:$G</v>
      </c>
      <c r="S68" s="3">
        <f t="shared" ca="1" si="15"/>
        <v>0.44380423611111114</v>
      </c>
      <c r="T68">
        <f t="shared" ca="1" si="16"/>
        <v>4609</v>
      </c>
      <c r="U68">
        <f t="shared" ca="1" si="23"/>
        <v>4669</v>
      </c>
      <c r="V68" t="str">
        <f t="shared" si="24"/>
        <v>'[PowerlabData CROPPED.xlsx]Rat08'!$</v>
      </c>
      <c r="W68">
        <f t="shared" ca="1" si="25"/>
        <v>37.037290163934415</v>
      </c>
      <c r="X68">
        <f t="shared" ca="1" si="26"/>
        <v>322.73802950819675</v>
      </c>
      <c r="Y68">
        <f t="shared" ca="1" si="27"/>
        <v>59.561696721311478</v>
      </c>
    </row>
    <row r="69" spans="1:25" x14ac:dyDescent="0.25">
      <c r="A69">
        <v>8</v>
      </c>
      <c r="B69" s="4" t="s">
        <v>81</v>
      </c>
      <c r="C69" s="1" t="s">
        <v>24</v>
      </c>
      <c r="D69" s="1">
        <v>0</v>
      </c>
      <c r="E69" s="1">
        <v>55.069666666666699</v>
      </c>
      <c r="F69" s="1">
        <v>1.67692970103765</v>
      </c>
      <c r="G69" s="1">
        <v>60</v>
      </c>
      <c r="H69" s="1">
        <v>0.21649069349597999</v>
      </c>
      <c r="I69" s="1">
        <v>1.66366666666667</v>
      </c>
      <c r="J69" s="1">
        <v>3.8900157097654799E-2</v>
      </c>
      <c r="K69" s="1">
        <v>5.0219886868023101E-3</v>
      </c>
      <c r="L69" s="2" t="s">
        <v>307</v>
      </c>
      <c r="M69" t="str">
        <f t="shared" si="17"/>
        <v>10</v>
      </c>
      <c r="N69" t="str">
        <f t="shared" si="18"/>
        <v>42</v>
      </c>
      <c r="O69" t="str">
        <f t="shared" si="19"/>
        <v>19</v>
      </c>
      <c r="P69" t="str">
        <f t="shared" si="20"/>
        <v>Rat08</v>
      </c>
      <c r="Q69" s="5">
        <f t="shared" si="21"/>
        <v>0.44605324074074071</v>
      </c>
      <c r="R69" s="6" t="str">
        <f t="shared" si="22"/>
        <v>'[PowerlabData CROPPED.xlsx]Rat08'!$G:$G</v>
      </c>
      <c r="S69" s="3">
        <f t="shared" ca="1" si="15"/>
        <v>0.44604960648148145</v>
      </c>
      <c r="T69">
        <f t="shared" ca="1" si="16"/>
        <v>4803</v>
      </c>
      <c r="U69">
        <f t="shared" ca="1" si="23"/>
        <v>4863</v>
      </c>
      <c r="V69" t="str">
        <f t="shared" si="24"/>
        <v>'[PowerlabData CROPPED.xlsx]Rat08'!$</v>
      </c>
      <c r="W69">
        <f t="shared" ca="1" si="25"/>
        <v>37.17801967213115</v>
      </c>
      <c r="X69">
        <f t="shared" ca="1" si="26"/>
        <v>327.49694590163932</v>
      </c>
      <c r="Y69">
        <f t="shared" ca="1" si="27"/>
        <v>63.916411475409845</v>
      </c>
    </row>
    <row r="70" spans="1:25" x14ac:dyDescent="0.25">
      <c r="A70">
        <v>9</v>
      </c>
      <c r="B70" s="4" t="s">
        <v>82</v>
      </c>
      <c r="C70" s="1" t="s">
        <v>1</v>
      </c>
      <c r="D70" s="1">
        <v>0</v>
      </c>
      <c r="E70" s="1">
        <v>45.383499999999998</v>
      </c>
      <c r="F70" s="1">
        <v>0.25299423577096197</v>
      </c>
      <c r="G70" s="1">
        <v>60</v>
      </c>
      <c r="H70" s="1">
        <v>3.2661415394247002E-2</v>
      </c>
      <c r="I70" s="1">
        <v>6.1416666666666702</v>
      </c>
      <c r="J70" s="1">
        <v>0.112681951625902</v>
      </c>
      <c r="K70" s="1">
        <v>1.45471774021757E-2</v>
      </c>
      <c r="L70" s="2" t="s">
        <v>308</v>
      </c>
      <c r="M70" t="str">
        <f t="shared" si="17"/>
        <v>11</v>
      </c>
      <c r="N70" t="str">
        <f t="shared" si="18"/>
        <v>38</v>
      </c>
      <c r="O70" t="str">
        <f t="shared" si="19"/>
        <v>00</v>
      </c>
      <c r="P70" t="str">
        <f t="shared" si="20"/>
        <v>Rat09</v>
      </c>
      <c r="Q70" s="5">
        <f t="shared" si="21"/>
        <v>0.48472222222222222</v>
      </c>
      <c r="R70" s="6" t="str">
        <f t="shared" si="22"/>
        <v>'[PowerlabData CROPPED.xlsx]Rat09'!$G:$G</v>
      </c>
      <c r="S70" s="3">
        <f t="shared" ca="1" si="15"/>
        <v>0.48471599537037036</v>
      </c>
      <c r="T70">
        <f t="shared" ca="1" si="16"/>
        <v>1579</v>
      </c>
      <c r="U70">
        <f t="shared" ca="1" si="23"/>
        <v>1639</v>
      </c>
      <c r="V70" t="str">
        <f t="shared" si="24"/>
        <v>'[PowerlabData CROPPED.xlsx]Rat09'!$</v>
      </c>
      <c r="W70">
        <f t="shared" ca="1" si="25"/>
        <v>37.752700000000004</v>
      </c>
      <c r="X70">
        <f t="shared" ca="1" si="26"/>
        <v>330.44249508196719</v>
      </c>
      <c r="Y70">
        <f t="shared" ca="1" si="27"/>
        <v>71.248154098360644</v>
      </c>
    </row>
    <row r="71" spans="1:25" x14ac:dyDescent="0.25">
      <c r="A71">
        <v>9</v>
      </c>
      <c r="B71" s="4" t="s">
        <v>83</v>
      </c>
      <c r="C71" s="1" t="s">
        <v>3</v>
      </c>
      <c r="D71" s="1">
        <v>1</v>
      </c>
      <c r="E71" s="1">
        <v>62.455666666666701</v>
      </c>
      <c r="F71" s="1">
        <v>1.3519706193388801</v>
      </c>
      <c r="G71" s="1">
        <v>60</v>
      </c>
      <c r="H71" s="1">
        <v>0.17453865644204</v>
      </c>
      <c r="I71" s="1">
        <v>2.01833333333333</v>
      </c>
      <c r="J71" s="1">
        <v>4.7440020610825598E-2</v>
      </c>
      <c r="K71" s="1">
        <v>6.1244803256488003E-3</v>
      </c>
      <c r="L71" s="2" t="s">
        <v>308</v>
      </c>
      <c r="M71" t="str">
        <f t="shared" si="17"/>
        <v>11</v>
      </c>
      <c r="N71" t="str">
        <f t="shared" si="18"/>
        <v>39</v>
      </c>
      <c r="O71" t="str">
        <f t="shared" si="19"/>
        <v>23</v>
      </c>
      <c r="P71" t="str">
        <f t="shared" si="20"/>
        <v>Rat09</v>
      </c>
      <c r="Q71" s="5">
        <f t="shared" si="21"/>
        <v>0.48568287037037039</v>
      </c>
      <c r="R71" s="6" t="str">
        <f t="shared" si="22"/>
        <v>'[PowerlabData CROPPED.xlsx]Rat09'!$G:$G</v>
      </c>
      <c r="S71" s="3">
        <f t="shared" ca="1" si="15"/>
        <v>0.48567664351851852</v>
      </c>
      <c r="T71">
        <f t="shared" ca="1" si="16"/>
        <v>1662</v>
      </c>
      <c r="U71">
        <f t="shared" ca="1" si="23"/>
        <v>1722</v>
      </c>
      <c r="V71" t="str">
        <f t="shared" si="24"/>
        <v>'[PowerlabData CROPPED.xlsx]Rat09'!$</v>
      </c>
      <c r="W71">
        <f t="shared" ca="1" si="25"/>
        <v>37.70689672131148</v>
      </c>
      <c r="X71">
        <f t="shared" ca="1" si="26"/>
        <v>331.512493442623</v>
      </c>
      <c r="Y71">
        <f t="shared" ca="1" si="27"/>
        <v>68.520836065573818</v>
      </c>
    </row>
    <row r="72" spans="1:25" x14ac:dyDescent="0.25">
      <c r="A72">
        <v>9</v>
      </c>
      <c r="B72" s="4" t="s">
        <v>84</v>
      </c>
      <c r="C72" s="1" t="s">
        <v>24</v>
      </c>
      <c r="D72" s="1">
        <v>0</v>
      </c>
      <c r="E72" s="1">
        <v>46.379833333333302</v>
      </c>
      <c r="F72" s="1">
        <v>0.826521811905503</v>
      </c>
      <c r="G72" s="1">
        <v>60</v>
      </c>
      <c r="H72" s="1">
        <v>0.10670350709290601</v>
      </c>
      <c r="I72" s="1">
        <v>2.1116666666666699</v>
      </c>
      <c r="J72" s="1">
        <v>5.1966869787928902E-2</v>
      </c>
      <c r="K72" s="1">
        <v>6.7088940414392704E-3</v>
      </c>
      <c r="L72" s="2" t="s">
        <v>308</v>
      </c>
      <c r="M72" t="str">
        <f t="shared" si="17"/>
        <v>11</v>
      </c>
      <c r="N72" t="str">
        <f t="shared" si="18"/>
        <v>41</v>
      </c>
      <c r="O72" t="str">
        <f t="shared" si="19"/>
        <v>45</v>
      </c>
      <c r="P72" t="str">
        <f t="shared" si="20"/>
        <v>Rat09</v>
      </c>
      <c r="Q72" s="5">
        <f t="shared" si="21"/>
        <v>0.48732638888888885</v>
      </c>
      <c r="R72" s="6" t="str">
        <f t="shared" si="22"/>
        <v>'[PowerlabData CROPPED.xlsx]Rat09'!$G:$G</v>
      </c>
      <c r="S72" s="3">
        <f t="shared" ca="1" si="15"/>
        <v>0.48732016203703704</v>
      </c>
      <c r="T72">
        <f t="shared" ca="1" si="16"/>
        <v>1804</v>
      </c>
      <c r="U72">
        <f t="shared" ca="1" si="23"/>
        <v>1864</v>
      </c>
      <c r="V72" t="str">
        <f t="shared" si="24"/>
        <v>'[PowerlabData CROPPED.xlsx]Rat09'!$</v>
      </c>
      <c r="W72">
        <f t="shared" ca="1" si="25"/>
        <v>37.617796721311471</v>
      </c>
      <c r="X72">
        <f t="shared" ca="1" si="26"/>
        <v>317.99364098360661</v>
      </c>
      <c r="Y72">
        <f t="shared" ca="1" si="27"/>
        <v>61.772621311475433</v>
      </c>
    </row>
    <row r="73" spans="1:25" x14ac:dyDescent="0.25">
      <c r="A73">
        <v>9</v>
      </c>
      <c r="B73" s="4" t="s">
        <v>85</v>
      </c>
      <c r="C73" s="1" t="s">
        <v>1</v>
      </c>
      <c r="D73" s="1">
        <v>0</v>
      </c>
      <c r="E73" s="1">
        <v>48.161999999999999</v>
      </c>
      <c r="F73" s="1">
        <v>0.25842987443405202</v>
      </c>
      <c r="G73" s="1">
        <v>60</v>
      </c>
      <c r="H73" s="1">
        <v>3.3363153328185201E-2</v>
      </c>
      <c r="I73" s="1">
        <v>5.7195</v>
      </c>
      <c r="J73" s="1">
        <v>0.31049114319091298</v>
      </c>
      <c r="K73" s="1">
        <v>4.0084234224110303E-2</v>
      </c>
      <c r="L73" s="2" t="s">
        <v>309</v>
      </c>
      <c r="M73" t="str">
        <f t="shared" si="17"/>
        <v>11</v>
      </c>
      <c r="N73" t="str">
        <f t="shared" si="18"/>
        <v>58</v>
      </c>
      <c r="O73" t="str">
        <f t="shared" si="19"/>
        <v>30</v>
      </c>
      <c r="P73" t="str">
        <f t="shared" si="20"/>
        <v>Rat09</v>
      </c>
      <c r="Q73" s="5">
        <f t="shared" si="21"/>
        <v>0.49895833333333334</v>
      </c>
      <c r="R73" s="6" t="str">
        <f t="shared" si="22"/>
        <v>'[PowerlabData CROPPED.xlsx]Rat09'!$G:$G</v>
      </c>
      <c r="S73" s="3">
        <f t="shared" ca="1" si="15"/>
        <v>0.49895210648148147</v>
      </c>
      <c r="T73">
        <f t="shared" ca="1" si="16"/>
        <v>2809</v>
      </c>
      <c r="U73">
        <f t="shared" ca="1" si="23"/>
        <v>2869</v>
      </c>
      <c r="V73" t="str">
        <f t="shared" si="24"/>
        <v>'[PowerlabData CROPPED.xlsx]Rat09'!$</v>
      </c>
      <c r="W73">
        <f t="shared" ca="1" si="25"/>
        <v>36.873273770491792</v>
      </c>
      <c r="X73">
        <f t="shared" ca="1" si="26"/>
        <v>330.62589180327865</v>
      </c>
      <c r="Y73">
        <f t="shared" ca="1" si="27"/>
        <v>76.403504918032809</v>
      </c>
    </row>
    <row r="74" spans="1:25" x14ac:dyDescent="0.25">
      <c r="A74">
        <v>9</v>
      </c>
      <c r="B74" s="4" t="s">
        <v>86</v>
      </c>
      <c r="C74" s="1" t="s">
        <v>3</v>
      </c>
      <c r="D74" s="1">
        <v>1</v>
      </c>
      <c r="E74" s="1">
        <v>63.995833333333302</v>
      </c>
      <c r="F74" s="1">
        <v>1.2882847662255801</v>
      </c>
      <c r="G74" s="1">
        <v>60</v>
      </c>
      <c r="H74" s="1">
        <v>0.16631684815881201</v>
      </c>
      <c r="I74" s="1">
        <v>2.1240000000000001</v>
      </c>
      <c r="J74" s="1">
        <v>3.6478304054145198E-2</v>
      </c>
      <c r="K74" s="1">
        <v>4.7093288033198304E-3</v>
      </c>
      <c r="L74" s="2" t="s">
        <v>309</v>
      </c>
      <c r="M74" t="str">
        <f t="shared" si="17"/>
        <v>11</v>
      </c>
      <c r="N74" t="str">
        <f t="shared" si="18"/>
        <v>59</v>
      </c>
      <c r="O74" t="str">
        <f t="shared" si="19"/>
        <v>59</v>
      </c>
      <c r="P74" t="str">
        <f t="shared" si="20"/>
        <v>Rat09</v>
      </c>
      <c r="Q74" s="5">
        <f t="shared" si="21"/>
        <v>0.49998842592592596</v>
      </c>
      <c r="R74" s="6" t="str">
        <f t="shared" si="22"/>
        <v>'[PowerlabData CROPPED.xlsx]Rat09'!$G:$G</v>
      </c>
      <c r="S74" s="3">
        <f t="shared" ca="1" si="15"/>
        <v>0.49998219907407404</v>
      </c>
      <c r="T74">
        <f t="shared" ca="1" si="16"/>
        <v>2898</v>
      </c>
      <c r="U74">
        <f t="shared" ca="1" si="23"/>
        <v>2958</v>
      </c>
      <c r="V74" t="str">
        <f t="shared" si="24"/>
        <v>'[PowerlabData CROPPED.xlsx]Rat09'!$</v>
      </c>
      <c r="W74">
        <f t="shared" ca="1" si="25"/>
        <v>36.970262295081959</v>
      </c>
      <c r="X74">
        <f t="shared" ca="1" si="26"/>
        <v>336.85744590163938</v>
      </c>
      <c r="Y74">
        <f t="shared" ca="1" si="27"/>
        <v>80.202895081967227</v>
      </c>
    </row>
    <row r="75" spans="1:25" x14ac:dyDescent="0.25">
      <c r="A75">
        <v>9</v>
      </c>
      <c r="B75" s="4" t="s">
        <v>87</v>
      </c>
      <c r="C75" s="1" t="s">
        <v>24</v>
      </c>
      <c r="D75" s="1">
        <v>0</v>
      </c>
      <c r="E75" s="1">
        <v>47.920666666666698</v>
      </c>
      <c r="F75" s="1">
        <v>1.05004264463666</v>
      </c>
      <c r="G75" s="1">
        <v>60</v>
      </c>
      <c r="H75" s="1">
        <v>0.13555992251617899</v>
      </c>
      <c r="I75" s="1">
        <v>1.8174999999999999</v>
      </c>
      <c r="J75" s="1">
        <v>6.1335824224781801E-2</v>
      </c>
      <c r="K75" s="1">
        <v>7.91842085828285E-3</v>
      </c>
      <c r="L75" s="2" t="s">
        <v>309</v>
      </c>
      <c r="M75" t="str">
        <f t="shared" si="17"/>
        <v>12</v>
      </c>
      <c r="N75" t="str">
        <f t="shared" si="18"/>
        <v>02</v>
      </c>
      <c r="O75" t="str">
        <f t="shared" si="19"/>
        <v>28</v>
      </c>
      <c r="P75" t="str">
        <f t="shared" si="20"/>
        <v>Rat09</v>
      </c>
      <c r="Q75" s="5">
        <f t="shared" si="21"/>
        <v>0.50171296296296297</v>
      </c>
      <c r="R75" s="6" t="str">
        <f t="shared" si="22"/>
        <v>'[PowerlabData CROPPED.xlsx]Rat09'!$G:$G</v>
      </c>
      <c r="S75" s="3">
        <f t="shared" ca="1" si="15"/>
        <v>0.50170673611111105</v>
      </c>
      <c r="T75">
        <f t="shared" ca="1" si="16"/>
        <v>3047</v>
      </c>
      <c r="U75">
        <f t="shared" ca="1" si="23"/>
        <v>3107</v>
      </c>
      <c r="V75" t="str">
        <f t="shared" si="24"/>
        <v>'[PowerlabData CROPPED.xlsx]Rat09'!$</v>
      </c>
      <c r="W75">
        <f t="shared" ca="1" si="25"/>
        <v>37.155895081967209</v>
      </c>
      <c r="X75">
        <f t="shared" ca="1" si="26"/>
        <v>338.30950819672131</v>
      </c>
      <c r="Y75">
        <f t="shared" ca="1" si="27"/>
        <v>80.285659016393453</v>
      </c>
    </row>
    <row r="76" spans="1:25" x14ac:dyDescent="0.25">
      <c r="A76">
        <v>9</v>
      </c>
      <c r="B76" s="4" t="s">
        <v>88</v>
      </c>
      <c r="C76" s="1" t="s">
        <v>1</v>
      </c>
      <c r="D76" s="1">
        <v>0</v>
      </c>
      <c r="E76" s="1">
        <v>59.496000000000002</v>
      </c>
      <c r="F76" s="1">
        <v>0.44621818280597503</v>
      </c>
      <c r="G76" s="1">
        <v>60</v>
      </c>
      <c r="H76" s="1">
        <v>5.76065196927492E-2</v>
      </c>
      <c r="I76" s="1">
        <v>4.2530000000000001</v>
      </c>
      <c r="J76" s="1">
        <v>7.2899474163627104E-2</v>
      </c>
      <c r="K76" s="1">
        <v>9.4112816461001895E-3</v>
      </c>
      <c r="L76" s="2" t="s">
        <v>310</v>
      </c>
      <c r="M76" t="str">
        <f t="shared" si="17"/>
        <v>12</v>
      </c>
      <c r="N76" t="str">
        <f t="shared" si="18"/>
        <v>17</v>
      </c>
      <c r="O76" t="str">
        <f t="shared" si="19"/>
        <v>51</v>
      </c>
      <c r="P76" t="str">
        <f t="shared" si="20"/>
        <v>Rat09</v>
      </c>
      <c r="Q76" s="5">
        <f t="shared" si="21"/>
        <v>0.51239583333333327</v>
      </c>
      <c r="R76" s="6" t="str">
        <f t="shared" si="22"/>
        <v>'[PowerlabData CROPPED.xlsx]Rat09'!$G:$G</v>
      </c>
      <c r="S76" s="3">
        <f t="shared" ca="1" si="15"/>
        <v>0.51238960648148146</v>
      </c>
      <c r="T76">
        <f t="shared" ca="1" si="16"/>
        <v>3970</v>
      </c>
      <c r="U76">
        <f t="shared" ca="1" si="23"/>
        <v>4030</v>
      </c>
      <c r="V76" t="str">
        <f t="shared" si="24"/>
        <v>'[PowerlabData CROPPED.xlsx]Rat09'!$</v>
      </c>
      <c r="W76">
        <f t="shared" ca="1" si="25"/>
        <v>37.221032786885253</v>
      </c>
      <c r="X76">
        <f t="shared" ca="1" si="26"/>
        <v>325.2226196721312</v>
      </c>
      <c r="Y76">
        <f t="shared" ca="1" si="27"/>
        <v>72.731354098360669</v>
      </c>
    </row>
    <row r="77" spans="1:25" x14ac:dyDescent="0.25">
      <c r="A77">
        <v>9</v>
      </c>
      <c r="B77" s="4" t="s">
        <v>89</v>
      </c>
      <c r="C77" s="1" t="s">
        <v>3</v>
      </c>
      <c r="D77" s="1">
        <v>1</v>
      </c>
      <c r="E77" s="1">
        <v>71.100666666666697</v>
      </c>
      <c r="F77" s="1">
        <v>1.50669048653737</v>
      </c>
      <c r="G77" s="1">
        <v>60</v>
      </c>
      <c r="H77" s="1">
        <v>0.19451290540828001</v>
      </c>
      <c r="I77" s="1">
        <v>1.9751666666666701</v>
      </c>
      <c r="J77" s="1">
        <v>4.2758689825058399E-2</v>
      </c>
      <c r="K77" s="1">
        <v>5.5201231199366596E-3</v>
      </c>
      <c r="L77" s="2" t="s">
        <v>310</v>
      </c>
      <c r="M77" t="str">
        <f t="shared" si="17"/>
        <v>12</v>
      </c>
      <c r="N77" t="str">
        <f t="shared" si="18"/>
        <v>19</v>
      </c>
      <c r="O77" t="str">
        <f t="shared" si="19"/>
        <v>05</v>
      </c>
      <c r="P77" t="str">
        <f t="shared" si="20"/>
        <v>Rat09</v>
      </c>
      <c r="Q77" s="5">
        <f t="shared" si="21"/>
        <v>0.51325231481481481</v>
      </c>
      <c r="R77" s="6" t="str">
        <f t="shared" si="22"/>
        <v>'[PowerlabData CROPPED.xlsx]Rat09'!$G:$G</v>
      </c>
      <c r="S77" s="3">
        <f t="shared" ca="1" si="15"/>
        <v>0.51324608796296289</v>
      </c>
      <c r="T77">
        <f t="shared" ca="1" si="16"/>
        <v>4044</v>
      </c>
      <c r="U77">
        <f t="shared" ca="1" si="23"/>
        <v>4104</v>
      </c>
      <c r="V77" t="str">
        <f t="shared" si="24"/>
        <v>'[PowerlabData CROPPED.xlsx]Rat09'!$</v>
      </c>
      <c r="W77">
        <f t="shared" ca="1" si="25"/>
        <v>37.270204918032782</v>
      </c>
      <c r="X77">
        <f t="shared" ca="1" si="26"/>
        <v>326.54493606557372</v>
      </c>
      <c r="Y77">
        <f t="shared" ca="1" si="27"/>
        <v>73.551493442622942</v>
      </c>
    </row>
    <row r="78" spans="1:25" x14ac:dyDescent="0.25">
      <c r="A78">
        <v>9</v>
      </c>
      <c r="B78" s="4" t="s">
        <v>90</v>
      </c>
      <c r="C78" s="1" t="s">
        <v>24</v>
      </c>
      <c r="D78" s="1">
        <v>0</v>
      </c>
      <c r="E78" s="1">
        <v>61.818666666666701</v>
      </c>
      <c r="F78" s="1">
        <v>1.60792150167711</v>
      </c>
      <c r="G78" s="1">
        <v>60</v>
      </c>
      <c r="H78" s="1">
        <v>0.20758177326680799</v>
      </c>
      <c r="I78" s="1">
        <v>1.7104999999999999</v>
      </c>
      <c r="J78" s="1">
        <v>3.0790961877364801E-2</v>
      </c>
      <c r="K78" s="1">
        <v>3.9750960854913796E-3</v>
      </c>
      <c r="L78" s="2" t="s">
        <v>310</v>
      </c>
      <c r="M78" t="str">
        <f t="shared" si="17"/>
        <v>12</v>
      </c>
      <c r="N78" t="str">
        <f t="shared" si="18"/>
        <v>21</v>
      </c>
      <c r="O78" t="str">
        <f t="shared" si="19"/>
        <v>24</v>
      </c>
      <c r="P78" t="str">
        <f t="shared" si="20"/>
        <v>Rat09</v>
      </c>
      <c r="Q78" s="5">
        <f t="shared" si="21"/>
        <v>0.5148611111111111</v>
      </c>
      <c r="R78" s="6" t="str">
        <f t="shared" si="22"/>
        <v>'[PowerlabData CROPPED.xlsx]Rat09'!$G:$G</v>
      </c>
      <c r="S78" s="3">
        <f t="shared" ca="1" si="15"/>
        <v>0.51485488425925929</v>
      </c>
      <c r="T78">
        <f t="shared" ca="1" si="16"/>
        <v>4183</v>
      </c>
      <c r="U78">
        <f t="shared" ca="1" si="23"/>
        <v>4243</v>
      </c>
      <c r="V78" t="str">
        <f t="shared" si="24"/>
        <v>'[PowerlabData CROPPED.xlsx]Rat09'!$</v>
      </c>
      <c r="W78">
        <f t="shared" ca="1" si="25"/>
        <v>37.292595081967207</v>
      </c>
      <c r="X78">
        <f t="shared" ca="1" si="26"/>
        <v>328.09267868852459</v>
      </c>
      <c r="Y78">
        <f t="shared" ca="1" si="27"/>
        <v>73.731067213114741</v>
      </c>
    </row>
    <row r="79" spans="1:25" x14ac:dyDescent="0.25">
      <c r="A79">
        <v>9</v>
      </c>
      <c r="B79" s="4" t="s">
        <v>91</v>
      </c>
      <c r="C79" s="1" t="s">
        <v>1</v>
      </c>
      <c r="D79" s="1">
        <v>0</v>
      </c>
      <c r="E79" s="1">
        <v>47.346333333333298</v>
      </c>
      <c r="F79" s="1">
        <v>0.26786169731577603</v>
      </c>
      <c r="G79" s="1">
        <v>60</v>
      </c>
      <c r="H79" s="1">
        <v>3.4580796426361797E-2</v>
      </c>
      <c r="I79" s="1">
        <v>5.3174999999999999</v>
      </c>
      <c r="J79" s="1">
        <v>0.27211899970417402</v>
      </c>
      <c r="K79" s="1">
        <v>3.5130411801362803E-2</v>
      </c>
      <c r="L79" s="2" t="s">
        <v>307</v>
      </c>
      <c r="M79" t="str">
        <f t="shared" si="17"/>
        <v>12</v>
      </c>
      <c r="N79" t="str">
        <f t="shared" si="18"/>
        <v>38</v>
      </c>
      <c r="O79" t="str">
        <f t="shared" si="19"/>
        <v>13</v>
      </c>
      <c r="P79" t="str">
        <f t="shared" si="20"/>
        <v>Rat09</v>
      </c>
      <c r="Q79" s="5">
        <f t="shared" si="21"/>
        <v>0.52653935185185186</v>
      </c>
      <c r="R79" s="6" t="str">
        <f t="shared" si="22"/>
        <v>'[PowerlabData CROPPED.xlsx]Rat09'!$G:$G</v>
      </c>
      <c r="S79" s="3">
        <f t="shared" ca="1" si="15"/>
        <v>0.52653312499999994</v>
      </c>
      <c r="T79">
        <f t="shared" ca="1" si="16"/>
        <v>5192</v>
      </c>
      <c r="U79">
        <f t="shared" ca="1" si="23"/>
        <v>5252</v>
      </c>
      <c r="V79" t="str">
        <f t="shared" si="24"/>
        <v>'[PowerlabData CROPPED.xlsx]Rat09'!$</v>
      </c>
      <c r="W79">
        <f t="shared" ca="1" si="25"/>
        <v>36.847447540983595</v>
      </c>
      <c r="X79">
        <f t="shared" ca="1" si="26"/>
        <v>322.56851967213123</v>
      </c>
      <c r="Y79">
        <f t="shared" ca="1" si="27"/>
        <v>73.285913114754109</v>
      </c>
    </row>
    <row r="80" spans="1:25" x14ac:dyDescent="0.25">
      <c r="A80">
        <v>9</v>
      </c>
      <c r="B80" s="4" t="s">
        <v>92</v>
      </c>
      <c r="C80" s="1" t="s">
        <v>3</v>
      </c>
      <c r="D80" s="1">
        <v>1</v>
      </c>
      <c r="E80" s="1">
        <v>63.978666666666697</v>
      </c>
      <c r="F80" s="1">
        <v>1.52980441741928</v>
      </c>
      <c r="G80" s="1">
        <v>60</v>
      </c>
      <c r="H80" s="1">
        <v>0.19749690105398099</v>
      </c>
      <c r="I80" s="1">
        <v>1.9006666666666701</v>
      </c>
      <c r="J80" s="1">
        <v>3.2034703404623902E-2</v>
      </c>
      <c r="K80" s="1">
        <v>4.1356624262267397E-3</v>
      </c>
      <c r="L80" s="2" t="s">
        <v>307</v>
      </c>
      <c r="M80" t="str">
        <f t="shared" si="17"/>
        <v>12</v>
      </c>
      <c r="N80" t="str">
        <f t="shared" si="18"/>
        <v>39</v>
      </c>
      <c r="O80" t="str">
        <f t="shared" si="19"/>
        <v>33</v>
      </c>
      <c r="P80" t="str">
        <f t="shared" si="20"/>
        <v>Rat09</v>
      </c>
      <c r="Q80" s="5">
        <f t="shared" si="21"/>
        <v>0.52746527777777774</v>
      </c>
      <c r="R80" s="6" t="str">
        <f t="shared" si="22"/>
        <v>'[PowerlabData CROPPED.xlsx]Rat09'!$G:$G</v>
      </c>
      <c r="S80" s="3">
        <f t="shared" ca="1" si="15"/>
        <v>0.52745905092592593</v>
      </c>
      <c r="T80">
        <f t="shared" ca="1" si="16"/>
        <v>5272</v>
      </c>
      <c r="U80">
        <f t="shared" ca="1" si="23"/>
        <v>5332</v>
      </c>
      <c r="V80" t="str">
        <f t="shared" si="24"/>
        <v>'[PowerlabData CROPPED.xlsx]Rat09'!$</v>
      </c>
      <c r="W80">
        <f t="shared" ca="1" si="25"/>
        <v>36.934839344262294</v>
      </c>
      <c r="X80">
        <f t="shared" ca="1" si="26"/>
        <v>327.91336393442629</v>
      </c>
      <c r="Y80">
        <f t="shared" ca="1" si="27"/>
        <v>74.74843114754097</v>
      </c>
    </row>
    <row r="81" spans="1:25" x14ac:dyDescent="0.25">
      <c r="A81">
        <v>9</v>
      </c>
      <c r="B81" s="4" t="s">
        <v>93</v>
      </c>
      <c r="C81" s="1" t="s">
        <v>24</v>
      </c>
      <c r="D81" s="1">
        <v>0</v>
      </c>
      <c r="E81" s="1">
        <v>48.497833333333297</v>
      </c>
      <c r="F81" s="1">
        <v>0.96749865058763196</v>
      </c>
      <c r="G81" s="1">
        <v>60</v>
      </c>
      <c r="H81" s="1">
        <v>0.124903538706802</v>
      </c>
      <c r="I81" s="1">
        <v>1.9524999999999999</v>
      </c>
      <c r="J81" s="1">
        <v>8.1723619596784897E-2</v>
      </c>
      <c r="K81" s="1">
        <v>1.0550473923004599E-2</v>
      </c>
      <c r="L81" s="2" t="s">
        <v>307</v>
      </c>
      <c r="M81" t="str">
        <f t="shared" si="17"/>
        <v>12</v>
      </c>
      <c r="N81" t="str">
        <f t="shared" si="18"/>
        <v>41</v>
      </c>
      <c r="O81" t="str">
        <f t="shared" si="19"/>
        <v>48</v>
      </c>
      <c r="P81" t="str">
        <f t="shared" si="20"/>
        <v>Rat09</v>
      </c>
      <c r="Q81" s="5">
        <f t="shared" si="21"/>
        <v>0.52902777777777776</v>
      </c>
      <c r="R81" s="6" t="str">
        <f t="shared" si="22"/>
        <v>'[PowerlabData CROPPED.xlsx]Rat09'!$G:$G</v>
      </c>
      <c r="S81" s="3">
        <f t="shared" ca="1" si="15"/>
        <v>0.52902155092592595</v>
      </c>
      <c r="T81">
        <f t="shared" ca="1" si="16"/>
        <v>5407</v>
      </c>
      <c r="U81">
        <f t="shared" ca="1" si="23"/>
        <v>5467</v>
      </c>
      <c r="V81" t="str">
        <f t="shared" si="24"/>
        <v>'[PowerlabData CROPPED.xlsx]Rat09'!$</v>
      </c>
      <c r="W81">
        <f t="shared" ca="1" si="25"/>
        <v>37.10040983606558</v>
      </c>
      <c r="X81">
        <f t="shared" ca="1" si="26"/>
        <v>333.68370327868848</v>
      </c>
      <c r="Y81">
        <f t="shared" ca="1" si="27"/>
        <v>74.192008196721318</v>
      </c>
    </row>
    <row r="82" spans="1:25" x14ac:dyDescent="0.25">
      <c r="A82">
        <v>10</v>
      </c>
      <c r="B82" s="4" t="s">
        <v>94</v>
      </c>
      <c r="C82" s="1" t="s">
        <v>1</v>
      </c>
      <c r="D82" s="1">
        <v>0</v>
      </c>
      <c r="E82" s="1">
        <v>48.816333333333297</v>
      </c>
      <c r="F82" s="1">
        <v>0.82181296871949805</v>
      </c>
      <c r="G82" s="1">
        <v>60</v>
      </c>
      <c r="H82" s="1">
        <v>0.106095598051596</v>
      </c>
      <c r="I82" s="1">
        <v>4.7016666666666698</v>
      </c>
      <c r="J82" s="1">
        <v>0.21557030304649</v>
      </c>
      <c r="K82" s="1">
        <v>2.78300064545314E-2</v>
      </c>
      <c r="L82" s="2" t="s">
        <v>308</v>
      </c>
      <c r="M82" t="str">
        <f t="shared" si="17"/>
        <v>09</v>
      </c>
      <c r="N82" t="str">
        <f t="shared" si="18"/>
        <v>46</v>
      </c>
      <c r="O82" t="str">
        <f t="shared" si="19"/>
        <v>24</v>
      </c>
      <c r="P82" t="str">
        <f t="shared" si="20"/>
        <v>Rat10</v>
      </c>
      <c r="Q82" s="5">
        <f t="shared" si="21"/>
        <v>0.40722222222222221</v>
      </c>
      <c r="R82" s="6" t="str">
        <f t="shared" si="22"/>
        <v>'[PowerlabData CROPPED.xlsx]Rat10'!$G:$G</v>
      </c>
      <c r="S82" s="3">
        <f t="shared" ca="1" si="15"/>
        <v>0.40721097222222219</v>
      </c>
      <c r="T82">
        <f t="shared" ca="1" si="16"/>
        <v>1313</v>
      </c>
      <c r="U82">
        <f t="shared" ca="1" si="23"/>
        <v>1373</v>
      </c>
      <c r="V82" t="str">
        <f t="shared" si="24"/>
        <v>'[PowerlabData CROPPED.xlsx]Rat10'!$</v>
      </c>
      <c r="W82">
        <f t="shared" ca="1" si="25"/>
        <v>37.487867213114754</v>
      </c>
      <c r="X82">
        <f t="shared" ca="1" si="26"/>
        <v>362.96099344262291</v>
      </c>
      <c r="Y82">
        <f t="shared" ca="1" si="27"/>
        <v>86.323321311475411</v>
      </c>
    </row>
    <row r="83" spans="1:25" x14ac:dyDescent="0.25">
      <c r="A83">
        <v>10</v>
      </c>
      <c r="B83" s="4" t="s">
        <v>95</v>
      </c>
      <c r="C83" s="1" t="s">
        <v>3</v>
      </c>
      <c r="D83" s="1">
        <v>1</v>
      </c>
      <c r="E83" s="1">
        <v>64.638166666666606</v>
      </c>
      <c r="F83" s="1">
        <v>2.60009582622556</v>
      </c>
      <c r="G83" s="1">
        <v>60</v>
      </c>
      <c r="H83" s="1">
        <v>0.33567092778383301</v>
      </c>
      <c r="I83" s="1">
        <v>1.74633333333333</v>
      </c>
      <c r="J83" s="1">
        <v>4.1067694792324999E-2</v>
      </c>
      <c r="K83" s="1">
        <v>5.3018165999267897E-3</v>
      </c>
      <c r="L83" s="2" t="s">
        <v>308</v>
      </c>
      <c r="M83" t="str">
        <f t="shared" si="17"/>
        <v>09</v>
      </c>
      <c r="N83" t="str">
        <f t="shared" si="18"/>
        <v>47</v>
      </c>
      <c r="O83" t="str">
        <f t="shared" si="19"/>
        <v>57</v>
      </c>
      <c r="P83" t="str">
        <f t="shared" si="20"/>
        <v>Rat10</v>
      </c>
      <c r="Q83" s="5">
        <f t="shared" si="21"/>
        <v>0.4082986111111111</v>
      </c>
      <c r="R83" s="6" t="str">
        <f t="shared" si="22"/>
        <v>'[PowerlabData CROPPED.xlsx]Rat10'!$G:$G</v>
      </c>
      <c r="S83" s="3">
        <f t="shared" ca="1" si="15"/>
        <v>0.40828736111111108</v>
      </c>
      <c r="T83">
        <f t="shared" ca="1" si="16"/>
        <v>1406</v>
      </c>
      <c r="U83">
        <f t="shared" ca="1" si="23"/>
        <v>1466</v>
      </c>
      <c r="V83" t="str">
        <f t="shared" si="24"/>
        <v>'[PowerlabData CROPPED.xlsx]Rat10'!$</v>
      </c>
      <c r="W83">
        <f t="shared" ca="1" si="25"/>
        <v>37.586118032786878</v>
      </c>
      <c r="X83">
        <f t="shared" ca="1" si="26"/>
        <v>358.65388524590156</v>
      </c>
      <c r="Y83">
        <f t="shared" ca="1" si="27"/>
        <v>83.605472131147522</v>
      </c>
    </row>
    <row r="84" spans="1:25" x14ac:dyDescent="0.25">
      <c r="A84">
        <v>10</v>
      </c>
      <c r="B84" s="4" t="s">
        <v>96</v>
      </c>
      <c r="C84" s="1" t="s">
        <v>24</v>
      </c>
      <c r="D84" s="1">
        <v>0</v>
      </c>
      <c r="E84" s="1">
        <v>47.325333333333298</v>
      </c>
      <c r="F84" s="1">
        <v>1.9238177899398099</v>
      </c>
      <c r="G84" s="1">
        <v>60</v>
      </c>
      <c r="H84" s="1">
        <v>0.24836380871914801</v>
      </c>
      <c r="I84" s="1">
        <v>1.8705000000000001</v>
      </c>
      <c r="J84" s="1">
        <v>4.4923082411309802E-2</v>
      </c>
      <c r="K84" s="1">
        <v>5.7995450013101999E-3</v>
      </c>
      <c r="L84" s="2" t="s">
        <v>308</v>
      </c>
      <c r="M84" t="str">
        <f t="shared" si="17"/>
        <v>09</v>
      </c>
      <c r="N84" t="str">
        <f t="shared" si="18"/>
        <v>50</v>
      </c>
      <c r="O84" t="str">
        <f t="shared" si="19"/>
        <v>14</v>
      </c>
      <c r="P84" t="str">
        <f t="shared" si="20"/>
        <v>Rat10</v>
      </c>
      <c r="Q84" s="5">
        <f t="shared" si="21"/>
        <v>0.40988425925925925</v>
      </c>
      <c r="R84" s="6" t="str">
        <f t="shared" si="22"/>
        <v>'[PowerlabData CROPPED.xlsx]Rat10'!$G:$G</v>
      </c>
      <c r="S84" s="3">
        <f t="shared" ca="1" si="15"/>
        <v>0.40987300925925929</v>
      </c>
      <c r="T84">
        <f t="shared" ca="1" si="16"/>
        <v>1543</v>
      </c>
      <c r="U84">
        <f t="shared" ca="1" si="23"/>
        <v>1603</v>
      </c>
      <c r="V84" t="str">
        <f t="shared" si="24"/>
        <v>'[PowerlabData CROPPED.xlsx]Rat10'!$</v>
      </c>
      <c r="W84">
        <f t="shared" ca="1" si="25"/>
        <v>37.680924590163933</v>
      </c>
      <c r="X84">
        <f t="shared" ca="1" si="26"/>
        <v>340.48704590163931</v>
      </c>
      <c r="Y84">
        <f t="shared" ca="1" si="27"/>
        <v>71.964222950819675</v>
      </c>
    </row>
    <row r="85" spans="1:25" x14ac:dyDescent="0.25">
      <c r="A85">
        <v>10</v>
      </c>
      <c r="B85" s="4" t="s">
        <v>97</v>
      </c>
      <c r="C85" s="1" t="s">
        <v>1</v>
      </c>
      <c r="D85" s="1">
        <v>0</v>
      </c>
      <c r="E85" s="1">
        <v>48.939</v>
      </c>
      <c r="F85" s="1">
        <v>0.47153896975753801</v>
      </c>
      <c r="G85" s="1">
        <v>60</v>
      </c>
      <c r="H85" s="1">
        <v>6.0875419231958203E-2</v>
      </c>
      <c r="I85" s="1">
        <v>4.4538333333333302</v>
      </c>
      <c r="J85" s="1">
        <v>0.23550719498327199</v>
      </c>
      <c r="K85" s="1">
        <v>3.04038481360745E-2</v>
      </c>
      <c r="L85" s="2" t="s">
        <v>309</v>
      </c>
      <c r="M85" t="str">
        <f t="shared" si="17"/>
        <v>10</v>
      </c>
      <c r="N85" t="str">
        <f t="shared" si="18"/>
        <v>04</v>
      </c>
      <c r="O85" t="str">
        <f t="shared" si="19"/>
        <v>20</v>
      </c>
      <c r="P85" t="str">
        <f t="shared" si="20"/>
        <v>Rat10</v>
      </c>
      <c r="Q85" s="5">
        <f t="shared" si="21"/>
        <v>0.41967592592592595</v>
      </c>
      <c r="R85" s="6" t="str">
        <f t="shared" si="22"/>
        <v>'[PowerlabData CROPPED.xlsx]Rat10'!$G:$G</v>
      </c>
      <c r="S85" s="3">
        <f t="shared" ca="1" si="15"/>
        <v>0.41966467592592593</v>
      </c>
      <c r="T85">
        <f t="shared" ca="1" si="16"/>
        <v>2389</v>
      </c>
      <c r="U85">
        <f t="shared" ca="1" si="23"/>
        <v>2449</v>
      </c>
      <c r="V85" t="str">
        <f t="shared" si="24"/>
        <v>'[PowerlabData CROPPED.xlsx]Rat10'!$</v>
      </c>
      <c r="W85">
        <f t="shared" ca="1" si="25"/>
        <v>37.434080327868848</v>
      </c>
      <c r="X85">
        <f t="shared" ca="1" si="26"/>
        <v>324.64351967213116</v>
      </c>
      <c r="Y85">
        <f t="shared" ca="1" si="27"/>
        <v>51.544688524590178</v>
      </c>
    </row>
    <row r="86" spans="1:25" x14ac:dyDescent="0.25">
      <c r="A86">
        <v>10</v>
      </c>
      <c r="B86" s="4" t="s">
        <v>98</v>
      </c>
      <c r="C86" s="1" t="s">
        <v>3</v>
      </c>
      <c r="D86" s="1">
        <v>1</v>
      </c>
      <c r="E86" s="1">
        <v>63.7961666666667</v>
      </c>
      <c r="F86" s="1">
        <v>2.1463023176824101</v>
      </c>
      <c r="G86" s="1">
        <v>60</v>
      </c>
      <c r="H86" s="1">
        <v>0.27708643774367903</v>
      </c>
      <c r="I86" s="1">
        <v>1.8556666666666699</v>
      </c>
      <c r="J86" s="1">
        <v>4.1245875214646802E-2</v>
      </c>
      <c r="K86" s="1">
        <v>5.3248195935358799E-3</v>
      </c>
      <c r="L86" s="2" t="s">
        <v>309</v>
      </c>
      <c r="M86" t="str">
        <f t="shared" si="17"/>
        <v>10</v>
      </c>
      <c r="N86" t="str">
        <f t="shared" si="18"/>
        <v>05</v>
      </c>
      <c r="O86" t="str">
        <f t="shared" si="19"/>
        <v>35</v>
      </c>
      <c r="P86" t="str">
        <f t="shared" si="20"/>
        <v>Rat10</v>
      </c>
      <c r="Q86" s="5">
        <f t="shared" si="21"/>
        <v>0.42054398148148148</v>
      </c>
      <c r="R86" s="6" t="str">
        <f t="shared" si="22"/>
        <v>'[PowerlabData CROPPED.xlsx]Rat10'!$G:$G</v>
      </c>
      <c r="S86" s="3">
        <f t="shared" ca="1" si="15"/>
        <v>0.42053273148148151</v>
      </c>
      <c r="T86">
        <f t="shared" ca="1" si="16"/>
        <v>2464</v>
      </c>
      <c r="U86">
        <f t="shared" ca="1" si="23"/>
        <v>2524</v>
      </c>
      <c r="V86" t="str">
        <f t="shared" si="24"/>
        <v>'[PowerlabData CROPPED.xlsx]Rat10'!$</v>
      </c>
      <c r="W86">
        <f t="shared" ca="1" si="25"/>
        <v>37.475891803278685</v>
      </c>
      <c r="X86">
        <f t="shared" ca="1" si="26"/>
        <v>334.15082459016401</v>
      </c>
      <c r="Y86">
        <f t="shared" ca="1" si="27"/>
        <v>66.970377049180343</v>
      </c>
    </row>
    <row r="87" spans="1:25" x14ac:dyDescent="0.25">
      <c r="A87">
        <v>10</v>
      </c>
      <c r="B87" s="4" t="s">
        <v>99</v>
      </c>
      <c r="C87" s="1" t="s">
        <v>24</v>
      </c>
      <c r="D87" s="1">
        <v>0</v>
      </c>
      <c r="E87" s="1">
        <v>48.734499999999997</v>
      </c>
      <c r="F87" s="1">
        <v>1.75081450092997</v>
      </c>
      <c r="G87" s="1">
        <v>60</v>
      </c>
      <c r="H87" s="1">
        <v>0.226029180146674</v>
      </c>
      <c r="I87" s="1">
        <v>1.7524999999999999</v>
      </c>
      <c r="J87" s="1">
        <v>6.6272794820599903E-2</v>
      </c>
      <c r="K87" s="1">
        <v>8.5557810215601496E-3</v>
      </c>
      <c r="L87" s="2" t="s">
        <v>309</v>
      </c>
      <c r="M87" t="str">
        <f t="shared" si="17"/>
        <v>10</v>
      </c>
      <c r="N87" t="str">
        <f t="shared" si="18"/>
        <v>07</v>
      </c>
      <c r="O87" t="str">
        <f t="shared" si="19"/>
        <v>29</v>
      </c>
      <c r="P87" t="str">
        <f t="shared" si="20"/>
        <v>Rat10</v>
      </c>
      <c r="Q87" s="5">
        <f t="shared" si="21"/>
        <v>0.42186342592592596</v>
      </c>
      <c r="R87" s="6" t="str">
        <f t="shared" si="22"/>
        <v>'[PowerlabData CROPPED.xlsx]Rat10'!$G:$G</v>
      </c>
      <c r="S87" s="3">
        <f t="shared" ca="1" si="15"/>
        <v>0.42185217592592594</v>
      </c>
      <c r="T87">
        <f t="shared" ca="1" si="16"/>
        <v>2578</v>
      </c>
      <c r="U87">
        <f t="shared" ca="1" si="23"/>
        <v>2638</v>
      </c>
      <c r="V87" t="str">
        <f t="shared" si="24"/>
        <v>'[PowerlabData CROPPED.xlsx]Rat10'!$</v>
      </c>
      <c r="W87">
        <f t="shared" ca="1" si="25"/>
        <v>37.365299999999998</v>
      </c>
      <c r="X87">
        <f t="shared" ca="1" si="26"/>
        <v>338.61196065573773</v>
      </c>
      <c r="Y87">
        <f t="shared" ca="1" si="27"/>
        <v>72.992140983606561</v>
      </c>
    </row>
    <row r="88" spans="1:25" x14ac:dyDescent="0.25">
      <c r="A88">
        <v>10</v>
      </c>
      <c r="B88" s="4" t="s">
        <v>100</v>
      </c>
      <c r="C88" s="1" t="s">
        <v>1</v>
      </c>
      <c r="D88" s="1">
        <v>0</v>
      </c>
      <c r="E88" s="1">
        <v>56.456000000000003</v>
      </c>
      <c r="F88" s="1">
        <v>1.02672164354967</v>
      </c>
      <c r="G88" s="1">
        <v>60</v>
      </c>
      <c r="H88" s="1">
        <v>0.13254919422195299</v>
      </c>
      <c r="I88" s="1">
        <v>3.5871666666666702</v>
      </c>
      <c r="J88" s="1">
        <v>0.19665614378627699</v>
      </c>
      <c r="K88" s="1">
        <v>2.53881989937874E-2</v>
      </c>
      <c r="L88" s="2" t="s">
        <v>310</v>
      </c>
      <c r="M88" t="str">
        <f t="shared" si="17"/>
        <v>10</v>
      </c>
      <c r="N88" t="str">
        <f t="shared" si="18"/>
        <v>22</v>
      </c>
      <c r="O88" t="str">
        <f t="shared" si="19"/>
        <v>56</v>
      </c>
      <c r="P88" t="str">
        <f t="shared" si="20"/>
        <v>Rat10</v>
      </c>
      <c r="Q88" s="5">
        <f t="shared" si="21"/>
        <v>0.43259259259259258</v>
      </c>
      <c r="R88" s="6" t="str">
        <f t="shared" si="22"/>
        <v>'[PowerlabData CROPPED.xlsx]Rat10'!$G:$G</v>
      </c>
      <c r="S88" s="3">
        <f t="shared" ca="1" si="15"/>
        <v>0.43258134259259262</v>
      </c>
      <c r="T88">
        <f t="shared" ca="1" si="16"/>
        <v>3505</v>
      </c>
      <c r="U88">
        <f t="shared" ca="1" si="23"/>
        <v>3565</v>
      </c>
      <c r="V88" t="str">
        <f t="shared" si="24"/>
        <v>'[PowerlabData CROPPED.xlsx]Rat10'!$</v>
      </c>
      <c r="W88">
        <f t="shared" ca="1" si="25"/>
        <v>37.709660655737693</v>
      </c>
      <c r="X88">
        <f t="shared" ca="1" si="26"/>
        <v>356.67298196721316</v>
      </c>
      <c r="Y88">
        <f t="shared" ca="1" si="27"/>
        <v>75.394719672131146</v>
      </c>
    </row>
    <row r="89" spans="1:25" x14ac:dyDescent="0.25">
      <c r="A89">
        <v>10</v>
      </c>
      <c r="B89" s="4" t="s">
        <v>101</v>
      </c>
      <c r="C89" s="1" t="s">
        <v>3</v>
      </c>
      <c r="D89" s="1">
        <v>1</v>
      </c>
      <c r="E89" s="1">
        <v>69.916333333333299</v>
      </c>
      <c r="F89" s="1">
        <v>3.97375094281908</v>
      </c>
      <c r="G89" s="1">
        <v>60</v>
      </c>
      <c r="H89" s="1">
        <v>0.51300904078381104</v>
      </c>
      <c r="I89" s="1">
        <v>1.69133333333333</v>
      </c>
      <c r="J89" s="1">
        <v>3.9810663004889703E-2</v>
      </c>
      <c r="K89" s="1">
        <v>5.1395344939804497E-3</v>
      </c>
      <c r="L89" s="2" t="s">
        <v>310</v>
      </c>
      <c r="M89" t="str">
        <f t="shared" si="17"/>
        <v>10</v>
      </c>
      <c r="N89" t="str">
        <f t="shared" si="18"/>
        <v>24</v>
      </c>
      <c r="O89" t="str">
        <f t="shared" si="19"/>
        <v>19</v>
      </c>
      <c r="P89" t="str">
        <f t="shared" si="20"/>
        <v>Rat10</v>
      </c>
      <c r="Q89" s="5">
        <f t="shared" si="21"/>
        <v>0.43355324074074075</v>
      </c>
      <c r="R89" s="6" t="str">
        <f t="shared" si="22"/>
        <v>'[PowerlabData CROPPED.xlsx]Rat10'!$G:$G</v>
      </c>
      <c r="S89" s="3">
        <f t="shared" ca="1" si="15"/>
        <v>0.43354199074074073</v>
      </c>
      <c r="T89">
        <f t="shared" ca="1" si="16"/>
        <v>3588</v>
      </c>
      <c r="U89">
        <f t="shared" ca="1" si="23"/>
        <v>3648</v>
      </c>
      <c r="V89" t="str">
        <f t="shared" si="24"/>
        <v>'[PowerlabData CROPPED.xlsx]Rat10'!$</v>
      </c>
      <c r="W89">
        <f t="shared" ca="1" si="25"/>
        <v>37.66466721311474</v>
      </c>
      <c r="X89">
        <f t="shared" ca="1" si="26"/>
        <v>351.47809344262299</v>
      </c>
      <c r="Y89">
        <f t="shared" ca="1" si="27"/>
        <v>75.818622950819687</v>
      </c>
    </row>
    <row r="90" spans="1:25" x14ac:dyDescent="0.25">
      <c r="A90">
        <v>10</v>
      </c>
      <c r="B90" s="4" t="s">
        <v>102</v>
      </c>
      <c r="C90" s="1" t="s">
        <v>24</v>
      </c>
      <c r="D90" s="1">
        <v>0</v>
      </c>
      <c r="E90" s="1">
        <v>61.1785</v>
      </c>
      <c r="F90" s="1">
        <v>3.96534564487553</v>
      </c>
      <c r="G90" s="1">
        <v>60</v>
      </c>
      <c r="H90" s="1">
        <v>0.51192392148530097</v>
      </c>
      <c r="I90" s="1">
        <v>1.5169999999999999</v>
      </c>
      <c r="J90" s="1">
        <v>4.3753095128611599E-2</v>
      </c>
      <c r="K90" s="1">
        <v>5.6485002926047198E-3</v>
      </c>
      <c r="L90" s="2" t="s">
        <v>310</v>
      </c>
      <c r="M90" t="str">
        <f t="shared" si="17"/>
        <v>10</v>
      </c>
      <c r="N90" t="str">
        <f t="shared" si="18"/>
        <v>26</v>
      </c>
      <c r="O90" t="str">
        <f t="shared" si="19"/>
        <v>50</v>
      </c>
      <c r="P90" t="str">
        <f t="shared" si="20"/>
        <v>Rat10</v>
      </c>
      <c r="Q90" s="5">
        <f t="shared" si="21"/>
        <v>0.43530092592592595</v>
      </c>
      <c r="R90" s="6" t="str">
        <f t="shared" si="22"/>
        <v>'[PowerlabData CROPPED.xlsx]Rat10'!$G:$G</v>
      </c>
      <c r="S90" s="3">
        <f t="shared" ca="1" si="15"/>
        <v>0.43528967592592593</v>
      </c>
      <c r="T90">
        <f t="shared" ca="1" si="16"/>
        <v>3739</v>
      </c>
      <c r="U90">
        <f t="shared" ca="1" si="23"/>
        <v>3799</v>
      </c>
      <c r="V90" t="str">
        <f t="shared" si="24"/>
        <v>'[PowerlabData CROPPED.xlsx]Rat10'!$</v>
      </c>
      <c r="W90">
        <f t="shared" ca="1" si="25"/>
        <v>37.482459016393449</v>
      </c>
      <c r="X90">
        <f t="shared" ca="1" si="26"/>
        <v>344.45505737704923</v>
      </c>
      <c r="Y90">
        <f t="shared" ca="1" si="27"/>
        <v>65.643229508196711</v>
      </c>
    </row>
    <row r="91" spans="1:25" x14ac:dyDescent="0.25">
      <c r="A91">
        <v>10</v>
      </c>
      <c r="B91" s="4" t="s">
        <v>103</v>
      </c>
      <c r="C91" s="1" t="s">
        <v>1</v>
      </c>
      <c r="D91" s="1">
        <v>0</v>
      </c>
      <c r="E91" s="1">
        <v>44.028166666666699</v>
      </c>
      <c r="F91" s="1">
        <v>0.78566000209307396</v>
      </c>
      <c r="G91" s="1">
        <v>60</v>
      </c>
      <c r="H91" s="1">
        <v>0.101428270129592</v>
      </c>
      <c r="I91" s="1">
        <v>4.2664999999999997</v>
      </c>
      <c r="J91" s="1">
        <v>0.210458428199015</v>
      </c>
      <c r="K91" s="1">
        <v>2.7170066249459199E-2</v>
      </c>
      <c r="L91" s="2" t="s">
        <v>307</v>
      </c>
      <c r="M91" t="str">
        <f t="shared" si="17"/>
        <v>10</v>
      </c>
      <c r="N91" t="str">
        <f t="shared" si="18"/>
        <v>44</v>
      </c>
      <c r="O91" t="str">
        <f t="shared" si="19"/>
        <v>11</v>
      </c>
      <c r="P91" t="str">
        <f t="shared" si="20"/>
        <v>Rat10</v>
      </c>
      <c r="Q91" s="5">
        <f t="shared" si="21"/>
        <v>0.44734953703703706</v>
      </c>
      <c r="R91" s="6" t="str">
        <f t="shared" si="22"/>
        <v>'[PowerlabData CROPPED.xlsx]Rat10'!$G:$G</v>
      </c>
      <c r="S91" s="3">
        <f t="shared" ca="1" si="15"/>
        <v>0.44733828703703704</v>
      </c>
      <c r="T91">
        <f t="shared" ca="1" si="16"/>
        <v>4780</v>
      </c>
      <c r="U91">
        <f t="shared" ca="1" si="23"/>
        <v>4840</v>
      </c>
      <c r="V91" t="str">
        <f t="shared" si="24"/>
        <v>'[PowerlabData CROPPED.xlsx]Rat10'!$</v>
      </c>
      <c r="W91">
        <f t="shared" ca="1" si="25"/>
        <v>37.088350819672137</v>
      </c>
      <c r="X91">
        <f t="shared" ca="1" si="26"/>
        <v>351.99053606557379</v>
      </c>
      <c r="Y91">
        <f t="shared" ca="1" si="27"/>
        <v>61.059659016393432</v>
      </c>
    </row>
    <row r="92" spans="1:25" x14ac:dyDescent="0.25">
      <c r="A92">
        <v>10</v>
      </c>
      <c r="B92" s="4" t="s">
        <v>104</v>
      </c>
      <c r="C92" s="1" t="s">
        <v>3</v>
      </c>
      <c r="D92" s="1">
        <v>1</v>
      </c>
      <c r="E92" s="1">
        <v>61.9106666666667</v>
      </c>
      <c r="F92" s="1">
        <v>4.6939485392246203</v>
      </c>
      <c r="G92" s="1">
        <v>60</v>
      </c>
      <c r="H92" s="1">
        <v>0.60598615067905204</v>
      </c>
      <c r="I92" s="1">
        <v>1.7146666666666699</v>
      </c>
      <c r="J92" s="1">
        <v>3.9977771601506597E-2</v>
      </c>
      <c r="K92" s="1">
        <v>5.1611081210372898E-3</v>
      </c>
      <c r="L92" s="2" t="s">
        <v>307</v>
      </c>
      <c r="M92" t="str">
        <f t="shared" si="17"/>
        <v>10</v>
      </c>
      <c r="N92" t="str">
        <f t="shared" si="18"/>
        <v>45</v>
      </c>
      <c r="O92" t="str">
        <f t="shared" si="19"/>
        <v>28</v>
      </c>
      <c r="P92" t="str">
        <f t="shared" si="20"/>
        <v>Rat10</v>
      </c>
      <c r="Q92" s="5">
        <f t="shared" si="21"/>
        <v>0.44824074074074072</v>
      </c>
      <c r="R92" s="6" t="str">
        <f t="shared" si="22"/>
        <v>'[PowerlabData CROPPED.xlsx]Rat10'!$G:$G</v>
      </c>
      <c r="S92" s="3">
        <f t="shared" ca="1" si="15"/>
        <v>0.44822949074074075</v>
      </c>
      <c r="T92">
        <f t="shared" ca="1" si="16"/>
        <v>4857</v>
      </c>
      <c r="U92">
        <f t="shared" ca="1" si="23"/>
        <v>4917</v>
      </c>
      <c r="V92" t="str">
        <f t="shared" si="24"/>
        <v>'[PowerlabData CROPPED.xlsx]Rat10'!$</v>
      </c>
      <c r="W92">
        <f t="shared" ca="1" si="25"/>
        <v>37.149508196721307</v>
      </c>
      <c r="X92">
        <f t="shared" ca="1" si="26"/>
        <v>354.26790819672146</v>
      </c>
      <c r="Y92">
        <f t="shared" ca="1" si="27"/>
        <v>65.99947049180328</v>
      </c>
    </row>
    <row r="93" spans="1:25" x14ac:dyDescent="0.25">
      <c r="A93">
        <v>10</v>
      </c>
      <c r="B93" s="4" t="s">
        <v>105</v>
      </c>
      <c r="C93" s="1" t="s">
        <v>24</v>
      </c>
      <c r="D93" s="1">
        <v>0</v>
      </c>
      <c r="E93" s="1">
        <v>42.933500000000002</v>
      </c>
      <c r="F93" s="1">
        <v>2.0129686410870899</v>
      </c>
      <c r="G93" s="1">
        <v>60</v>
      </c>
      <c r="H93" s="1">
        <v>0.25987313411226898</v>
      </c>
      <c r="I93" s="1">
        <v>1.80666666666667</v>
      </c>
      <c r="J93" s="1">
        <v>8.1520276959512097E-2</v>
      </c>
      <c r="K93" s="1">
        <v>1.05242225014136E-2</v>
      </c>
      <c r="L93" s="2" t="s">
        <v>307</v>
      </c>
      <c r="M93" t="str">
        <f t="shared" si="17"/>
        <v>10</v>
      </c>
      <c r="N93" t="str">
        <f t="shared" si="18"/>
        <v>47</v>
      </c>
      <c r="O93" t="str">
        <f t="shared" si="19"/>
        <v>36</v>
      </c>
      <c r="P93" t="str">
        <f t="shared" si="20"/>
        <v>Rat10</v>
      </c>
      <c r="Q93" s="5">
        <f t="shared" si="21"/>
        <v>0.44972222222222219</v>
      </c>
      <c r="R93" s="6" t="str">
        <f t="shared" si="22"/>
        <v>'[PowerlabData CROPPED.xlsx]Rat10'!$G:$G</v>
      </c>
      <c r="S93" s="3">
        <f t="shared" ca="1" si="15"/>
        <v>0.44971097222222217</v>
      </c>
      <c r="T93">
        <f t="shared" ca="1" si="16"/>
        <v>4985</v>
      </c>
      <c r="U93">
        <f t="shared" ca="1" si="23"/>
        <v>5045</v>
      </c>
      <c r="V93" t="str">
        <f t="shared" si="24"/>
        <v>'[PowerlabData CROPPED.xlsx]Rat10'!$</v>
      </c>
      <c r="W93">
        <f t="shared" ca="1" si="25"/>
        <v>37.272095081967223</v>
      </c>
      <c r="X93">
        <f t="shared" ca="1" si="26"/>
        <v>347.41943934426223</v>
      </c>
      <c r="Y93">
        <f t="shared" ca="1" si="27"/>
        <v>61.593618032786885</v>
      </c>
    </row>
    <row r="94" spans="1:25" x14ac:dyDescent="0.25">
      <c r="A94">
        <v>11</v>
      </c>
      <c r="B94" s="4" t="s">
        <v>106</v>
      </c>
      <c r="C94" s="1" t="s">
        <v>1</v>
      </c>
      <c r="D94" s="1">
        <v>0</v>
      </c>
      <c r="E94" s="1">
        <v>52.825666666666699</v>
      </c>
      <c r="F94" s="1">
        <v>0.49283995599202601</v>
      </c>
      <c r="G94" s="1">
        <v>60</v>
      </c>
      <c r="H94" s="1">
        <v>6.3625364730090395E-2</v>
      </c>
      <c r="I94" s="1">
        <v>3.7915000000000001</v>
      </c>
      <c r="J94" s="1">
        <v>0.205010772074705</v>
      </c>
      <c r="K94" s="1">
        <v>2.6466776867948599E-2</v>
      </c>
      <c r="L94" s="2" t="s">
        <v>308</v>
      </c>
      <c r="M94" t="str">
        <f t="shared" si="17"/>
        <v>09</v>
      </c>
      <c r="N94" t="str">
        <f t="shared" si="18"/>
        <v>50</v>
      </c>
      <c r="O94" t="str">
        <f t="shared" si="19"/>
        <v>44</v>
      </c>
      <c r="P94" t="str">
        <f t="shared" si="20"/>
        <v>Rat11</v>
      </c>
      <c r="Q94" s="5">
        <f t="shared" si="21"/>
        <v>0.41023148148148153</v>
      </c>
      <c r="R94" s="6" t="str">
        <f t="shared" si="22"/>
        <v>'[PowerlabData CROPPED.xlsx]Rat11'!$G:$G</v>
      </c>
      <c r="S94" s="3">
        <f t="shared" ca="1" si="15"/>
        <v>0.41022866898148153</v>
      </c>
      <c r="T94">
        <f t="shared" ca="1" si="16"/>
        <v>799</v>
      </c>
      <c r="U94">
        <f t="shared" ca="1" si="23"/>
        <v>859</v>
      </c>
      <c r="V94" t="str">
        <f t="shared" si="24"/>
        <v>'[PowerlabData CROPPED.xlsx]Rat11'!$</v>
      </c>
      <c r="W94">
        <f t="shared" ca="1" si="25"/>
        <v>37.704021311475422</v>
      </c>
      <c r="X94">
        <f t="shared" ca="1" si="26"/>
        <v>355.78226557377053</v>
      </c>
      <c r="Y94">
        <f t="shared" ca="1" si="27"/>
        <v>83.30581967213115</v>
      </c>
    </row>
    <row r="95" spans="1:25" x14ac:dyDescent="0.25">
      <c r="A95">
        <v>11</v>
      </c>
      <c r="B95" s="4" t="s">
        <v>107</v>
      </c>
      <c r="C95" s="1" t="s">
        <v>3</v>
      </c>
      <c r="D95" s="1">
        <v>1</v>
      </c>
      <c r="E95" s="1">
        <v>67.080666666666701</v>
      </c>
      <c r="F95" s="1">
        <v>2.4938750748361298</v>
      </c>
      <c r="G95" s="1">
        <v>60</v>
      </c>
      <c r="H95" s="1">
        <v>0.32195788774540302</v>
      </c>
      <c r="I95" s="1">
        <v>1.7391666666666701</v>
      </c>
      <c r="J95" s="1">
        <v>3.1848164084536397E-2</v>
      </c>
      <c r="K95" s="1">
        <v>4.1115803035563598E-3</v>
      </c>
      <c r="L95" s="2" t="s">
        <v>308</v>
      </c>
      <c r="M95" t="str">
        <f t="shared" si="17"/>
        <v>09</v>
      </c>
      <c r="N95" t="str">
        <f t="shared" si="18"/>
        <v>52</v>
      </c>
      <c r="O95" t="str">
        <f t="shared" si="19"/>
        <v>24</v>
      </c>
      <c r="P95" t="str">
        <f t="shared" si="20"/>
        <v>Rat11</v>
      </c>
      <c r="Q95" s="5">
        <f t="shared" si="21"/>
        <v>0.41138888888888886</v>
      </c>
      <c r="R95" s="6" t="str">
        <f t="shared" si="22"/>
        <v>'[PowerlabData CROPPED.xlsx]Rat11'!$G:$G</v>
      </c>
      <c r="S95" s="3">
        <f t="shared" ca="1" si="15"/>
        <v>0.41138607638888885</v>
      </c>
      <c r="T95">
        <f t="shared" ca="1" si="16"/>
        <v>899</v>
      </c>
      <c r="U95">
        <f t="shared" ca="1" si="23"/>
        <v>959</v>
      </c>
      <c r="V95" t="str">
        <f t="shared" si="24"/>
        <v>'[PowerlabData CROPPED.xlsx]Rat11'!$</v>
      </c>
      <c r="W95">
        <f t="shared" ca="1" si="25"/>
        <v>37.708704918032794</v>
      </c>
      <c r="X95">
        <f t="shared" ca="1" si="26"/>
        <v>345.36786229508192</v>
      </c>
      <c r="Y95">
        <f t="shared" ca="1" si="27"/>
        <v>77.783522950819673</v>
      </c>
    </row>
    <row r="96" spans="1:25" x14ac:dyDescent="0.25">
      <c r="A96">
        <v>11</v>
      </c>
      <c r="B96" s="4" t="s">
        <v>108</v>
      </c>
      <c r="C96" s="1" t="s">
        <v>24</v>
      </c>
      <c r="D96" s="1">
        <v>0</v>
      </c>
      <c r="E96" s="1">
        <v>49.024000000000001</v>
      </c>
      <c r="F96" s="1">
        <v>2.2918880135527302</v>
      </c>
      <c r="G96" s="1">
        <v>60</v>
      </c>
      <c r="H96" s="1">
        <v>0.29588147026207001</v>
      </c>
      <c r="I96" s="1">
        <v>1.5851666666666699</v>
      </c>
      <c r="J96" s="1">
        <v>5.7401848595861699E-2</v>
      </c>
      <c r="K96" s="1">
        <v>7.4105467884430596E-3</v>
      </c>
      <c r="L96" s="2" t="s">
        <v>308</v>
      </c>
      <c r="M96" t="str">
        <f t="shared" si="17"/>
        <v>09</v>
      </c>
      <c r="N96" t="str">
        <f t="shared" si="18"/>
        <v>55</v>
      </c>
      <c r="O96" t="str">
        <f t="shared" si="19"/>
        <v>39</v>
      </c>
      <c r="P96" t="str">
        <f t="shared" si="20"/>
        <v>Rat11</v>
      </c>
      <c r="Q96" s="5">
        <f t="shared" si="21"/>
        <v>0.41364583333333332</v>
      </c>
      <c r="R96" s="6" t="str">
        <f t="shared" si="22"/>
        <v>'[PowerlabData CROPPED.xlsx]Rat11'!$G:$G</v>
      </c>
      <c r="S96" s="3">
        <f t="shared" ref="S96:S159" ca="1" si="28">VLOOKUP(Q96,INDIRECT(R96),1,TRUE)</f>
        <v>0.41364302083333332</v>
      </c>
      <c r="T96">
        <f t="shared" ref="T96:T159" ca="1" si="29">MATCH(Q96,INDIRECT(R96),1)</f>
        <v>1094</v>
      </c>
      <c r="U96">
        <f t="shared" ca="1" si="23"/>
        <v>1154</v>
      </c>
      <c r="V96" t="str">
        <f t="shared" si="24"/>
        <v>'[PowerlabData CROPPED.xlsx]Rat11'!$</v>
      </c>
      <c r="W96">
        <f t="shared" ca="1" si="25"/>
        <v>37.541998360655732</v>
      </c>
      <c r="X96">
        <f t="shared" ca="1" si="26"/>
        <v>308.8935836065574</v>
      </c>
      <c r="Y96">
        <f t="shared" ca="1" si="27"/>
        <v>47.027022950819685</v>
      </c>
    </row>
    <row r="97" spans="1:25" x14ac:dyDescent="0.25">
      <c r="A97">
        <v>11</v>
      </c>
      <c r="B97" s="4" t="s">
        <v>109</v>
      </c>
      <c r="C97" s="1" t="s">
        <v>1</v>
      </c>
      <c r="D97" s="1">
        <v>0</v>
      </c>
      <c r="E97" s="1">
        <v>57.468333333333298</v>
      </c>
      <c r="F97" s="1">
        <v>0.51122782483828999</v>
      </c>
      <c r="G97" s="1">
        <v>60</v>
      </c>
      <c r="H97" s="1">
        <v>6.5999228390551307E-2</v>
      </c>
      <c r="I97" s="1">
        <v>3.6176666666666701</v>
      </c>
      <c r="J97" s="1">
        <v>0.114285704365079</v>
      </c>
      <c r="K97" s="1">
        <v>1.47542209905178E-2</v>
      </c>
      <c r="L97" s="2" t="s">
        <v>309</v>
      </c>
      <c r="M97" t="str">
        <f t="shared" si="17"/>
        <v>10</v>
      </c>
      <c r="N97" t="str">
        <f t="shared" si="18"/>
        <v>11</v>
      </c>
      <c r="O97" t="str">
        <f t="shared" si="19"/>
        <v>01</v>
      </c>
      <c r="P97" t="str">
        <f t="shared" si="20"/>
        <v>Rat11</v>
      </c>
      <c r="Q97" s="5">
        <f t="shared" si="21"/>
        <v>0.42431712962962959</v>
      </c>
      <c r="R97" s="6" t="str">
        <f t="shared" si="22"/>
        <v>'[PowerlabData CROPPED.xlsx]Rat11'!$G:$G</v>
      </c>
      <c r="S97" s="3">
        <f t="shared" ca="1" si="28"/>
        <v>0.42431431712962958</v>
      </c>
      <c r="T97">
        <f t="shared" ca="1" si="29"/>
        <v>2016</v>
      </c>
      <c r="U97">
        <f t="shared" ca="1" si="23"/>
        <v>2076</v>
      </c>
      <c r="V97" t="str">
        <f t="shared" si="24"/>
        <v>'[PowerlabData CROPPED.xlsx]Rat11'!$</v>
      </c>
      <c r="W97">
        <f t="shared" ca="1" si="25"/>
        <v>37.469045901639348</v>
      </c>
      <c r="X97">
        <f t="shared" ca="1" si="26"/>
        <v>328.59849672131145</v>
      </c>
      <c r="Y97">
        <f t="shared" ca="1" si="27"/>
        <v>58.889273770491798</v>
      </c>
    </row>
    <row r="98" spans="1:25" x14ac:dyDescent="0.25">
      <c r="A98">
        <v>11</v>
      </c>
      <c r="B98" s="4" t="s">
        <v>110</v>
      </c>
      <c r="C98" s="1" t="s">
        <v>3</v>
      </c>
      <c r="D98" s="1">
        <v>1</v>
      </c>
      <c r="E98" s="1">
        <v>71.851500000000001</v>
      </c>
      <c r="F98" s="1">
        <v>4.0298134055230603</v>
      </c>
      <c r="G98" s="1">
        <v>60</v>
      </c>
      <c r="H98" s="1">
        <v>0.52024667359714005</v>
      </c>
      <c r="I98" s="1">
        <v>1.5720000000000001</v>
      </c>
      <c r="J98" s="1">
        <v>3.7004504230341101E-2</v>
      </c>
      <c r="K98" s="1">
        <v>4.7772609539591003E-3</v>
      </c>
      <c r="L98" s="2" t="s">
        <v>309</v>
      </c>
      <c r="M98" t="str">
        <f t="shared" si="17"/>
        <v>10</v>
      </c>
      <c r="N98" t="str">
        <f t="shared" si="18"/>
        <v>12</v>
      </c>
      <c r="O98" t="str">
        <f t="shared" si="19"/>
        <v>23</v>
      </c>
      <c r="P98" t="str">
        <f t="shared" si="20"/>
        <v>Rat11</v>
      </c>
      <c r="Q98" s="5">
        <f t="shared" si="21"/>
        <v>0.42526620370370366</v>
      </c>
      <c r="R98" s="6" t="str">
        <f t="shared" si="22"/>
        <v>'[PowerlabData CROPPED.xlsx]Rat11'!$G:$G</v>
      </c>
      <c r="S98" s="3">
        <f t="shared" ca="1" si="28"/>
        <v>0.42526339120370366</v>
      </c>
      <c r="T98">
        <f t="shared" ca="1" si="29"/>
        <v>2098</v>
      </c>
      <c r="U98">
        <f t="shared" ca="1" si="23"/>
        <v>2158</v>
      </c>
      <c r="V98" t="str">
        <f t="shared" si="24"/>
        <v>'[PowerlabData CROPPED.xlsx]Rat11'!$</v>
      </c>
      <c r="W98">
        <f t="shared" ca="1" si="25"/>
        <v>37.652093442622942</v>
      </c>
      <c r="X98">
        <f t="shared" ca="1" si="26"/>
        <v>327.74189999999999</v>
      </c>
      <c r="Y98">
        <f t="shared" ca="1" si="27"/>
        <v>67.4589</v>
      </c>
    </row>
    <row r="99" spans="1:25" x14ac:dyDescent="0.25">
      <c r="A99">
        <v>11</v>
      </c>
      <c r="B99" s="4" t="s">
        <v>111</v>
      </c>
      <c r="C99" s="1" t="s">
        <v>24</v>
      </c>
      <c r="D99" s="1">
        <v>0</v>
      </c>
      <c r="E99" s="1">
        <v>56.642000000000003</v>
      </c>
      <c r="F99" s="1">
        <v>2.7176287458002801</v>
      </c>
      <c r="G99" s="1">
        <v>60</v>
      </c>
      <c r="H99" s="1">
        <v>0.35084436245530098</v>
      </c>
      <c r="I99" s="1">
        <v>1.5</v>
      </c>
      <c r="J99" s="1">
        <v>3.3911649915626403E-2</v>
      </c>
      <c r="K99" s="1">
        <v>4.3779751788545701E-3</v>
      </c>
      <c r="L99" s="2" t="s">
        <v>309</v>
      </c>
      <c r="M99" t="str">
        <f t="shared" si="17"/>
        <v>10</v>
      </c>
      <c r="N99" t="str">
        <f t="shared" si="18"/>
        <v>14</v>
      </c>
      <c r="O99" t="str">
        <f t="shared" si="19"/>
        <v>33</v>
      </c>
      <c r="P99" t="str">
        <f t="shared" si="20"/>
        <v>Rat11</v>
      </c>
      <c r="Q99" s="5">
        <f t="shared" si="21"/>
        <v>0.42677083333333332</v>
      </c>
      <c r="R99" s="6" t="str">
        <f t="shared" si="22"/>
        <v>'[PowerlabData CROPPED.xlsx]Rat11'!$G:$G</v>
      </c>
      <c r="S99" s="3">
        <f t="shared" ca="1" si="28"/>
        <v>0.42676802083333332</v>
      </c>
      <c r="T99">
        <f t="shared" ca="1" si="29"/>
        <v>2228</v>
      </c>
      <c r="U99">
        <f t="shared" ca="1" si="23"/>
        <v>2288</v>
      </c>
      <c r="V99" t="str">
        <f t="shared" si="24"/>
        <v>'[PowerlabData CROPPED.xlsx]Rat11'!$</v>
      </c>
      <c r="W99">
        <f t="shared" ca="1" si="25"/>
        <v>37.744285245901644</v>
      </c>
      <c r="X99">
        <f t="shared" ca="1" si="26"/>
        <v>329.89786557377045</v>
      </c>
      <c r="Y99">
        <f t="shared" ca="1" si="27"/>
        <v>73.026150819672168</v>
      </c>
    </row>
    <row r="100" spans="1:25" x14ac:dyDescent="0.25">
      <c r="A100">
        <v>11</v>
      </c>
      <c r="B100" s="4" t="s">
        <v>112</v>
      </c>
      <c r="C100" s="1" t="s">
        <v>1</v>
      </c>
      <c r="D100" s="1">
        <v>0</v>
      </c>
      <c r="E100" s="1">
        <v>57.539833333333299</v>
      </c>
      <c r="F100" s="1">
        <v>0.56011157122685995</v>
      </c>
      <c r="G100" s="1">
        <v>60</v>
      </c>
      <c r="H100" s="1">
        <v>7.2310092912656596E-2</v>
      </c>
      <c r="I100" s="1">
        <v>3.49216666666667</v>
      </c>
      <c r="J100" s="1">
        <v>0.15817808177985801</v>
      </c>
      <c r="K100" s="1">
        <v>2.0420702548947501E-2</v>
      </c>
      <c r="L100" s="2" t="s">
        <v>310</v>
      </c>
      <c r="M100" t="str">
        <f t="shared" si="17"/>
        <v>10</v>
      </c>
      <c r="N100" t="str">
        <f t="shared" si="18"/>
        <v>30</v>
      </c>
      <c r="O100" t="str">
        <f t="shared" si="19"/>
        <v>00</v>
      </c>
      <c r="P100" t="str">
        <f t="shared" si="20"/>
        <v>Rat11</v>
      </c>
      <c r="Q100" s="5">
        <f t="shared" si="21"/>
        <v>0.4375</v>
      </c>
      <c r="R100" s="6" t="str">
        <f t="shared" si="22"/>
        <v>'[PowerlabData CROPPED.xlsx]Rat11'!$G:$G</v>
      </c>
      <c r="S100" s="3">
        <f t="shared" ca="1" si="28"/>
        <v>0.4374971875</v>
      </c>
      <c r="T100">
        <f t="shared" ca="1" si="29"/>
        <v>3155</v>
      </c>
      <c r="U100">
        <f t="shared" ca="1" si="23"/>
        <v>3215</v>
      </c>
      <c r="V100" t="str">
        <f t="shared" si="24"/>
        <v>'[PowerlabData CROPPED.xlsx]Rat11'!$</v>
      </c>
      <c r="W100">
        <f t="shared" ca="1" si="25"/>
        <v>37.13299344262294</v>
      </c>
      <c r="X100">
        <f t="shared" ca="1" si="26"/>
        <v>330.22541639344257</v>
      </c>
      <c r="Y100">
        <f t="shared" ca="1" si="27"/>
        <v>68.274054098360665</v>
      </c>
    </row>
    <row r="101" spans="1:25" x14ac:dyDescent="0.25">
      <c r="A101">
        <v>11</v>
      </c>
      <c r="B101" s="4" t="s">
        <v>113</v>
      </c>
      <c r="C101" s="1" t="s">
        <v>3</v>
      </c>
      <c r="D101" s="1">
        <v>1</v>
      </c>
      <c r="E101" s="1">
        <v>72.802999999999997</v>
      </c>
      <c r="F101" s="1">
        <v>2.9135083662141801</v>
      </c>
      <c r="G101" s="1">
        <v>60</v>
      </c>
      <c r="H101" s="1">
        <v>0.37613231271278302</v>
      </c>
      <c r="I101" s="1">
        <v>1.6141666666666701</v>
      </c>
      <c r="J101" s="1">
        <v>2.97932691876686E-2</v>
      </c>
      <c r="K101" s="1">
        <v>3.8462945130971699E-3</v>
      </c>
      <c r="L101" s="2" t="s">
        <v>310</v>
      </c>
      <c r="M101" t="str">
        <f t="shared" si="17"/>
        <v>10</v>
      </c>
      <c r="N101" t="str">
        <f t="shared" si="18"/>
        <v>31</v>
      </c>
      <c r="O101" t="str">
        <f t="shared" si="19"/>
        <v>31</v>
      </c>
      <c r="P101" t="str">
        <f t="shared" si="20"/>
        <v>Rat11</v>
      </c>
      <c r="Q101" s="5">
        <f t="shared" si="21"/>
        <v>0.4385532407407407</v>
      </c>
      <c r="R101" s="6" t="str">
        <f t="shared" si="22"/>
        <v>'[PowerlabData CROPPED.xlsx]Rat11'!$G:$G</v>
      </c>
      <c r="S101" s="3">
        <f t="shared" ca="1" si="28"/>
        <v>0.4385504282407407</v>
      </c>
      <c r="T101">
        <f t="shared" ca="1" si="29"/>
        <v>3246</v>
      </c>
      <c r="U101">
        <f t="shared" ca="1" si="23"/>
        <v>3306</v>
      </c>
      <c r="V101" t="str">
        <f t="shared" si="24"/>
        <v>'[PowerlabData CROPPED.xlsx]Rat11'!$</v>
      </c>
      <c r="W101">
        <f t="shared" ca="1" si="25"/>
        <v>37.130339344262296</v>
      </c>
      <c r="X101">
        <f t="shared" ca="1" si="26"/>
        <v>326.26963278688515</v>
      </c>
      <c r="Y101">
        <f t="shared" ca="1" si="27"/>
        <v>68.001080327868877</v>
      </c>
    </row>
    <row r="102" spans="1:25" x14ac:dyDescent="0.25">
      <c r="A102">
        <v>11</v>
      </c>
      <c r="B102" s="4" t="s">
        <v>114</v>
      </c>
      <c r="C102" s="1" t="s">
        <v>24</v>
      </c>
      <c r="D102" s="1">
        <v>0</v>
      </c>
      <c r="E102" s="1">
        <v>56.424999999999997</v>
      </c>
      <c r="F102" s="1">
        <v>2.5354792446399599</v>
      </c>
      <c r="G102" s="1">
        <v>60</v>
      </c>
      <c r="H102" s="1">
        <v>0.32732896297150399</v>
      </c>
      <c r="I102" s="1">
        <v>1.4855</v>
      </c>
      <c r="J102" s="1">
        <v>4.0225406565171401E-2</v>
      </c>
      <c r="K102" s="1">
        <v>5.1930776573777104E-3</v>
      </c>
      <c r="L102" s="2" t="s">
        <v>310</v>
      </c>
      <c r="M102" t="str">
        <f t="shared" si="17"/>
        <v>10</v>
      </c>
      <c r="N102" t="str">
        <f t="shared" si="18"/>
        <v>33</v>
      </c>
      <c r="O102" t="str">
        <f t="shared" si="19"/>
        <v>51</v>
      </c>
      <c r="P102" t="str">
        <f t="shared" si="20"/>
        <v>Rat11</v>
      </c>
      <c r="Q102" s="5">
        <f t="shared" si="21"/>
        <v>0.44017361111111114</v>
      </c>
      <c r="R102" s="6" t="str">
        <f t="shared" si="22"/>
        <v>'[PowerlabData CROPPED.xlsx]Rat11'!$G:$G</v>
      </c>
      <c r="S102" s="3">
        <f t="shared" ca="1" si="28"/>
        <v>0.44017079861111114</v>
      </c>
      <c r="T102">
        <f t="shared" ca="1" si="29"/>
        <v>3386</v>
      </c>
      <c r="U102">
        <f t="shared" ca="1" si="23"/>
        <v>3446</v>
      </c>
      <c r="V102" t="str">
        <f t="shared" si="24"/>
        <v>'[PowerlabData CROPPED.xlsx]Rat11'!$</v>
      </c>
      <c r="W102">
        <f t="shared" ca="1" si="25"/>
        <v>37.149540983606556</v>
      </c>
      <c r="X102">
        <f t="shared" ca="1" si="26"/>
        <v>324.78792459016393</v>
      </c>
      <c r="Y102">
        <f t="shared" ca="1" si="27"/>
        <v>55.933085245901616</v>
      </c>
    </row>
    <row r="103" spans="1:25" x14ac:dyDescent="0.25">
      <c r="A103">
        <v>11</v>
      </c>
      <c r="B103" s="4" t="s">
        <v>115</v>
      </c>
      <c r="C103" s="1" t="s">
        <v>1</v>
      </c>
      <c r="D103" s="1">
        <v>0</v>
      </c>
      <c r="E103" s="1">
        <v>44.035499999999999</v>
      </c>
      <c r="F103" s="1">
        <v>0.49161104205119999</v>
      </c>
      <c r="G103" s="1">
        <v>60</v>
      </c>
      <c r="H103" s="1">
        <v>6.3466712622532395E-2</v>
      </c>
      <c r="I103" s="1">
        <v>3.8759999999999999</v>
      </c>
      <c r="J103" s="1">
        <v>0.15514724189190901</v>
      </c>
      <c r="K103" s="1">
        <v>2.00294228019126E-2</v>
      </c>
      <c r="L103" s="2" t="s">
        <v>307</v>
      </c>
      <c r="M103" t="str">
        <f t="shared" si="17"/>
        <v>10</v>
      </c>
      <c r="N103" t="str">
        <f t="shared" si="18"/>
        <v>50</v>
      </c>
      <c r="O103" t="str">
        <f t="shared" si="19"/>
        <v>07</v>
      </c>
      <c r="P103" t="str">
        <f t="shared" si="20"/>
        <v>Rat11</v>
      </c>
      <c r="Q103" s="5">
        <f t="shared" si="21"/>
        <v>0.45146990740740739</v>
      </c>
      <c r="R103" s="6" t="str">
        <f t="shared" si="22"/>
        <v>'[PowerlabData CROPPED.xlsx]Rat11'!$G:$G</v>
      </c>
      <c r="S103" s="3">
        <f t="shared" ca="1" si="28"/>
        <v>0.45146709490740738</v>
      </c>
      <c r="T103">
        <f t="shared" ca="1" si="29"/>
        <v>4362</v>
      </c>
      <c r="U103">
        <f t="shared" ca="1" si="23"/>
        <v>4422</v>
      </c>
      <c r="V103" t="str">
        <f t="shared" si="24"/>
        <v>'[PowerlabData CROPPED.xlsx]Rat11'!$</v>
      </c>
      <c r="W103">
        <f t="shared" ca="1" si="25"/>
        <v>37.366481967213112</v>
      </c>
      <c r="X103">
        <f t="shared" ca="1" si="26"/>
        <v>359.90760819672136</v>
      </c>
      <c r="Y103">
        <f t="shared" ca="1" si="27"/>
        <v>69.04654754098361</v>
      </c>
    </row>
    <row r="104" spans="1:25" x14ac:dyDescent="0.25">
      <c r="A104">
        <v>11</v>
      </c>
      <c r="B104" s="4" t="s">
        <v>116</v>
      </c>
      <c r="C104" s="1" t="s">
        <v>3</v>
      </c>
      <c r="D104" s="1">
        <v>1</v>
      </c>
      <c r="E104" s="1">
        <v>65.220500000000001</v>
      </c>
      <c r="F104" s="1">
        <v>3.2145795085308801</v>
      </c>
      <c r="G104" s="1">
        <v>60</v>
      </c>
      <c r="H104" s="1">
        <v>0.41500043005332499</v>
      </c>
      <c r="I104" s="1">
        <v>1.61133333333333</v>
      </c>
      <c r="J104" s="1">
        <v>2.7535835237417799E-2</v>
      </c>
      <c r="K104" s="1">
        <v>3.5548610432810201E-3</v>
      </c>
      <c r="L104" s="2" t="s">
        <v>307</v>
      </c>
      <c r="M104" t="str">
        <f t="shared" si="17"/>
        <v>10</v>
      </c>
      <c r="N104" t="str">
        <f t="shared" si="18"/>
        <v>51</v>
      </c>
      <c r="O104" t="str">
        <f t="shared" si="19"/>
        <v>21</v>
      </c>
      <c r="P104" t="str">
        <f t="shared" si="20"/>
        <v>Rat11</v>
      </c>
      <c r="Q104" s="5">
        <f t="shared" si="21"/>
        <v>0.45232638888888888</v>
      </c>
      <c r="R104" s="6" t="str">
        <f t="shared" si="22"/>
        <v>'[PowerlabData CROPPED.xlsx]Rat11'!$G:$G</v>
      </c>
      <c r="S104" s="3">
        <f t="shared" ca="1" si="28"/>
        <v>0.45232357638888887</v>
      </c>
      <c r="T104">
        <f t="shared" ca="1" si="29"/>
        <v>4436</v>
      </c>
      <c r="U104">
        <f t="shared" ca="1" si="23"/>
        <v>4496</v>
      </c>
      <c r="V104" t="str">
        <f t="shared" si="24"/>
        <v>'[PowerlabData CROPPED.xlsx]Rat11'!$</v>
      </c>
      <c r="W104">
        <f t="shared" ca="1" si="25"/>
        <v>37.352109836065566</v>
      </c>
      <c r="X104">
        <f t="shared" ca="1" si="26"/>
        <v>361.2551885245901</v>
      </c>
      <c r="Y104">
        <f t="shared" ca="1" si="27"/>
        <v>70.148865573770507</v>
      </c>
    </row>
    <row r="105" spans="1:25" x14ac:dyDescent="0.25">
      <c r="A105">
        <v>11</v>
      </c>
      <c r="B105" s="4" t="s">
        <v>117</v>
      </c>
      <c r="C105" s="1" t="s">
        <v>24</v>
      </c>
      <c r="D105" s="1">
        <v>0</v>
      </c>
      <c r="E105" s="1">
        <v>43.324833333333302</v>
      </c>
      <c r="F105" s="1">
        <v>2.5882642135007998</v>
      </c>
      <c r="G105" s="1">
        <v>60</v>
      </c>
      <c r="H105" s="1">
        <v>0.33414347314910697</v>
      </c>
      <c r="I105" s="1">
        <v>1.5331666666666699</v>
      </c>
      <c r="J105" s="1">
        <v>3.6078232895873502E-2</v>
      </c>
      <c r="K105" s="1">
        <v>4.65767983887703E-3</v>
      </c>
      <c r="L105" s="2" t="s">
        <v>307</v>
      </c>
      <c r="M105" t="str">
        <f t="shared" si="17"/>
        <v>10</v>
      </c>
      <c r="N105" t="str">
        <f t="shared" si="18"/>
        <v>53</v>
      </c>
      <c r="O105" t="str">
        <f t="shared" si="19"/>
        <v>39</v>
      </c>
      <c r="P105" t="str">
        <f t="shared" si="20"/>
        <v>Rat11</v>
      </c>
      <c r="Q105" s="5">
        <f t="shared" si="21"/>
        <v>0.45392361111111112</v>
      </c>
      <c r="R105" s="6" t="str">
        <f t="shared" si="22"/>
        <v>'[PowerlabData CROPPED.xlsx]Rat11'!$G:$G</v>
      </c>
      <c r="S105" s="3">
        <f t="shared" ca="1" si="28"/>
        <v>0.45392079861111112</v>
      </c>
      <c r="T105">
        <f t="shared" ca="1" si="29"/>
        <v>4574</v>
      </c>
      <c r="U105">
        <f t="shared" ca="1" si="23"/>
        <v>4634</v>
      </c>
      <c r="V105" t="str">
        <f t="shared" si="24"/>
        <v>'[PowerlabData CROPPED.xlsx]Rat11'!$</v>
      </c>
      <c r="W105">
        <f t="shared" ca="1" si="25"/>
        <v>37.335221052631574</v>
      </c>
      <c r="X105">
        <v>326.95999999999998</v>
      </c>
      <c r="Y105">
        <f t="shared" ca="1" si="27"/>
        <v>36.544142105263155</v>
      </c>
    </row>
    <row r="106" spans="1:25" x14ac:dyDescent="0.25">
      <c r="A106">
        <v>12</v>
      </c>
      <c r="B106" s="4" t="s">
        <v>118</v>
      </c>
      <c r="C106" s="1" t="s">
        <v>1</v>
      </c>
      <c r="D106" s="1">
        <v>0</v>
      </c>
      <c r="E106" s="1">
        <v>44.874666666666698</v>
      </c>
      <c r="F106" s="1">
        <v>0.37438601588319098</v>
      </c>
      <c r="G106" s="1">
        <v>60</v>
      </c>
      <c r="H106" s="1">
        <v>4.8333026818951498E-2</v>
      </c>
      <c r="I106" s="1">
        <v>5.0846666666666698</v>
      </c>
      <c r="J106" s="1">
        <v>0.28016344435981599</v>
      </c>
      <c r="K106" s="1">
        <v>3.6168945140722497E-2</v>
      </c>
      <c r="L106" s="2" t="s">
        <v>308</v>
      </c>
      <c r="M106" t="str">
        <f t="shared" si="17"/>
        <v>09</v>
      </c>
      <c r="N106" t="str">
        <f t="shared" si="18"/>
        <v>59</v>
      </c>
      <c r="O106" t="str">
        <f t="shared" si="19"/>
        <v>01</v>
      </c>
      <c r="P106" t="str">
        <f t="shared" si="20"/>
        <v>Rat12</v>
      </c>
      <c r="Q106" s="5">
        <f t="shared" si="21"/>
        <v>0.41598379629629628</v>
      </c>
      <c r="R106" s="6" t="str">
        <f t="shared" si="22"/>
        <v>'[PowerlabData CROPPED.xlsx]Rat12'!$G:$G</v>
      </c>
      <c r="S106" s="3">
        <f t="shared" ca="1" si="28"/>
        <v>0.41598322916666669</v>
      </c>
      <c r="T106">
        <f t="shared" ca="1" si="29"/>
        <v>204</v>
      </c>
      <c r="U106">
        <f t="shared" ca="1" si="23"/>
        <v>264</v>
      </c>
      <c r="V106" t="str">
        <f t="shared" si="24"/>
        <v>'[PowerlabData CROPPED.xlsx]Rat12'!$</v>
      </c>
      <c r="W106">
        <f t="shared" ca="1" si="25"/>
        <v>37.802499999999995</v>
      </c>
      <c r="X106">
        <f t="shared" ca="1" si="26"/>
        <v>356.13452295081987</v>
      </c>
      <c r="Y106">
        <f t="shared" ca="1" si="27"/>
        <v>103.90461803278686</v>
      </c>
    </row>
    <row r="107" spans="1:25" x14ac:dyDescent="0.25">
      <c r="A107">
        <v>12</v>
      </c>
      <c r="B107" s="4" t="s">
        <v>119</v>
      </c>
      <c r="C107" s="1" t="s">
        <v>3</v>
      </c>
      <c r="D107" s="1">
        <v>1</v>
      </c>
      <c r="E107" s="1">
        <v>62.8408333333333</v>
      </c>
      <c r="F107" s="1">
        <v>1.39545009664345</v>
      </c>
      <c r="G107" s="1">
        <v>60</v>
      </c>
      <c r="H107" s="1">
        <v>0.18015183282545399</v>
      </c>
      <c r="I107" s="1">
        <v>1.81683333333333</v>
      </c>
      <c r="J107" s="1">
        <v>2.7658131213482699E-2</v>
      </c>
      <c r="K107" s="1">
        <v>3.5706493859012601E-3</v>
      </c>
      <c r="L107" s="2" t="s">
        <v>308</v>
      </c>
      <c r="M107" t="str">
        <f t="shared" si="17"/>
        <v>10</v>
      </c>
      <c r="N107" t="str">
        <f t="shared" si="18"/>
        <v>00</v>
      </c>
      <c r="O107" t="str">
        <f t="shared" si="19"/>
        <v>53</v>
      </c>
      <c r="P107" t="str">
        <f t="shared" si="20"/>
        <v>Rat12</v>
      </c>
      <c r="Q107" s="5">
        <f t="shared" si="21"/>
        <v>0.41728009259259258</v>
      </c>
      <c r="R107" s="6" t="str">
        <f t="shared" si="22"/>
        <v>'[PowerlabData CROPPED.xlsx]Rat12'!$G:$G</v>
      </c>
      <c r="S107" s="3">
        <f t="shared" ca="1" si="28"/>
        <v>0.41727952546296293</v>
      </c>
      <c r="T107">
        <f t="shared" ca="1" si="29"/>
        <v>316</v>
      </c>
      <c r="U107">
        <f t="shared" ca="1" si="23"/>
        <v>376</v>
      </c>
      <c r="V107" t="str">
        <f t="shared" si="24"/>
        <v>'[PowerlabData CROPPED.xlsx]Rat12'!$</v>
      </c>
      <c r="W107">
        <f t="shared" ca="1" si="25"/>
        <v>37.958988524590168</v>
      </c>
      <c r="X107">
        <f t="shared" ca="1" si="26"/>
        <v>353.52003606557378</v>
      </c>
      <c r="Y107">
        <f t="shared" ca="1" si="27"/>
        <v>103.3611213114754</v>
      </c>
    </row>
    <row r="108" spans="1:25" x14ac:dyDescent="0.25">
      <c r="A108">
        <v>12</v>
      </c>
      <c r="B108" s="4" t="s">
        <v>120</v>
      </c>
      <c r="C108" s="1" t="s">
        <v>24</v>
      </c>
      <c r="D108" s="1">
        <v>0</v>
      </c>
      <c r="E108" s="1">
        <v>49.0075</v>
      </c>
      <c r="F108" s="1">
        <v>1.0180072445714701</v>
      </c>
      <c r="G108" s="1">
        <v>60</v>
      </c>
      <c r="H108" s="1">
        <v>0.13142417015145999</v>
      </c>
      <c r="I108" s="1">
        <v>1.8986666666666701</v>
      </c>
      <c r="J108" s="1">
        <v>5.8208437723600001E-2</v>
      </c>
      <c r="K108" s="1">
        <v>7.51467699707514E-3</v>
      </c>
      <c r="L108" s="2" t="s">
        <v>308</v>
      </c>
      <c r="M108" t="str">
        <f t="shared" si="17"/>
        <v>10</v>
      </c>
      <c r="N108" t="str">
        <f t="shared" si="18"/>
        <v>03</v>
      </c>
      <c r="O108" t="str">
        <f t="shared" si="19"/>
        <v>44</v>
      </c>
      <c r="P108" t="str">
        <f t="shared" si="20"/>
        <v>Rat12</v>
      </c>
      <c r="Q108" s="5">
        <f t="shared" si="21"/>
        <v>0.41925925925925928</v>
      </c>
      <c r="R108" s="6" t="str">
        <f t="shared" si="22"/>
        <v>'[PowerlabData CROPPED.xlsx]Rat12'!$G:$G</v>
      </c>
      <c r="S108" s="3">
        <f t="shared" ca="1" si="28"/>
        <v>0.41925869212962968</v>
      </c>
      <c r="T108">
        <f t="shared" ca="1" si="29"/>
        <v>487</v>
      </c>
      <c r="U108">
        <f t="shared" ca="1" si="23"/>
        <v>547</v>
      </c>
      <c r="V108" t="str">
        <f t="shared" si="24"/>
        <v>'[PowerlabData CROPPED.xlsx]Rat12'!$</v>
      </c>
      <c r="W108">
        <f t="shared" ca="1" si="25"/>
        <v>37.940790163934416</v>
      </c>
      <c r="X108">
        <f t="shared" ca="1" si="26"/>
        <v>296.07628852459027</v>
      </c>
      <c r="Y108">
        <f t="shared" ca="1" si="27"/>
        <v>64.280724590163913</v>
      </c>
    </row>
    <row r="109" spans="1:25" x14ac:dyDescent="0.25">
      <c r="A109">
        <v>12</v>
      </c>
      <c r="B109" s="4" t="s">
        <v>121</v>
      </c>
      <c r="C109" s="1" t="s">
        <v>1</v>
      </c>
      <c r="D109" s="1">
        <v>0</v>
      </c>
      <c r="E109" s="1">
        <v>50.814333333333302</v>
      </c>
      <c r="F109" s="1">
        <v>0.351000316555729</v>
      </c>
      <c r="G109" s="1">
        <v>60</v>
      </c>
      <c r="H109" s="1">
        <v>4.5313946017795703E-2</v>
      </c>
      <c r="I109" s="1">
        <v>4.3983333333333299</v>
      </c>
      <c r="J109" s="1">
        <v>0.25455298509784202</v>
      </c>
      <c r="K109" s="1">
        <v>3.2862649067044197E-2</v>
      </c>
      <c r="L109" s="2" t="s">
        <v>309</v>
      </c>
      <c r="M109" t="str">
        <f t="shared" si="17"/>
        <v>10</v>
      </c>
      <c r="N109" t="str">
        <f t="shared" si="18"/>
        <v>19</v>
      </c>
      <c r="O109" t="str">
        <f t="shared" si="19"/>
        <v>39</v>
      </c>
      <c r="P109" t="str">
        <f t="shared" si="20"/>
        <v>Rat12</v>
      </c>
      <c r="Q109" s="5">
        <f t="shared" si="21"/>
        <v>0.43031250000000004</v>
      </c>
      <c r="R109" s="6" t="str">
        <f t="shared" si="22"/>
        <v>'[PowerlabData CROPPED.xlsx]Rat12'!$G:$G</v>
      </c>
      <c r="S109" s="3">
        <f t="shared" ca="1" si="28"/>
        <v>0.43031193287037039</v>
      </c>
      <c r="T109">
        <f t="shared" ca="1" si="29"/>
        <v>1442</v>
      </c>
      <c r="U109">
        <f t="shared" ca="1" si="23"/>
        <v>1502</v>
      </c>
      <c r="V109" t="str">
        <f t="shared" si="24"/>
        <v>'[PowerlabData CROPPED.xlsx]Rat12'!$</v>
      </c>
      <c r="W109">
        <f t="shared" ca="1" si="25"/>
        <v>37.245445901639329</v>
      </c>
      <c r="X109">
        <f t="shared" ca="1" si="26"/>
        <v>306.65291803278711</v>
      </c>
      <c r="Y109">
        <f t="shared" ca="1" si="27"/>
        <v>80.679432786885229</v>
      </c>
    </row>
    <row r="110" spans="1:25" x14ac:dyDescent="0.25">
      <c r="A110">
        <v>12</v>
      </c>
      <c r="B110" s="4" t="s">
        <v>122</v>
      </c>
      <c r="C110" s="1" t="s">
        <v>3</v>
      </c>
      <c r="D110" s="1">
        <v>1</v>
      </c>
      <c r="E110" s="1">
        <v>67.635833333333295</v>
      </c>
      <c r="F110" s="1">
        <v>1.34172934636196</v>
      </c>
      <c r="G110" s="1">
        <v>60</v>
      </c>
      <c r="H110" s="1">
        <v>0.17321651378592101</v>
      </c>
      <c r="I110" s="1">
        <v>1.7951666666666699</v>
      </c>
      <c r="J110" s="1">
        <v>4.9379201649637501E-2</v>
      </c>
      <c r="K110" s="1">
        <v>6.3748275212687899E-3</v>
      </c>
      <c r="L110" s="2" t="s">
        <v>309</v>
      </c>
      <c r="M110" t="str">
        <f t="shared" si="17"/>
        <v>10</v>
      </c>
      <c r="N110" t="str">
        <f t="shared" si="18"/>
        <v>20</v>
      </c>
      <c r="O110" t="str">
        <f t="shared" si="19"/>
        <v>52</v>
      </c>
      <c r="P110" t="str">
        <f t="shared" si="20"/>
        <v>Rat12</v>
      </c>
      <c r="Q110" s="5">
        <f t="shared" si="21"/>
        <v>0.43115740740740738</v>
      </c>
      <c r="R110" s="6" t="str">
        <f t="shared" si="22"/>
        <v>'[PowerlabData CROPPED.xlsx]Rat12'!$G:$G</v>
      </c>
      <c r="S110" s="3">
        <f t="shared" ca="1" si="28"/>
        <v>0.43115684027777773</v>
      </c>
      <c r="T110">
        <f t="shared" ca="1" si="29"/>
        <v>1515</v>
      </c>
      <c r="U110">
        <f t="shared" ca="1" si="23"/>
        <v>1575</v>
      </c>
      <c r="V110" t="str">
        <f t="shared" si="24"/>
        <v>'[PowerlabData CROPPED.xlsx]Rat12'!$</v>
      </c>
      <c r="W110">
        <f t="shared" ca="1" si="25"/>
        <v>37.194732786885254</v>
      </c>
      <c r="X110">
        <f t="shared" ca="1" si="26"/>
        <v>312.03826721311469</v>
      </c>
      <c r="Y110">
        <f t="shared" ca="1" si="27"/>
        <v>82.728006557377043</v>
      </c>
    </row>
    <row r="111" spans="1:25" x14ac:dyDescent="0.25">
      <c r="A111">
        <v>12</v>
      </c>
      <c r="B111" s="4" t="s">
        <v>123</v>
      </c>
      <c r="C111" s="1" t="s">
        <v>24</v>
      </c>
      <c r="D111" s="1">
        <v>0</v>
      </c>
      <c r="E111" s="1">
        <v>54.3198333333333</v>
      </c>
      <c r="F111" s="1">
        <v>1.37630240338218</v>
      </c>
      <c r="G111" s="1">
        <v>60</v>
      </c>
      <c r="H111" s="1">
        <v>0.17767987625481399</v>
      </c>
      <c r="I111" s="1">
        <v>1.62716666666667</v>
      </c>
      <c r="J111" s="1">
        <v>6.1700666302903197E-2</v>
      </c>
      <c r="K111" s="1">
        <v>7.9655217680348507E-3</v>
      </c>
      <c r="L111" s="2" t="s">
        <v>309</v>
      </c>
      <c r="M111" t="str">
        <f t="shared" si="17"/>
        <v>10</v>
      </c>
      <c r="N111" t="str">
        <f t="shared" si="18"/>
        <v>23</v>
      </c>
      <c r="O111" t="str">
        <f t="shared" si="19"/>
        <v>01</v>
      </c>
      <c r="P111" t="str">
        <f t="shared" si="20"/>
        <v>Rat12</v>
      </c>
      <c r="Q111" s="5">
        <f t="shared" si="21"/>
        <v>0.432650462962963</v>
      </c>
      <c r="R111" s="6" t="str">
        <f t="shared" si="22"/>
        <v>'[PowerlabData CROPPED.xlsx]Rat12'!$G:$G</v>
      </c>
      <c r="S111" s="3">
        <f t="shared" ca="1" si="28"/>
        <v>0.43264989583333335</v>
      </c>
      <c r="T111">
        <f t="shared" ca="1" si="29"/>
        <v>1644</v>
      </c>
      <c r="U111">
        <f t="shared" ca="1" si="23"/>
        <v>1704</v>
      </c>
      <c r="V111" t="str">
        <f t="shared" si="24"/>
        <v>'[PowerlabData CROPPED.xlsx]Rat12'!$</v>
      </c>
      <c r="W111">
        <f t="shared" ca="1" si="25"/>
        <v>37.127354098360648</v>
      </c>
      <c r="X111">
        <f t="shared" ca="1" si="26"/>
        <v>310.96455901639359</v>
      </c>
      <c r="Y111">
        <f t="shared" ca="1" si="27"/>
        <v>80.817904918032795</v>
      </c>
    </row>
    <row r="112" spans="1:25" x14ac:dyDescent="0.25">
      <c r="A112">
        <v>12</v>
      </c>
      <c r="B112" s="4" t="s">
        <v>124</v>
      </c>
      <c r="C112" s="1" t="s">
        <v>1</v>
      </c>
      <c r="D112" s="1">
        <v>0</v>
      </c>
      <c r="E112" s="1">
        <v>59.647166666666699</v>
      </c>
      <c r="F112" s="1">
        <v>0.45006329801731398</v>
      </c>
      <c r="G112" s="1">
        <v>60</v>
      </c>
      <c r="H112" s="1">
        <v>5.8102921932008098E-2</v>
      </c>
      <c r="I112" s="1">
        <v>3.8418333333333301</v>
      </c>
      <c r="J112" s="1">
        <v>0.22296107034388099</v>
      </c>
      <c r="K112" s="1">
        <v>2.8784150409814298E-2</v>
      </c>
      <c r="L112" s="2" t="s">
        <v>310</v>
      </c>
      <c r="M112" t="str">
        <f t="shared" si="17"/>
        <v>10</v>
      </c>
      <c r="N112" t="str">
        <f t="shared" si="18"/>
        <v>40</v>
      </c>
      <c r="O112" t="str">
        <f t="shared" si="19"/>
        <v>10</v>
      </c>
      <c r="P112" t="str">
        <f t="shared" si="20"/>
        <v>Rat12</v>
      </c>
      <c r="Q112" s="5">
        <f t="shared" si="21"/>
        <v>0.4445601851851852</v>
      </c>
      <c r="R112" s="6" t="str">
        <f t="shared" si="22"/>
        <v>'[PowerlabData CROPPED.xlsx]Rat12'!$G:$G</v>
      </c>
      <c r="S112" s="3">
        <f t="shared" ca="1" si="28"/>
        <v>0.44455961805555555</v>
      </c>
      <c r="T112">
        <f t="shared" ca="1" si="29"/>
        <v>2673</v>
      </c>
      <c r="U112">
        <f t="shared" ca="1" si="23"/>
        <v>2733</v>
      </c>
      <c r="V112" t="str">
        <f t="shared" si="24"/>
        <v>'[PowerlabData CROPPED.xlsx]Rat12'!$</v>
      </c>
      <c r="W112">
        <f t="shared" ca="1" si="25"/>
        <v>37.16247540983607</v>
      </c>
      <c r="X112">
        <f t="shared" ca="1" si="26"/>
        <v>316.34781147540986</v>
      </c>
      <c r="Y112">
        <f t="shared" ca="1" si="27"/>
        <v>69.076660655737697</v>
      </c>
    </row>
    <row r="113" spans="1:25" x14ac:dyDescent="0.25">
      <c r="A113">
        <v>12</v>
      </c>
      <c r="B113" s="4" t="s">
        <v>125</v>
      </c>
      <c r="C113" s="1" t="s">
        <v>3</v>
      </c>
      <c r="D113" s="1">
        <v>1</v>
      </c>
      <c r="E113" s="1">
        <v>71.161666666666704</v>
      </c>
      <c r="F113" s="1">
        <v>1.13705345325343</v>
      </c>
      <c r="G113" s="1">
        <v>60</v>
      </c>
      <c r="H113" s="1">
        <v>0.14679296960660601</v>
      </c>
      <c r="I113" s="1">
        <v>1.9225000000000001</v>
      </c>
      <c r="J113" s="1">
        <v>7.9679043668959795E-2</v>
      </c>
      <c r="K113" s="1">
        <v>1.02865203057205E-2</v>
      </c>
      <c r="L113" s="2" t="s">
        <v>310</v>
      </c>
      <c r="M113" t="str">
        <f t="shared" si="17"/>
        <v>10</v>
      </c>
      <c r="N113" t="str">
        <f t="shared" si="18"/>
        <v>42</v>
      </c>
      <c r="O113" t="str">
        <f t="shared" si="19"/>
        <v>50</v>
      </c>
      <c r="P113" t="str">
        <f t="shared" si="20"/>
        <v>Rat12</v>
      </c>
      <c r="Q113" s="5">
        <f t="shared" si="21"/>
        <v>0.44641203703703702</v>
      </c>
      <c r="R113" s="6" t="str">
        <f t="shared" si="22"/>
        <v>'[PowerlabData CROPPED.xlsx]Rat12'!$G:$G</v>
      </c>
      <c r="S113" s="3">
        <f t="shared" ca="1" si="28"/>
        <v>0.44641146990740738</v>
      </c>
      <c r="T113">
        <f t="shared" ca="1" si="29"/>
        <v>2833</v>
      </c>
      <c r="U113">
        <f t="shared" ca="1" si="23"/>
        <v>2893</v>
      </c>
      <c r="V113" t="str">
        <f t="shared" si="24"/>
        <v>'[PowerlabData CROPPED.xlsx]Rat12'!$</v>
      </c>
      <c r="W113">
        <f t="shared" ca="1" si="25"/>
        <v>37.312611475409831</v>
      </c>
      <c r="X113">
        <f t="shared" ca="1" si="26"/>
        <v>317.92432950819665</v>
      </c>
      <c r="Y113">
        <f t="shared" ca="1" si="27"/>
        <v>69.230377049180291</v>
      </c>
    </row>
    <row r="114" spans="1:25" x14ac:dyDescent="0.25">
      <c r="A114">
        <v>12</v>
      </c>
      <c r="B114" s="4" t="s">
        <v>126</v>
      </c>
      <c r="C114" s="1" t="s">
        <v>24</v>
      </c>
      <c r="D114" s="1">
        <v>0</v>
      </c>
      <c r="E114" s="1">
        <v>63.6756666666667</v>
      </c>
      <c r="F114" s="1">
        <v>1.12375170250767</v>
      </c>
      <c r="G114" s="1">
        <v>60</v>
      </c>
      <c r="H114" s="1">
        <v>0.14507572096948099</v>
      </c>
      <c r="I114" s="1">
        <v>1.8171666666666699</v>
      </c>
      <c r="J114" s="1">
        <v>4.3208473963126999E-2</v>
      </c>
      <c r="K114" s="1">
        <v>5.5781900024742502E-3</v>
      </c>
      <c r="L114" s="2" t="s">
        <v>310</v>
      </c>
      <c r="M114" t="str">
        <f t="shared" si="17"/>
        <v>10</v>
      </c>
      <c r="N114" t="str">
        <f t="shared" si="18"/>
        <v>45</v>
      </c>
      <c r="O114" t="str">
        <f t="shared" si="19"/>
        <v>28</v>
      </c>
      <c r="P114" t="str">
        <f t="shared" si="20"/>
        <v>Rat12</v>
      </c>
      <c r="Q114" s="5">
        <f t="shared" si="21"/>
        <v>0.44824074074074072</v>
      </c>
      <c r="R114" s="6" t="str">
        <f t="shared" si="22"/>
        <v>'[PowerlabData CROPPED.xlsx]Rat12'!$G:$G</v>
      </c>
      <c r="S114" s="3">
        <f t="shared" ca="1" si="28"/>
        <v>0.44824017361111107</v>
      </c>
      <c r="T114">
        <f t="shared" ca="1" si="29"/>
        <v>2991</v>
      </c>
      <c r="U114">
        <f t="shared" ca="1" si="23"/>
        <v>3051</v>
      </c>
      <c r="V114" t="str">
        <f t="shared" si="24"/>
        <v>'[PowerlabData CROPPED.xlsx]Rat12'!$</v>
      </c>
      <c r="W114">
        <f t="shared" ca="1" si="25"/>
        <v>37.415199999999999</v>
      </c>
      <c r="X114">
        <f t="shared" ca="1" si="26"/>
        <v>311.91624754098359</v>
      </c>
      <c r="Y114">
        <f t="shared" ca="1" si="27"/>
        <v>64.323167213114743</v>
      </c>
    </row>
    <row r="115" spans="1:25" x14ac:dyDescent="0.25">
      <c r="A115">
        <v>12</v>
      </c>
      <c r="B115" s="4" t="s">
        <v>127</v>
      </c>
      <c r="C115" s="1" t="s">
        <v>1</v>
      </c>
      <c r="D115" s="1">
        <v>0</v>
      </c>
      <c r="E115" s="1">
        <v>44.819666666666699</v>
      </c>
      <c r="F115" s="1">
        <v>0.38645813342312901</v>
      </c>
      <c r="G115" s="1">
        <v>60</v>
      </c>
      <c r="H115" s="1">
        <v>4.9891530491806099E-2</v>
      </c>
      <c r="I115" s="1">
        <v>4.9583333333333304</v>
      </c>
      <c r="J115" s="1">
        <v>0.19352146019383901</v>
      </c>
      <c r="K115" s="1">
        <v>2.49835130821493E-2</v>
      </c>
      <c r="L115" s="2" t="s">
        <v>307</v>
      </c>
      <c r="M115" t="str">
        <f t="shared" si="17"/>
        <v>11</v>
      </c>
      <c r="N115" t="str">
        <f t="shared" si="18"/>
        <v>01</v>
      </c>
      <c r="O115" t="str">
        <f t="shared" si="19"/>
        <v>59</v>
      </c>
      <c r="P115" t="str">
        <f t="shared" si="20"/>
        <v>Rat12</v>
      </c>
      <c r="Q115" s="5">
        <f t="shared" si="21"/>
        <v>0.45971064814814816</v>
      </c>
      <c r="R115" s="6" t="str">
        <f t="shared" si="22"/>
        <v>'[PowerlabData CROPPED.xlsx]Rat12'!$G:$G</v>
      </c>
      <c r="S115" s="3">
        <f t="shared" ca="1" si="28"/>
        <v>0.45971008101851857</v>
      </c>
      <c r="T115">
        <f t="shared" ca="1" si="29"/>
        <v>3982</v>
      </c>
      <c r="U115">
        <f t="shared" ca="1" si="23"/>
        <v>4042</v>
      </c>
      <c r="V115" t="str">
        <f t="shared" si="24"/>
        <v>'[PowerlabData CROPPED.xlsx]Rat12'!$</v>
      </c>
      <c r="W115">
        <f t="shared" ca="1" si="25"/>
        <v>36.985354098360652</v>
      </c>
      <c r="X115">
        <f t="shared" ca="1" si="26"/>
        <v>297.1462459016393</v>
      </c>
      <c r="Y115">
        <f t="shared" ca="1" si="27"/>
        <v>61.017908196721301</v>
      </c>
    </row>
    <row r="116" spans="1:25" x14ac:dyDescent="0.25">
      <c r="A116">
        <v>12</v>
      </c>
      <c r="B116" s="4" t="s">
        <v>128</v>
      </c>
      <c r="C116" s="1" t="s">
        <v>3</v>
      </c>
      <c r="D116" s="1">
        <v>1</v>
      </c>
      <c r="E116" s="1">
        <v>66.563500000000005</v>
      </c>
      <c r="F116" s="1">
        <v>1.4364305587114199</v>
      </c>
      <c r="G116" s="1">
        <v>60</v>
      </c>
      <c r="H116" s="1">
        <v>0.185442387729091</v>
      </c>
      <c r="I116" s="1">
        <v>1.8231666666666699</v>
      </c>
      <c r="J116" s="1">
        <v>4.30306738140235E-2</v>
      </c>
      <c r="K116" s="1">
        <v>5.5552361019265504E-3</v>
      </c>
      <c r="L116" s="2" t="s">
        <v>307</v>
      </c>
      <c r="M116" t="str">
        <f t="shared" si="17"/>
        <v>11</v>
      </c>
      <c r="N116" t="str">
        <f t="shared" si="18"/>
        <v>03</v>
      </c>
      <c r="O116" t="str">
        <f t="shared" si="19"/>
        <v>28</v>
      </c>
      <c r="P116" t="str">
        <f t="shared" si="20"/>
        <v>Rat12</v>
      </c>
      <c r="Q116" s="5">
        <f t="shared" si="21"/>
        <v>0.46074074074074073</v>
      </c>
      <c r="R116" s="6" t="str">
        <f t="shared" si="22"/>
        <v>'[PowerlabData CROPPED.xlsx]Rat12'!$G:$G</v>
      </c>
      <c r="S116" s="3">
        <f t="shared" ca="1" si="28"/>
        <v>0.46074017361111114</v>
      </c>
      <c r="T116">
        <f t="shared" ca="1" si="29"/>
        <v>4071</v>
      </c>
      <c r="U116">
        <f t="shared" ca="1" si="23"/>
        <v>4131</v>
      </c>
      <c r="V116" t="str">
        <f t="shared" si="24"/>
        <v>'[PowerlabData CROPPED.xlsx]Rat12'!$</v>
      </c>
      <c r="W116">
        <f t="shared" ca="1" si="25"/>
        <v>36.904572131147532</v>
      </c>
      <c r="X116">
        <f t="shared" ca="1" si="26"/>
        <v>295.9099573770493</v>
      </c>
      <c r="Y116">
        <f t="shared" ca="1" si="27"/>
        <v>61.973055737704918</v>
      </c>
    </row>
    <row r="117" spans="1:25" x14ac:dyDescent="0.25">
      <c r="A117">
        <v>12</v>
      </c>
      <c r="B117" s="4" t="s">
        <v>129</v>
      </c>
      <c r="C117" s="1" t="s">
        <v>24</v>
      </c>
      <c r="D117" s="1">
        <v>0</v>
      </c>
      <c r="E117" s="1">
        <v>43.720833333333303</v>
      </c>
      <c r="F117" s="1">
        <v>0.69910965202574304</v>
      </c>
      <c r="G117" s="1">
        <v>60</v>
      </c>
      <c r="H117" s="1">
        <v>9.02546679822855E-2</v>
      </c>
      <c r="I117" s="1">
        <v>1.98616666666667</v>
      </c>
      <c r="J117" s="1">
        <v>7.6639669159573501E-2</v>
      </c>
      <c r="K117" s="1">
        <v>9.8941387437958203E-3</v>
      </c>
      <c r="L117" s="2" t="s">
        <v>307</v>
      </c>
      <c r="M117" t="str">
        <f t="shared" si="17"/>
        <v>11</v>
      </c>
      <c r="N117" t="str">
        <f t="shared" si="18"/>
        <v>06</v>
      </c>
      <c r="O117" t="str">
        <f t="shared" si="19"/>
        <v>42</v>
      </c>
      <c r="P117" t="str">
        <f t="shared" si="20"/>
        <v>Rat12</v>
      </c>
      <c r="Q117" s="5">
        <f t="shared" si="21"/>
        <v>0.4629861111111111</v>
      </c>
      <c r="R117" s="6" t="str">
        <f t="shared" si="22"/>
        <v>'[PowerlabData CROPPED.xlsx]Rat12'!$G:$G</v>
      </c>
      <c r="S117" s="3">
        <f t="shared" ca="1" si="28"/>
        <v>0.46298554398148145</v>
      </c>
      <c r="T117">
        <f t="shared" ca="1" si="29"/>
        <v>4265</v>
      </c>
      <c r="U117">
        <f t="shared" ca="1" si="23"/>
        <v>4325</v>
      </c>
      <c r="V117" t="str">
        <f t="shared" si="24"/>
        <v>'[PowerlabData CROPPED.xlsx]Rat12'!$</v>
      </c>
      <c r="W117">
        <f t="shared" ca="1" si="25"/>
        <v>36.836681967213117</v>
      </c>
      <c r="X117">
        <f t="shared" ca="1" si="26"/>
        <v>297.88735737704923</v>
      </c>
      <c r="Y117">
        <f t="shared" ca="1" si="27"/>
        <v>62.556280327868834</v>
      </c>
    </row>
    <row r="118" spans="1:25" x14ac:dyDescent="0.25">
      <c r="A118">
        <v>13</v>
      </c>
      <c r="B118" s="4" t="s">
        <v>130</v>
      </c>
      <c r="C118" s="1" t="s">
        <v>1</v>
      </c>
      <c r="D118" s="1">
        <v>0</v>
      </c>
      <c r="E118" s="1">
        <v>44.075000000000003</v>
      </c>
      <c r="F118" s="1">
        <v>0.83434105736203601</v>
      </c>
      <c r="G118" s="1">
        <v>60</v>
      </c>
      <c r="H118" s="1">
        <v>0.10771296734067499</v>
      </c>
      <c r="I118" s="1">
        <v>4.4521666666666704</v>
      </c>
      <c r="J118" s="1">
        <v>9.6610759695227005E-2</v>
      </c>
      <c r="K118" s="1">
        <v>1.2472395445468701E-2</v>
      </c>
      <c r="L118" s="2" t="s">
        <v>308</v>
      </c>
      <c r="M118" t="str">
        <f t="shared" si="17"/>
        <v>14</v>
      </c>
      <c r="N118" t="str">
        <f t="shared" si="18"/>
        <v>21</v>
      </c>
      <c r="O118" t="str">
        <f t="shared" si="19"/>
        <v>15</v>
      </c>
      <c r="P118" t="str">
        <f t="shared" si="20"/>
        <v>Rat13</v>
      </c>
      <c r="Q118" s="5">
        <f t="shared" si="21"/>
        <v>0.59809027777777779</v>
      </c>
      <c r="R118" s="6" t="str">
        <f t="shared" si="22"/>
        <v>'[PowerlabData CROPPED.xlsx]Rat13'!$G:$G</v>
      </c>
      <c r="S118" s="3">
        <f t="shared" ca="1" si="28"/>
        <v>0.59808604166666668</v>
      </c>
      <c r="T118">
        <f t="shared" ca="1" si="29"/>
        <v>519</v>
      </c>
      <c r="U118">
        <f t="shared" ca="1" si="23"/>
        <v>579</v>
      </c>
      <c r="V118" t="str">
        <f t="shared" si="24"/>
        <v>'[PowerlabData CROPPED.xlsx]Rat13'!$</v>
      </c>
      <c r="W118">
        <f t="shared" ca="1" si="25"/>
        <v>37.18525245901639</v>
      </c>
      <c r="X118">
        <f t="shared" ca="1" si="26"/>
        <v>326.44365737704896</v>
      </c>
      <c r="Y118">
        <f t="shared" ca="1" si="27"/>
        <v>86.461027868852469</v>
      </c>
    </row>
    <row r="119" spans="1:25" x14ac:dyDescent="0.25">
      <c r="A119">
        <v>13</v>
      </c>
      <c r="B119" s="4" t="s">
        <v>131</v>
      </c>
      <c r="C119" s="1" t="s">
        <v>3</v>
      </c>
      <c r="D119" s="1">
        <v>1</v>
      </c>
      <c r="E119" s="1">
        <v>68.293166666666707</v>
      </c>
      <c r="F119" s="1">
        <v>1.5107498046408001</v>
      </c>
      <c r="G119" s="1">
        <v>60</v>
      </c>
      <c r="H119" s="1">
        <v>0.195036961121998</v>
      </c>
      <c r="I119" s="1">
        <v>1.9924999999999999</v>
      </c>
      <c r="J119" s="1">
        <v>5.2777046778563402E-2</v>
      </c>
      <c r="K119" s="1">
        <v>6.81348744117952E-3</v>
      </c>
      <c r="L119" s="2" t="s">
        <v>308</v>
      </c>
      <c r="M119" t="str">
        <f t="shared" si="17"/>
        <v>14</v>
      </c>
      <c r="N119" t="str">
        <f t="shared" si="18"/>
        <v>22</v>
      </c>
      <c r="O119" t="str">
        <f t="shared" si="19"/>
        <v>56</v>
      </c>
      <c r="P119" t="str">
        <f t="shared" si="20"/>
        <v>Rat13</v>
      </c>
      <c r="Q119" s="5">
        <f t="shared" si="21"/>
        <v>0.59925925925925927</v>
      </c>
      <c r="R119" s="6" t="str">
        <f t="shared" si="22"/>
        <v>'[PowerlabData CROPPED.xlsx]Rat13'!$G:$G</v>
      </c>
      <c r="S119" s="3">
        <f t="shared" ca="1" si="28"/>
        <v>0.59925502314814816</v>
      </c>
      <c r="T119">
        <f t="shared" ca="1" si="29"/>
        <v>620</v>
      </c>
      <c r="U119">
        <f t="shared" ca="1" si="23"/>
        <v>680</v>
      </c>
      <c r="V119" t="str">
        <f t="shared" si="24"/>
        <v>'[PowerlabData CROPPED.xlsx]Rat13'!$</v>
      </c>
      <c r="W119">
        <f t="shared" ca="1" si="25"/>
        <v>37.21948524590163</v>
      </c>
      <c r="X119">
        <f t="shared" ca="1" si="26"/>
        <v>334.84160000000003</v>
      </c>
      <c r="Y119">
        <f t="shared" ca="1" si="27"/>
        <v>85.858959016393428</v>
      </c>
    </row>
    <row r="120" spans="1:25" x14ac:dyDescent="0.25">
      <c r="A120">
        <v>13</v>
      </c>
      <c r="B120" s="4" t="s">
        <v>132</v>
      </c>
      <c r="C120" s="1" t="s">
        <v>24</v>
      </c>
      <c r="D120" s="1">
        <v>0</v>
      </c>
      <c r="E120" s="1">
        <v>45.055666666666703</v>
      </c>
      <c r="F120" s="1">
        <v>1.4552575564330701</v>
      </c>
      <c r="G120" s="1">
        <v>60</v>
      </c>
      <c r="H120" s="1">
        <v>0.187872942683593</v>
      </c>
      <c r="I120" s="1">
        <v>1.7315</v>
      </c>
      <c r="J120" s="1">
        <v>8.6310003282740397E-2</v>
      </c>
      <c r="K120" s="1">
        <v>1.1142573510838701E-2</v>
      </c>
      <c r="L120" s="2" t="s">
        <v>308</v>
      </c>
      <c r="M120" t="str">
        <f t="shared" si="17"/>
        <v>14</v>
      </c>
      <c r="N120" t="str">
        <f t="shared" si="18"/>
        <v>27</v>
      </c>
      <c r="O120" t="str">
        <f t="shared" si="19"/>
        <v>41</v>
      </c>
      <c r="P120" t="str">
        <f t="shared" si="20"/>
        <v>Rat13</v>
      </c>
      <c r="Q120" s="5">
        <f t="shared" si="21"/>
        <v>0.60255787037037034</v>
      </c>
      <c r="R120" s="6" t="str">
        <f t="shared" si="22"/>
        <v>'[PowerlabData CROPPED.xlsx]Rat13'!$G:$G</v>
      </c>
      <c r="S120" s="3">
        <f t="shared" ca="1" si="28"/>
        <v>0.60255363425925923</v>
      </c>
      <c r="T120">
        <f t="shared" ca="1" si="29"/>
        <v>905</v>
      </c>
      <c r="U120">
        <f t="shared" ca="1" si="23"/>
        <v>965</v>
      </c>
      <c r="V120" t="str">
        <f t="shared" si="24"/>
        <v>'[PowerlabData CROPPED.xlsx]Rat13'!$</v>
      </c>
      <c r="W120">
        <f t="shared" ca="1" si="25"/>
        <v>37.33098524590163</v>
      </c>
      <c r="X120">
        <f t="shared" ca="1" si="26"/>
        <v>304.80266393442622</v>
      </c>
      <c r="Y120">
        <f t="shared" ca="1" si="27"/>
        <v>59.134478688524602</v>
      </c>
    </row>
    <row r="121" spans="1:25" x14ac:dyDescent="0.25">
      <c r="A121">
        <v>13</v>
      </c>
      <c r="B121" s="4" t="s">
        <v>133</v>
      </c>
      <c r="C121" s="1" t="s">
        <v>1</v>
      </c>
      <c r="D121" s="1">
        <v>0</v>
      </c>
      <c r="E121" s="1">
        <v>49.897500000000001</v>
      </c>
      <c r="F121" s="1">
        <v>0.31598325377568098</v>
      </c>
      <c r="G121" s="1">
        <v>60</v>
      </c>
      <c r="H121" s="1">
        <v>4.0793262651788197E-2</v>
      </c>
      <c r="I121" s="1">
        <v>3.6428333333333298</v>
      </c>
      <c r="J121" s="1">
        <v>0.177689726458478</v>
      </c>
      <c r="K121" s="1">
        <v>2.2939645045527899E-2</v>
      </c>
      <c r="L121" s="2" t="s">
        <v>309</v>
      </c>
      <c r="M121" t="str">
        <f t="shared" si="17"/>
        <v>14</v>
      </c>
      <c r="N121" t="str">
        <f t="shared" si="18"/>
        <v>44</v>
      </c>
      <c r="O121" t="str">
        <f t="shared" si="19"/>
        <v>52</v>
      </c>
      <c r="P121" t="str">
        <f t="shared" si="20"/>
        <v>Rat13</v>
      </c>
      <c r="Q121" s="5">
        <f t="shared" si="21"/>
        <v>0.61449074074074073</v>
      </c>
      <c r="R121" s="6" t="str">
        <f t="shared" si="22"/>
        <v>'[PowerlabData CROPPED.xlsx]Rat13'!$G:$G</v>
      </c>
      <c r="S121" s="3">
        <f t="shared" ca="1" si="28"/>
        <v>0.61448650462962962</v>
      </c>
      <c r="T121">
        <f t="shared" ca="1" si="29"/>
        <v>1936</v>
      </c>
      <c r="U121">
        <f t="shared" ca="1" si="23"/>
        <v>1996</v>
      </c>
      <c r="V121" t="str">
        <f t="shared" si="24"/>
        <v>'[PowerlabData CROPPED.xlsx]Rat13'!$</v>
      </c>
      <c r="W121">
        <f t="shared" ca="1" si="25"/>
        <v>36.820640983606559</v>
      </c>
      <c r="X121">
        <f t="shared" ca="1" si="26"/>
        <v>310.64123114754096</v>
      </c>
      <c r="Y121">
        <f t="shared" ca="1" si="27"/>
        <v>81.187947540983572</v>
      </c>
    </row>
    <row r="122" spans="1:25" x14ac:dyDescent="0.25">
      <c r="A122">
        <v>13</v>
      </c>
      <c r="B122" s="4" t="s">
        <v>134</v>
      </c>
      <c r="C122" s="1" t="s">
        <v>3</v>
      </c>
      <c r="D122" s="1">
        <v>1</v>
      </c>
      <c r="E122" s="1">
        <v>69.262166666666701</v>
      </c>
      <c r="F122" s="1">
        <v>1.3441900803912501</v>
      </c>
      <c r="G122" s="1">
        <v>60</v>
      </c>
      <c r="H122" s="1">
        <v>0.173534193183083</v>
      </c>
      <c r="I122" s="1">
        <v>1.788</v>
      </c>
      <c r="J122" s="1">
        <v>2.5999999999999999E-2</v>
      </c>
      <c r="K122" s="1">
        <v>3.3565855667131001E-3</v>
      </c>
      <c r="L122" s="2" t="s">
        <v>309</v>
      </c>
      <c r="M122" t="str">
        <f t="shared" si="17"/>
        <v>14</v>
      </c>
      <c r="N122" t="str">
        <f t="shared" si="18"/>
        <v>46</v>
      </c>
      <c r="O122" t="str">
        <f t="shared" si="19"/>
        <v>22</v>
      </c>
      <c r="P122" t="str">
        <f t="shared" si="20"/>
        <v>Rat13</v>
      </c>
      <c r="Q122" s="5">
        <f t="shared" si="21"/>
        <v>0.61553240740740744</v>
      </c>
      <c r="R122" s="6" t="str">
        <f t="shared" si="22"/>
        <v>'[PowerlabData CROPPED.xlsx]Rat13'!$G:$G</v>
      </c>
      <c r="S122" s="3">
        <f t="shared" ca="1" si="28"/>
        <v>0.61552817129629622</v>
      </c>
      <c r="T122">
        <f t="shared" ca="1" si="29"/>
        <v>2026</v>
      </c>
      <c r="U122">
        <f t="shared" ca="1" si="23"/>
        <v>2086</v>
      </c>
      <c r="V122" t="str">
        <f t="shared" si="24"/>
        <v>'[PowerlabData CROPPED.xlsx]Rat13'!$</v>
      </c>
      <c r="W122">
        <f t="shared" ca="1" si="25"/>
        <v>36.861683606557378</v>
      </c>
      <c r="X122">
        <f t="shared" ca="1" si="26"/>
        <v>316.91628852459002</v>
      </c>
      <c r="Y122">
        <f t="shared" ca="1" si="27"/>
        <v>91.565977049180333</v>
      </c>
    </row>
    <row r="123" spans="1:25" x14ac:dyDescent="0.25">
      <c r="A123">
        <v>13</v>
      </c>
      <c r="B123" s="4" t="s">
        <v>135</v>
      </c>
      <c r="C123" s="1" t="s">
        <v>24</v>
      </c>
      <c r="D123" s="1">
        <v>0</v>
      </c>
      <c r="E123" s="1">
        <v>58.817</v>
      </c>
      <c r="F123" s="1">
        <v>1.59860491262434</v>
      </c>
      <c r="G123" s="1">
        <v>60</v>
      </c>
      <c r="H123" s="1">
        <v>0.20637900679198101</v>
      </c>
      <c r="I123" s="1">
        <v>1.613</v>
      </c>
      <c r="J123" s="1">
        <v>2.59036676939772E-2</v>
      </c>
      <c r="K123" s="1">
        <v>3.3441491194821601E-3</v>
      </c>
      <c r="L123" s="2" t="s">
        <v>309</v>
      </c>
      <c r="M123" t="str">
        <f t="shared" si="17"/>
        <v>14</v>
      </c>
      <c r="N123" t="str">
        <f t="shared" si="18"/>
        <v>50</v>
      </c>
      <c r="O123" t="str">
        <f t="shared" si="19"/>
        <v>36</v>
      </c>
      <c r="P123" t="str">
        <f t="shared" si="20"/>
        <v>Rat13</v>
      </c>
      <c r="Q123" s="5">
        <f t="shared" si="21"/>
        <v>0.6184722222222222</v>
      </c>
      <c r="R123" s="6" t="str">
        <f t="shared" si="22"/>
        <v>'[PowerlabData CROPPED.xlsx]Rat13'!$G:$G</v>
      </c>
      <c r="S123" s="3">
        <f t="shared" ca="1" si="28"/>
        <v>0.61846798611111109</v>
      </c>
      <c r="T123">
        <f t="shared" ca="1" si="29"/>
        <v>2280</v>
      </c>
      <c r="U123">
        <f t="shared" ca="1" si="23"/>
        <v>2340</v>
      </c>
      <c r="V123" t="str">
        <f t="shared" si="24"/>
        <v>'[PowerlabData CROPPED.xlsx]Rat13'!$</v>
      </c>
      <c r="W123">
        <f t="shared" ca="1" si="25"/>
        <v>37.124016393442609</v>
      </c>
      <c r="X123">
        <f t="shared" ca="1" si="26"/>
        <v>309.42132786885247</v>
      </c>
      <c r="Y123">
        <f t="shared" ca="1" si="27"/>
        <v>59.422675409836081</v>
      </c>
    </row>
    <row r="124" spans="1:25" x14ac:dyDescent="0.25">
      <c r="A124">
        <v>13</v>
      </c>
      <c r="B124" s="4" t="s">
        <v>136</v>
      </c>
      <c r="C124" s="1" t="s">
        <v>1</v>
      </c>
      <c r="D124" s="1">
        <v>0</v>
      </c>
      <c r="E124" s="1">
        <v>58.309666666666701</v>
      </c>
      <c r="F124" s="1">
        <v>0.4525187534481</v>
      </c>
      <c r="G124" s="1">
        <v>60</v>
      </c>
      <c r="H124" s="1">
        <v>5.8419919865034399E-2</v>
      </c>
      <c r="I124" s="1">
        <v>3.33</v>
      </c>
      <c r="J124" s="1">
        <v>6.1318838867023599E-2</v>
      </c>
      <c r="K124" s="1">
        <v>7.9162280580252799E-3</v>
      </c>
      <c r="L124" s="2" t="s">
        <v>310</v>
      </c>
      <c r="M124" t="str">
        <f t="shared" si="17"/>
        <v>15</v>
      </c>
      <c r="N124" t="str">
        <f t="shared" si="18"/>
        <v>07</v>
      </c>
      <c r="O124" t="str">
        <f t="shared" si="19"/>
        <v>53</v>
      </c>
      <c r="P124" t="str">
        <f t="shared" si="20"/>
        <v>Rat13</v>
      </c>
      <c r="Q124" s="5">
        <f t="shared" si="21"/>
        <v>0.63047453703703704</v>
      </c>
      <c r="R124" s="6" t="str">
        <f t="shared" si="22"/>
        <v>'[PowerlabData CROPPED.xlsx]Rat13'!$G:$G</v>
      </c>
      <c r="S124" s="3">
        <f t="shared" ca="1" si="28"/>
        <v>0.63047030092592593</v>
      </c>
      <c r="T124">
        <f t="shared" ca="1" si="29"/>
        <v>3317</v>
      </c>
      <c r="U124">
        <f t="shared" ca="1" si="23"/>
        <v>3377</v>
      </c>
      <c r="V124" t="str">
        <f t="shared" si="24"/>
        <v>'[PowerlabData CROPPED.xlsx]Rat13'!$</v>
      </c>
      <c r="W124">
        <f t="shared" ca="1" si="25"/>
        <v>36.924963934426245</v>
      </c>
      <c r="X124">
        <f t="shared" ca="1" si="26"/>
        <v>315.41860163934439</v>
      </c>
      <c r="Y124">
        <f t="shared" ca="1" si="27"/>
        <v>79.228127868852425</v>
      </c>
    </row>
    <row r="125" spans="1:25" x14ac:dyDescent="0.25">
      <c r="A125">
        <v>13</v>
      </c>
      <c r="B125" s="4" t="s">
        <v>137</v>
      </c>
      <c r="C125" s="1" t="s">
        <v>3</v>
      </c>
      <c r="D125" s="1">
        <v>1</v>
      </c>
      <c r="E125" s="1">
        <v>74.660333333333298</v>
      </c>
      <c r="F125" s="1">
        <v>1.8040814529529701</v>
      </c>
      <c r="G125" s="1">
        <v>60</v>
      </c>
      <c r="H125" s="1">
        <v>0.232905914082951</v>
      </c>
      <c r="I125" s="1">
        <v>1.7796666666666701</v>
      </c>
      <c r="J125" s="1">
        <v>2.9095627773869301E-2</v>
      </c>
      <c r="K125" s="1">
        <v>3.75622939385486E-3</v>
      </c>
      <c r="L125" s="2" t="s">
        <v>310</v>
      </c>
      <c r="M125" t="str">
        <f t="shared" si="17"/>
        <v>15</v>
      </c>
      <c r="N125" t="str">
        <f t="shared" si="18"/>
        <v>09</v>
      </c>
      <c r="O125" t="str">
        <f t="shared" si="19"/>
        <v>31</v>
      </c>
      <c r="P125" t="str">
        <f t="shared" si="20"/>
        <v>Rat13</v>
      </c>
      <c r="Q125" s="5">
        <f t="shared" si="21"/>
        <v>0.63160879629629629</v>
      </c>
      <c r="R125" s="6" t="str">
        <f t="shared" si="22"/>
        <v>'[PowerlabData CROPPED.xlsx]Rat13'!$G:$G</v>
      </c>
      <c r="S125" s="3">
        <f t="shared" ca="1" si="28"/>
        <v>0.63160456018518518</v>
      </c>
      <c r="T125">
        <f t="shared" ca="1" si="29"/>
        <v>3415</v>
      </c>
      <c r="U125">
        <f t="shared" ca="1" si="23"/>
        <v>3475</v>
      </c>
      <c r="V125" t="str">
        <f t="shared" si="24"/>
        <v>'[PowerlabData CROPPED.xlsx]Rat13'!$</v>
      </c>
      <c r="W125">
        <f t="shared" ca="1" si="25"/>
        <v>36.914857377049174</v>
      </c>
      <c r="X125">
        <f t="shared" ca="1" si="26"/>
        <v>318.89993442622966</v>
      </c>
      <c r="Y125">
        <f t="shared" ca="1" si="27"/>
        <v>81.873265573770539</v>
      </c>
    </row>
    <row r="126" spans="1:25" x14ac:dyDescent="0.25">
      <c r="A126">
        <v>13</v>
      </c>
      <c r="B126" s="4" t="s">
        <v>138</v>
      </c>
      <c r="C126" s="1" t="s">
        <v>24</v>
      </c>
      <c r="D126" s="1">
        <v>0</v>
      </c>
      <c r="E126" s="1">
        <v>64.301666666666705</v>
      </c>
      <c r="F126" s="1">
        <v>1.79218876113973</v>
      </c>
      <c r="G126" s="1">
        <v>60</v>
      </c>
      <c r="H126" s="1">
        <v>0.23137057417180901</v>
      </c>
      <c r="I126" s="1">
        <v>1.5035000000000001</v>
      </c>
      <c r="J126" s="1">
        <v>4.13853838933506E-2</v>
      </c>
      <c r="K126" s="1">
        <v>5.3428300865115798E-3</v>
      </c>
      <c r="L126" s="2" t="s">
        <v>310</v>
      </c>
      <c r="M126" t="str">
        <f t="shared" si="17"/>
        <v>15</v>
      </c>
      <c r="N126" t="str">
        <f t="shared" si="18"/>
        <v>13</v>
      </c>
      <c r="O126" t="str">
        <f t="shared" si="19"/>
        <v>35</v>
      </c>
      <c r="P126" t="str">
        <f t="shared" si="20"/>
        <v>Rat13</v>
      </c>
      <c r="Q126" s="5">
        <f t="shared" si="21"/>
        <v>0.63443287037037044</v>
      </c>
      <c r="R126" s="6" t="str">
        <f t="shared" si="22"/>
        <v>'[PowerlabData CROPPED.xlsx]Rat13'!$G:$G</v>
      </c>
      <c r="S126" s="3">
        <f t="shared" ca="1" si="28"/>
        <v>0.63442863425925922</v>
      </c>
      <c r="T126">
        <f t="shared" ca="1" si="29"/>
        <v>3659</v>
      </c>
      <c r="U126">
        <f t="shared" ca="1" si="23"/>
        <v>3719</v>
      </c>
      <c r="V126" t="str">
        <f t="shared" si="24"/>
        <v>'[PowerlabData CROPPED.xlsx]Rat13'!$</v>
      </c>
      <c r="W126">
        <f t="shared" ca="1" si="25"/>
        <v>37.114026229508191</v>
      </c>
      <c r="X126">
        <f t="shared" ca="1" si="26"/>
        <v>316.29121311475404</v>
      </c>
      <c r="Y126">
        <f t="shared" ca="1" si="27"/>
        <v>62.38289508196722</v>
      </c>
    </row>
    <row r="127" spans="1:25" x14ac:dyDescent="0.25">
      <c r="A127">
        <v>13</v>
      </c>
      <c r="B127" s="4" t="s">
        <v>139</v>
      </c>
      <c r="C127" s="1" t="s">
        <v>1</v>
      </c>
      <c r="D127" s="1">
        <v>0</v>
      </c>
      <c r="E127" s="1">
        <v>45.995833333333302</v>
      </c>
      <c r="F127" s="1">
        <v>0.82892760372798702</v>
      </c>
      <c r="G127" s="1">
        <v>60</v>
      </c>
      <c r="H127" s="1">
        <v>0.107014093481671</v>
      </c>
      <c r="I127" s="1">
        <v>4.0071666666666701</v>
      </c>
      <c r="J127" s="1">
        <v>0.22057569877230099</v>
      </c>
      <c r="K127" s="1">
        <v>2.8476200264106199E-2</v>
      </c>
      <c r="L127" s="2" t="s">
        <v>307</v>
      </c>
      <c r="M127" t="str">
        <f t="shared" si="17"/>
        <v>15</v>
      </c>
      <c r="N127" t="str">
        <f t="shared" si="18"/>
        <v>30</v>
      </c>
      <c r="O127" t="str">
        <f t="shared" si="19"/>
        <v>39</v>
      </c>
      <c r="P127" t="str">
        <f t="shared" si="20"/>
        <v>Rat13</v>
      </c>
      <c r="Q127" s="5">
        <f t="shared" si="21"/>
        <v>0.64628472222222222</v>
      </c>
      <c r="R127" s="6" t="str">
        <f t="shared" si="22"/>
        <v>'[PowerlabData CROPPED.xlsx]Rat13'!$G:$G</v>
      </c>
      <c r="S127" s="3">
        <f t="shared" ca="1" si="28"/>
        <v>0.64628048611111111</v>
      </c>
      <c r="T127">
        <f t="shared" ca="1" si="29"/>
        <v>4683</v>
      </c>
      <c r="U127">
        <f t="shared" ca="1" si="23"/>
        <v>4743</v>
      </c>
      <c r="V127" t="str">
        <f t="shared" si="24"/>
        <v>'[PowerlabData CROPPED.xlsx]Rat13'!$</v>
      </c>
      <c r="W127">
        <f t="shared" ca="1" si="25"/>
        <v>36.766077049180325</v>
      </c>
      <c r="X127">
        <f t="shared" ca="1" si="26"/>
        <v>327.72021475409838</v>
      </c>
      <c r="Y127">
        <f t="shared" ca="1" si="27"/>
        <v>69.485045901639367</v>
      </c>
    </row>
    <row r="128" spans="1:25" x14ac:dyDescent="0.25">
      <c r="A128">
        <v>13</v>
      </c>
      <c r="B128" s="4" t="s">
        <v>140</v>
      </c>
      <c r="C128" s="1" t="s">
        <v>3</v>
      </c>
      <c r="D128" s="1">
        <v>1</v>
      </c>
      <c r="E128" s="1">
        <v>69.028000000000006</v>
      </c>
      <c r="F128" s="1">
        <v>1.11514842061494</v>
      </c>
      <c r="G128" s="1">
        <v>60</v>
      </c>
      <c r="H128" s="1">
        <v>0.14396504205303901</v>
      </c>
      <c r="I128" s="1">
        <v>1.98016666666667</v>
      </c>
      <c r="J128" s="1">
        <v>3.3140693347538101E-2</v>
      </c>
      <c r="K128" s="1">
        <v>4.27844511389273E-3</v>
      </c>
      <c r="L128" s="2" t="s">
        <v>307</v>
      </c>
      <c r="M128" t="str">
        <f t="shared" si="17"/>
        <v>15</v>
      </c>
      <c r="N128" t="str">
        <f t="shared" si="18"/>
        <v>32</v>
      </c>
      <c r="O128" t="str">
        <f t="shared" si="19"/>
        <v>44</v>
      </c>
      <c r="P128" t="str">
        <f t="shared" si="20"/>
        <v>Rat13</v>
      </c>
      <c r="Q128" s="5">
        <f t="shared" si="21"/>
        <v>0.64773148148148152</v>
      </c>
      <c r="R128" s="6" t="str">
        <f t="shared" si="22"/>
        <v>'[PowerlabData CROPPED.xlsx]Rat13'!$G:$G</v>
      </c>
      <c r="S128" s="3">
        <f t="shared" ca="1" si="28"/>
        <v>0.6477272453703703</v>
      </c>
      <c r="T128">
        <f t="shared" ca="1" si="29"/>
        <v>4808</v>
      </c>
      <c r="U128">
        <f t="shared" ca="1" si="23"/>
        <v>4868</v>
      </c>
      <c r="V128" t="str">
        <f t="shared" si="24"/>
        <v>'[PowerlabData CROPPED.xlsx]Rat13'!$</v>
      </c>
      <c r="W128">
        <f t="shared" ca="1" si="25"/>
        <v>36.754404918032783</v>
      </c>
      <c r="X128">
        <f t="shared" ca="1" si="26"/>
        <v>337.23075081967215</v>
      </c>
      <c r="Y128">
        <f t="shared" ca="1" si="27"/>
        <v>78.394918032786904</v>
      </c>
    </row>
    <row r="129" spans="1:25" x14ac:dyDescent="0.25">
      <c r="A129">
        <v>13</v>
      </c>
      <c r="B129" s="4" t="s">
        <v>141</v>
      </c>
      <c r="C129" s="1" t="s">
        <v>24</v>
      </c>
      <c r="D129" s="1">
        <v>0</v>
      </c>
      <c r="E129" s="1">
        <v>42.386000000000003</v>
      </c>
      <c r="F129" s="1">
        <v>1.68757241819919</v>
      </c>
      <c r="G129" s="1">
        <v>60</v>
      </c>
      <c r="H129" s="1">
        <v>0.21786466237348201</v>
      </c>
      <c r="I129" s="1">
        <v>1.4886666666666699</v>
      </c>
      <c r="J129" s="1">
        <v>5.4968677949861197E-2</v>
      </c>
      <c r="K129" s="1">
        <v>7.0964258087617103E-3</v>
      </c>
      <c r="L129" s="2" t="s">
        <v>307</v>
      </c>
      <c r="M129" t="str">
        <f t="shared" si="17"/>
        <v>15</v>
      </c>
      <c r="N129" t="str">
        <f t="shared" si="18"/>
        <v>35</v>
      </c>
      <c r="O129" t="str">
        <f t="shared" si="19"/>
        <v>54</v>
      </c>
      <c r="P129" t="str">
        <f t="shared" si="20"/>
        <v>Rat13</v>
      </c>
      <c r="Q129" s="5">
        <f t="shared" si="21"/>
        <v>0.64993055555555557</v>
      </c>
      <c r="R129" s="6" t="str">
        <f t="shared" si="22"/>
        <v>'[PowerlabData CROPPED.xlsx]Rat13'!$G:$G</v>
      </c>
      <c r="S129" s="3">
        <f t="shared" ca="1" si="28"/>
        <v>0.64992631944444446</v>
      </c>
      <c r="T129">
        <f t="shared" ca="1" si="29"/>
        <v>4998</v>
      </c>
      <c r="U129">
        <f t="shared" ca="1" si="23"/>
        <v>5058</v>
      </c>
      <c r="V129" t="str">
        <f t="shared" si="24"/>
        <v>'[PowerlabData CROPPED.xlsx]Rat13'!$</v>
      </c>
      <c r="W129">
        <f t="shared" ca="1" si="25"/>
        <v>36.913111475409842</v>
      </c>
      <c r="X129">
        <f t="shared" ca="1" si="26"/>
        <v>338.60811803278682</v>
      </c>
      <c r="Y129">
        <f t="shared" ca="1" si="27"/>
        <v>71.933875409836105</v>
      </c>
    </row>
    <row r="130" spans="1:25" x14ac:dyDescent="0.25">
      <c r="A130">
        <v>14</v>
      </c>
      <c r="B130" s="4" t="s">
        <v>142</v>
      </c>
      <c r="C130" s="1" t="s">
        <v>1</v>
      </c>
      <c r="D130" s="1">
        <v>0</v>
      </c>
      <c r="E130" s="1">
        <v>48.991666666666703</v>
      </c>
      <c r="F130" s="1">
        <v>0.64515157564370496</v>
      </c>
      <c r="G130" s="1">
        <v>60</v>
      </c>
      <c r="H130" s="1">
        <v>8.3288710274918201E-2</v>
      </c>
      <c r="I130" s="1">
        <v>6.5453333333333301</v>
      </c>
      <c r="J130" s="1">
        <v>0.16868576966919599</v>
      </c>
      <c r="K130" s="1">
        <v>2.17772392223658E-2</v>
      </c>
      <c r="L130" s="2" t="s">
        <v>308</v>
      </c>
      <c r="M130" t="str">
        <f t="shared" si="17"/>
        <v>13</v>
      </c>
      <c r="N130" t="str">
        <f t="shared" si="18"/>
        <v>56</v>
      </c>
      <c r="O130" t="str">
        <f t="shared" si="19"/>
        <v>53</v>
      </c>
      <c r="P130" t="str">
        <f t="shared" si="20"/>
        <v>Rat14</v>
      </c>
      <c r="Q130" s="5">
        <f t="shared" si="21"/>
        <v>0.58116898148148144</v>
      </c>
      <c r="R130" s="6" t="str">
        <f t="shared" si="22"/>
        <v>'[PowerlabData CROPPED.xlsx]Rat14'!$G:$G</v>
      </c>
      <c r="S130" s="3">
        <f t="shared" ca="1" si="28"/>
        <v>0.58116315972222221</v>
      </c>
      <c r="T130">
        <f t="shared" ca="1" si="29"/>
        <v>221</v>
      </c>
      <c r="U130">
        <f t="shared" ca="1" si="23"/>
        <v>281</v>
      </c>
      <c r="V130" t="str">
        <f t="shared" si="24"/>
        <v>'[PowerlabData CROPPED.xlsx]Rat14'!$</v>
      </c>
      <c r="W130">
        <f t="shared" ca="1" si="25"/>
        <v>36.737918032786887</v>
      </c>
      <c r="X130">
        <f t="shared" ca="1" si="26"/>
        <v>299.46793934426228</v>
      </c>
      <c r="Y130">
        <f t="shared" ca="1" si="27"/>
        <v>82.89508524590164</v>
      </c>
    </row>
    <row r="131" spans="1:25" x14ac:dyDescent="0.25">
      <c r="A131">
        <v>14</v>
      </c>
      <c r="B131" s="4" t="s">
        <v>143</v>
      </c>
      <c r="C131" s="1" t="s">
        <v>3</v>
      </c>
      <c r="D131" s="1">
        <v>1</v>
      </c>
      <c r="E131" s="1">
        <v>62.614833333333401</v>
      </c>
      <c r="F131" s="1">
        <v>1.70878854910593</v>
      </c>
      <c r="G131" s="1">
        <v>60</v>
      </c>
      <c r="H131" s="1">
        <v>0.22060365309590699</v>
      </c>
      <c r="I131" s="1">
        <v>1.88066666666667</v>
      </c>
      <c r="J131" s="1">
        <v>3.2653058390022499E-2</v>
      </c>
      <c r="K131" s="1">
        <v>4.21549171157652E-3</v>
      </c>
      <c r="L131" s="2" t="s">
        <v>308</v>
      </c>
      <c r="M131" t="str">
        <f t="shared" ref="M131:M194" si="30">LEFT(B131,2)</f>
        <v>13</v>
      </c>
      <c r="N131" t="str">
        <f t="shared" ref="N131:N194" si="31">MID(B131,4,2)</f>
        <v>58</v>
      </c>
      <c r="O131" t="str">
        <f t="shared" ref="O131:O194" si="32">MID(B131,7,2)</f>
        <v>19</v>
      </c>
      <c r="P131" t="str">
        <f t="shared" ref="P131:P194" si="33">"Rat"&amp;TEXT(A131,"00")</f>
        <v>Rat14</v>
      </c>
      <c r="Q131" s="5">
        <f t="shared" ref="Q131:Q194" si="34">TIME(M131,N131,O131)</f>
        <v>0.58216435185185189</v>
      </c>
      <c r="R131" s="6" t="str">
        <f t="shared" ref="R131:R194" si="35">"'[PowerlabData CROPPED.xlsx]"&amp;P131&amp;"'!$G:$G"</f>
        <v>'[PowerlabData CROPPED.xlsx]Rat14'!$G:$G</v>
      </c>
      <c r="S131" s="3">
        <f t="shared" ca="1" si="28"/>
        <v>0.58215853009259255</v>
      </c>
      <c r="T131">
        <f t="shared" ca="1" si="29"/>
        <v>307</v>
      </c>
      <c r="U131">
        <f t="shared" ref="U131:U194" ca="1" si="36">T131+G131</f>
        <v>367</v>
      </c>
      <c r="V131" t="str">
        <f t="shared" ref="V131:V194" si="37">"'[PowerlabData CROPPED.xlsx]"&amp;P131&amp;"'!$"</f>
        <v>'[PowerlabData CROPPED.xlsx]Rat14'!$</v>
      </c>
      <c r="W131">
        <f t="shared" ref="W131:W194" ca="1" si="38">AVERAGE(INDIRECT(V131&amp;"A"&amp;T131&amp;":$A"&amp;U131))</f>
        <v>36.795454098360665</v>
      </c>
      <c r="X131">
        <f t="shared" ref="X131:X194" ca="1" si="39">AVERAGE(INDIRECT(V131&amp;"C"&amp;T131&amp;":$C"&amp;U131))</f>
        <v>295.28843442622951</v>
      </c>
      <c r="Y131">
        <f t="shared" ref="Y131:Y194" ca="1" si="40">AVERAGE(INDIRECT(V131&amp;"D"&amp;T131&amp;":$D"&amp;U131))</f>
        <v>77.089570491803286</v>
      </c>
    </row>
    <row r="132" spans="1:25" x14ac:dyDescent="0.25">
      <c r="A132">
        <v>14</v>
      </c>
      <c r="B132" s="4" t="s">
        <v>144</v>
      </c>
      <c r="C132" s="1" t="s">
        <v>24</v>
      </c>
      <c r="D132" s="1">
        <v>0</v>
      </c>
      <c r="E132" s="1">
        <v>46.227166666666697</v>
      </c>
      <c r="F132" s="1">
        <v>1.0887547805737601</v>
      </c>
      <c r="G132" s="1">
        <v>60</v>
      </c>
      <c r="H132" s="1">
        <v>0.14055763777552999</v>
      </c>
      <c r="I132" s="1">
        <v>2.8493333333333299</v>
      </c>
      <c r="J132" s="1">
        <v>0.14293199626240299</v>
      </c>
      <c r="K132" s="1">
        <v>1.8452441372148898E-2</v>
      </c>
      <c r="L132" s="2" t="s">
        <v>308</v>
      </c>
      <c r="M132" t="str">
        <f t="shared" si="30"/>
        <v>14</v>
      </c>
      <c r="N132" t="str">
        <f t="shared" si="31"/>
        <v>03</v>
      </c>
      <c r="O132" t="str">
        <f t="shared" si="32"/>
        <v>22</v>
      </c>
      <c r="P132" t="str">
        <f t="shared" si="33"/>
        <v>Rat14</v>
      </c>
      <c r="Q132" s="5">
        <f t="shared" si="34"/>
        <v>0.58567129629629633</v>
      </c>
      <c r="R132" s="6" t="str">
        <f t="shared" si="35"/>
        <v>'[PowerlabData CROPPED.xlsx]Rat14'!$G:$G</v>
      </c>
      <c r="S132" s="3">
        <f t="shared" ca="1" si="28"/>
        <v>0.58566547453703699</v>
      </c>
      <c r="T132">
        <f t="shared" ca="1" si="29"/>
        <v>610</v>
      </c>
      <c r="U132">
        <f t="shared" ca="1" si="36"/>
        <v>670</v>
      </c>
      <c r="V132" t="str">
        <f t="shared" si="37"/>
        <v>'[PowerlabData CROPPED.xlsx]Rat14'!$</v>
      </c>
      <c r="W132">
        <f t="shared" ca="1" si="38"/>
        <v>36.981519672131157</v>
      </c>
      <c r="X132">
        <f t="shared" ca="1" si="39"/>
        <v>282.99757540983609</v>
      </c>
      <c r="Y132">
        <f t="shared" ca="1" si="40"/>
        <v>74.838750819672129</v>
      </c>
    </row>
    <row r="133" spans="1:25" x14ac:dyDescent="0.25">
      <c r="A133">
        <v>14</v>
      </c>
      <c r="B133" s="4" t="s">
        <v>145</v>
      </c>
      <c r="C133" s="1" t="s">
        <v>1</v>
      </c>
      <c r="D133" s="1">
        <v>0</v>
      </c>
      <c r="E133" s="1">
        <v>60.671999999999997</v>
      </c>
      <c r="F133" s="1">
        <v>0.80037449567895003</v>
      </c>
      <c r="G133" s="1">
        <v>60</v>
      </c>
      <c r="H133" s="1">
        <v>0.10332790308312401</v>
      </c>
      <c r="I133" s="1">
        <v>6.3058333333333296</v>
      </c>
      <c r="J133" s="1">
        <v>0.263965222877729</v>
      </c>
      <c r="K133" s="1">
        <v>3.4077763739445703E-2</v>
      </c>
      <c r="L133" s="2" t="s">
        <v>309</v>
      </c>
      <c r="M133" t="str">
        <f t="shared" si="30"/>
        <v>14</v>
      </c>
      <c r="N133" t="str">
        <f t="shared" si="31"/>
        <v>18</v>
      </c>
      <c r="O133" t="str">
        <f t="shared" si="32"/>
        <v>10</v>
      </c>
      <c r="P133" t="str">
        <f t="shared" si="33"/>
        <v>Rat14</v>
      </c>
      <c r="Q133" s="5">
        <f t="shared" si="34"/>
        <v>0.59594907407407405</v>
      </c>
      <c r="R133" s="6" t="str">
        <f t="shared" si="35"/>
        <v>'[PowerlabData CROPPED.xlsx]Rat14'!$G:$G</v>
      </c>
      <c r="S133" s="3">
        <f t="shared" ca="1" si="28"/>
        <v>0.59594325231481482</v>
      </c>
      <c r="T133">
        <f t="shared" ca="1" si="29"/>
        <v>1498</v>
      </c>
      <c r="U133">
        <f t="shared" ca="1" si="36"/>
        <v>1558</v>
      </c>
      <c r="V133" t="str">
        <f t="shared" si="37"/>
        <v>'[PowerlabData CROPPED.xlsx]Rat14'!$</v>
      </c>
      <c r="W133">
        <f t="shared" ca="1" si="38"/>
        <v>36.830226229508199</v>
      </c>
      <c r="X133">
        <f t="shared" ca="1" si="39"/>
        <v>310.27001475409833</v>
      </c>
      <c r="Y133">
        <f t="shared" ca="1" si="40"/>
        <v>76.631234426229526</v>
      </c>
    </row>
    <row r="134" spans="1:25" x14ac:dyDescent="0.25">
      <c r="A134">
        <v>14</v>
      </c>
      <c r="B134" s="4" t="s">
        <v>146</v>
      </c>
      <c r="C134" s="1" t="s">
        <v>3</v>
      </c>
      <c r="D134" s="1">
        <v>1</v>
      </c>
      <c r="E134" s="1">
        <v>74.824166666666699</v>
      </c>
      <c r="F134" s="1">
        <v>1.63649248054762</v>
      </c>
      <c r="G134" s="1">
        <v>60</v>
      </c>
      <c r="H134" s="1">
        <v>0.21127027077848601</v>
      </c>
      <c r="I134" s="1">
        <v>2.1958333333333302</v>
      </c>
      <c r="J134" s="1">
        <v>8.9615691830293998E-2</v>
      </c>
      <c r="K134" s="1">
        <v>1.15693360672528E-2</v>
      </c>
      <c r="L134" s="2" t="s">
        <v>309</v>
      </c>
      <c r="M134" t="str">
        <f t="shared" si="30"/>
        <v>14</v>
      </c>
      <c r="N134" t="str">
        <f t="shared" si="31"/>
        <v>19</v>
      </c>
      <c r="O134" t="str">
        <f t="shared" si="32"/>
        <v>25</v>
      </c>
      <c r="P134" t="str">
        <f t="shared" si="33"/>
        <v>Rat14</v>
      </c>
      <c r="Q134" s="5">
        <f t="shared" si="34"/>
        <v>0.59681712962962963</v>
      </c>
      <c r="R134" s="6" t="str">
        <f t="shared" si="35"/>
        <v>'[PowerlabData CROPPED.xlsx]Rat14'!$G:$G</v>
      </c>
      <c r="S134" s="3">
        <f t="shared" ca="1" si="28"/>
        <v>0.5968113078703704</v>
      </c>
      <c r="T134">
        <f t="shared" ca="1" si="29"/>
        <v>1573</v>
      </c>
      <c r="U134">
        <f t="shared" ca="1" si="36"/>
        <v>1633</v>
      </c>
      <c r="V134" t="str">
        <f t="shared" si="37"/>
        <v>'[PowerlabData CROPPED.xlsx]Rat14'!$</v>
      </c>
      <c r="W134">
        <f t="shared" ca="1" si="38"/>
        <v>36.886196721311471</v>
      </c>
      <c r="X134">
        <f t="shared" ca="1" si="39"/>
        <v>313.54191967213126</v>
      </c>
      <c r="Y134">
        <f t="shared" ca="1" si="40"/>
        <v>88.237236065573768</v>
      </c>
    </row>
    <row r="135" spans="1:25" x14ac:dyDescent="0.25">
      <c r="A135">
        <v>14</v>
      </c>
      <c r="B135" s="4" t="s">
        <v>147</v>
      </c>
      <c r="C135" s="1" t="s">
        <v>24</v>
      </c>
      <c r="D135" s="1">
        <v>0</v>
      </c>
      <c r="E135" s="1">
        <v>54.470833333333303</v>
      </c>
      <c r="F135" s="1">
        <v>1.0898689396232699</v>
      </c>
      <c r="G135" s="1">
        <v>60</v>
      </c>
      <c r="H135" s="1">
        <v>0.14070147509032199</v>
      </c>
      <c r="I135" s="1">
        <v>2.5298333333333298</v>
      </c>
      <c r="J135" s="1">
        <v>0.14471226239987001</v>
      </c>
      <c r="K135" s="1">
        <v>1.8682272742223199E-2</v>
      </c>
      <c r="L135" s="2" t="s">
        <v>309</v>
      </c>
      <c r="M135" t="str">
        <f t="shared" si="30"/>
        <v>14</v>
      </c>
      <c r="N135" t="str">
        <f t="shared" si="31"/>
        <v>21</v>
      </c>
      <c r="O135" t="str">
        <f t="shared" si="32"/>
        <v>32</v>
      </c>
      <c r="P135" t="str">
        <f t="shared" si="33"/>
        <v>Rat14</v>
      </c>
      <c r="Q135" s="5">
        <f t="shared" si="34"/>
        <v>0.59828703703703701</v>
      </c>
      <c r="R135" s="6" t="str">
        <f t="shared" si="35"/>
        <v>'[PowerlabData CROPPED.xlsx]Rat14'!$G:$G</v>
      </c>
      <c r="S135" s="3">
        <f t="shared" ca="1" si="28"/>
        <v>0.59828121527777778</v>
      </c>
      <c r="T135">
        <f t="shared" ca="1" si="29"/>
        <v>1700</v>
      </c>
      <c r="U135">
        <f t="shared" ca="1" si="36"/>
        <v>1760</v>
      </c>
      <c r="V135" t="str">
        <f t="shared" si="37"/>
        <v>'[PowerlabData CROPPED.xlsx]Rat14'!$</v>
      </c>
      <c r="W135">
        <f t="shared" ca="1" si="38"/>
        <v>36.95134590163935</v>
      </c>
      <c r="X135">
        <f t="shared" ca="1" si="39"/>
        <v>314.86697377049171</v>
      </c>
      <c r="Y135">
        <f t="shared" ca="1" si="40"/>
        <v>93.055304918032789</v>
      </c>
    </row>
    <row r="136" spans="1:25" x14ac:dyDescent="0.25">
      <c r="A136">
        <v>14</v>
      </c>
      <c r="B136" s="4" t="s">
        <v>148</v>
      </c>
      <c r="C136" s="1" t="s">
        <v>1</v>
      </c>
      <c r="D136" s="1">
        <v>0</v>
      </c>
      <c r="E136" s="1">
        <v>64.816166666666703</v>
      </c>
      <c r="F136" s="1">
        <v>0.62777408799308998</v>
      </c>
      <c r="G136" s="1">
        <v>60</v>
      </c>
      <c r="H136" s="1">
        <v>8.1045286265926206E-2</v>
      </c>
      <c r="I136" s="1">
        <v>4.6361666666666697</v>
      </c>
      <c r="J136" s="1">
        <v>0.10919541606170501</v>
      </c>
      <c r="K136" s="1">
        <v>1.4097067596305799E-2</v>
      </c>
      <c r="L136" s="2" t="s">
        <v>310</v>
      </c>
      <c r="M136" t="str">
        <f t="shared" si="30"/>
        <v>14</v>
      </c>
      <c r="N136" t="str">
        <f t="shared" si="31"/>
        <v>36</v>
      </c>
      <c r="O136" t="str">
        <f t="shared" si="32"/>
        <v>24</v>
      </c>
      <c r="P136" t="str">
        <f t="shared" si="33"/>
        <v>Rat14</v>
      </c>
      <c r="Q136" s="5">
        <f t="shared" si="34"/>
        <v>0.6086111111111111</v>
      </c>
      <c r="R136" s="6" t="str">
        <f t="shared" si="35"/>
        <v>'[PowerlabData CROPPED.xlsx]Rat14'!$G:$G</v>
      </c>
      <c r="S136" s="3">
        <f t="shared" ca="1" si="28"/>
        <v>0.60860528935185187</v>
      </c>
      <c r="T136">
        <f t="shared" ca="1" si="29"/>
        <v>2592</v>
      </c>
      <c r="U136">
        <f t="shared" ca="1" si="36"/>
        <v>2652</v>
      </c>
      <c r="V136" t="str">
        <f t="shared" si="37"/>
        <v>'[PowerlabData CROPPED.xlsx]Rat14'!$</v>
      </c>
      <c r="W136">
        <f t="shared" ca="1" si="38"/>
        <v>37.326409836065579</v>
      </c>
      <c r="X136">
        <f t="shared" ca="1" si="39"/>
        <v>320.13397213114752</v>
      </c>
      <c r="Y136">
        <f t="shared" ca="1" si="40"/>
        <v>88.174452459016408</v>
      </c>
    </row>
    <row r="137" spans="1:25" x14ac:dyDescent="0.25">
      <c r="A137">
        <v>14</v>
      </c>
      <c r="B137" s="4" t="s">
        <v>149</v>
      </c>
      <c r="C137" s="1" t="s">
        <v>3</v>
      </c>
      <c r="D137" s="1">
        <v>1</v>
      </c>
      <c r="E137" s="1">
        <v>75.513166666666706</v>
      </c>
      <c r="F137" s="1">
        <v>1.6609540347509799</v>
      </c>
      <c r="G137" s="1">
        <v>60</v>
      </c>
      <c r="H137" s="1">
        <v>0.214428243846885</v>
      </c>
      <c r="I137" s="1">
        <v>1.74566666666667</v>
      </c>
      <c r="J137" s="1">
        <v>3.66681817868783E-2</v>
      </c>
      <c r="K137" s="1">
        <v>4.7338419132095296E-3</v>
      </c>
      <c r="L137" s="2" t="s">
        <v>310</v>
      </c>
      <c r="M137" t="str">
        <f t="shared" si="30"/>
        <v>14</v>
      </c>
      <c r="N137" t="str">
        <f t="shared" si="31"/>
        <v>38</v>
      </c>
      <c r="O137" t="str">
        <f t="shared" si="32"/>
        <v>43</v>
      </c>
      <c r="P137" t="str">
        <f t="shared" si="33"/>
        <v>Rat14</v>
      </c>
      <c r="Q137" s="5">
        <f t="shared" si="34"/>
        <v>0.61021990740740739</v>
      </c>
      <c r="R137" s="6" t="str">
        <f t="shared" si="35"/>
        <v>'[PowerlabData CROPPED.xlsx]Rat14'!$G:$G</v>
      </c>
      <c r="S137" s="3">
        <f t="shared" ca="1" si="28"/>
        <v>0.61021408564814816</v>
      </c>
      <c r="T137">
        <f t="shared" ca="1" si="29"/>
        <v>2731</v>
      </c>
      <c r="U137">
        <f t="shared" ca="1" si="36"/>
        <v>2791</v>
      </c>
      <c r="V137" t="str">
        <f t="shared" si="37"/>
        <v>'[PowerlabData CROPPED.xlsx]Rat14'!$</v>
      </c>
      <c r="W137">
        <f t="shared" ca="1" si="38"/>
        <v>37.421275409836063</v>
      </c>
      <c r="X137">
        <f t="shared" ca="1" si="39"/>
        <v>307.45626721311476</v>
      </c>
      <c r="Y137">
        <f t="shared" ca="1" si="40"/>
        <v>78.93316065573768</v>
      </c>
    </row>
    <row r="138" spans="1:25" x14ac:dyDescent="0.25">
      <c r="A138">
        <v>14</v>
      </c>
      <c r="B138" s="4" t="s">
        <v>150</v>
      </c>
      <c r="C138" s="1" t="s">
        <v>24</v>
      </c>
      <c r="D138" s="1">
        <v>0</v>
      </c>
      <c r="E138" s="1">
        <v>65.780333333333303</v>
      </c>
      <c r="F138" s="1">
        <v>0.97947429210208903</v>
      </c>
      <c r="G138" s="1">
        <v>60</v>
      </c>
      <c r="H138" s="1">
        <v>0.12644958737832299</v>
      </c>
      <c r="I138" s="1">
        <v>2.26366666666667</v>
      </c>
      <c r="J138" s="1">
        <v>0.117685550892575</v>
      </c>
      <c r="K138" s="1">
        <v>1.5193139289873E-2</v>
      </c>
      <c r="L138" s="2" t="s">
        <v>310</v>
      </c>
      <c r="M138" t="str">
        <f t="shared" si="30"/>
        <v>14</v>
      </c>
      <c r="N138" t="str">
        <f t="shared" si="31"/>
        <v>41</v>
      </c>
      <c r="O138" t="str">
        <f t="shared" si="32"/>
        <v>55</v>
      </c>
      <c r="P138" t="str">
        <f t="shared" si="33"/>
        <v>Rat14</v>
      </c>
      <c r="Q138" s="5">
        <f t="shared" si="34"/>
        <v>0.61244212962962963</v>
      </c>
      <c r="R138" s="6" t="str">
        <f t="shared" si="35"/>
        <v>'[PowerlabData CROPPED.xlsx]Rat14'!$G:$G</v>
      </c>
      <c r="S138" s="3">
        <f t="shared" ca="1" si="28"/>
        <v>0.6124363078703704</v>
      </c>
      <c r="T138">
        <f t="shared" ca="1" si="29"/>
        <v>2923</v>
      </c>
      <c r="U138">
        <f t="shared" ca="1" si="36"/>
        <v>2983</v>
      </c>
      <c r="V138" t="str">
        <f t="shared" si="37"/>
        <v>'[PowerlabData CROPPED.xlsx]Rat14'!$</v>
      </c>
      <c r="W138">
        <f t="shared" ca="1" si="38"/>
        <v>37.520690163934432</v>
      </c>
      <c r="X138">
        <f t="shared" ca="1" si="39"/>
        <v>309.26804918032792</v>
      </c>
      <c r="Y138">
        <f t="shared" ca="1" si="40"/>
        <v>81.573845901639345</v>
      </c>
    </row>
    <row r="139" spans="1:25" x14ac:dyDescent="0.25">
      <c r="A139">
        <v>14</v>
      </c>
      <c r="B139" s="4" t="s">
        <v>151</v>
      </c>
      <c r="C139" s="1" t="s">
        <v>1</v>
      </c>
      <c r="D139" s="1">
        <v>0</v>
      </c>
      <c r="E139" s="1">
        <v>52.9955</v>
      </c>
      <c r="F139" s="1">
        <v>0.63274382652065497</v>
      </c>
      <c r="G139" s="1">
        <v>60</v>
      </c>
      <c r="H139" s="1">
        <v>8.1686876751001697E-2</v>
      </c>
      <c r="I139" s="1">
        <v>6.3446666666666696</v>
      </c>
      <c r="J139" s="1">
        <v>0.218818544816374</v>
      </c>
      <c r="K139" s="1">
        <v>2.8249352663838601E-2</v>
      </c>
      <c r="L139" s="2" t="s">
        <v>307</v>
      </c>
      <c r="M139" t="str">
        <f t="shared" si="30"/>
        <v>14</v>
      </c>
      <c r="N139" t="str">
        <f t="shared" si="31"/>
        <v>57</v>
      </c>
      <c r="O139" t="str">
        <f t="shared" si="32"/>
        <v>12</v>
      </c>
      <c r="P139" t="str">
        <f t="shared" si="33"/>
        <v>Rat14</v>
      </c>
      <c r="Q139" s="5">
        <f t="shared" si="34"/>
        <v>0.62305555555555558</v>
      </c>
      <c r="R139" s="6" t="str">
        <f t="shared" si="35"/>
        <v>'[PowerlabData CROPPED.xlsx]Rat14'!$G:$G</v>
      </c>
      <c r="S139" s="3">
        <f t="shared" ca="1" si="28"/>
        <v>0.62304973379629625</v>
      </c>
      <c r="T139">
        <f t="shared" ca="1" si="29"/>
        <v>3840</v>
      </c>
      <c r="U139">
        <f t="shared" ca="1" si="36"/>
        <v>3900</v>
      </c>
      <c r="V139" t="str">
        <f t="shared" si="37"/>
        <v>'[PowerlabData CROPPED.xlsx]Rat14'!$</v>
      </c>
      <c r="W139">
        <f t="shared" ca="1" si="38"/>
        <v>37.168934426229519</v>
      </c>
      <c r="X139">
        <f t="shared" ca="1" si="39"/>
        <v>333.30395409836063</v>
      </c>
      <c r="Y139">
        <f t="shared" ca="1" si="40"/>
        <v>84.900563934426216</v>
      </c>
    </row>
    <row r="140" spans="1:25" x14ac:dyDescent="0.25">
      <c r="A140">
        <v>14</v>
      </c>
      <c r="B140" s="4" t="s">
        <v>152</v>
      </c>
      <c r="C140" s="1" t="s">
        <v>3</v>
      </c>
      <c r="D140" s="1">
        <v>1</v>
      </c>
      <c r="E140" s="1">
        <v>65.523166666666697</v>
      </c>
      <c r="F140" s="1">
        <v>1.4520026304689999</v>
      </c>
      <c r="G140" s="1">
        <v>60</v>
      </c>
      <c r="H140" s="1">
        <v>0.18745273354852601</v>
      </c>
      <c r="I140" s="1">
        <v>1.7686666666666699</v>
      </c>
      <c r="J140" s="1">
        <v>5.3989710953929897E-2</v>
      </c>
      <c r="K140" s="1">
        <v>6.9700417130374196E-3</v>
      </c>
      <c r="L140" s="2" t="s">
        <v>307</v>
      </c>
      <c r="M140" t="str">
        <f t="shared" si="30"/>
        <v>14</v>
      </c>
      <c r="N140" t="str">
        <f t="shared" si="31"/>
        <v>58</v>
      </c>
      <c r="O140" t="str">
        <f t="shared" si="32"/>
        <v>28</v>
      </c>
      <c r="P140" t="str">
        <f t="shared" si="33"/>
        <v>Rat14</v>
      </c>
      <c r="Q140" s="5">
        <f t="shared" si="34"/>
        <v>0.6239351851851852</v>
      </c>
      <c r="R140" s="6" t="str">
        <f t="shared" si="35"/>
        <v>'[PowerlabData CROPPED.xlsx]Rat14'!$G:$G</v>
      </c>
      <c r="S140" s="3">
        <f t="shared" ca="1" si="28"/>
        <v>0.62392936342592586</v>
      </c>
      <c r="T140">
        <f t="shared" ca="1" si="29"/>
        <v>3916</v>
      </c>
      <c r="U140">
        <f t="shared" ca="1" si="36"/>
        <v>3976</v>
      </c>
      <c r="V140" t="str">
        <f t="shared" si="37"/>
        <v>'[PowerlabData CROPPED.xlsx]Rat14'!$</v>
      </c>
      <c r="W140">
        <f t="shared" ca="1" si="38"/>
        <v>37.257321311475415</v>
      </c>
      <c r="X140">
        <f t="shared" ca="1" si="39"/>
        <v>331.02070819672139</v>
      </c>
      <c r="Y140">
        <f t="shared" ca="1" si="40"/>
        <v>84.799888524590145</v>
      </c>
    </row>
    <row r="141" spans="1:25" x14ac:dyDescent="0.25">
      <c r="A141">
        <v>14</v>
      </c>
      <c r="B141" s="4" t="s">
        <v>153</v>
      </c>
      <c r="C141" s="1" t="s">
        <v>24</v>
      </c>
      <c r="D141" s="1">
        <v>0</v>
      </c>
      <c r="E141" s="1">
        <v>50.355333333333299</v>
      </c>
      <c r="F141" s="1">
        <v>1.20703419817152</v>
      </c>
      <c r="G141" s="1">
        <v>60</v>
      </c>
      <c r="H141" s="1">
        <v>0.15582744492737</v>
      </c>
      <c r="I141" s="1">
        <v>2.6036666666666699</v>
      </c>
      <c r="J141" s="1">
        <v>4.9496352278616401E-2</v>
      </c>
      <c r="K141" s="1">
        <v>6.3899516024365603E-3</v>
      </c>
      <c r="L141" s="2" t="s">
        <v>307</v>
      </c>
      <c r="M141" t="str">
        <f t="shared" si="30"/>
        <v>15</v>
      </c>
      <c r="N141" t="str">
        <f t="shared" si="31"/>
        <v>00</v>
      </c>
      <c r="O141" t="str">
        <f t="shared" si="32"/>
        <v>50</v>
      </c>
      <c r="P141" t="str">
        <f t="shared" si="33"/>
        <v>Rat14</v>
      </c>
      <c r="Q141" s="5">
        <f t="shared" si="34"/>
        <v>0.62557870370370372</v>
      </c>
      <c r="R141" s="6" t="str">
        <f t="shared" si="35"/>
        <v>'[PowerlabData CROPPED.xlsx]Rat14'!$G:$G</v>
      </c>
      <c r="S141" s="3">
        <f t="shared" ca="1" si="28"/>
        <v>0.62557288194444449</v>
      </c>
      <c r="T141">
        <f t="shared" ca="1" si="29"/>
        <v>4058</v>
      </c>
      <c r="U141">
        <f t="shared" ca="1" si="36"/>
        <v>4118</v>
      </c>
      <c r="V141" t="str">
        <f t="shared" si="37"/>
        <v>'[PowerlabData CROPPED.xlsx]Rat14'!$</v>
      </c>
      <c r="W141">
        <f t="shared" ca="1" si="38"/>
        <v>37.42026885245901</v>
      </c>
      <c r="X141">
        <f t="shared" ca="1" si="39"/>
        <v>323.94595245901644</v>
      </c>
      <c r="Y141">
        <f t="shared" ca="1" si="40"/>
        <v>79.250386885245931</v>
      </c>
    </row>
    <row r="142" spans="1:25" x14ac:dyDescent="0.25">
      <c r="A142">
        <v>15</v>
      </c>
      <c r="B142" s="4" t="s">
        <v>154</v>
      </c>
      <c r="C142" s="1" t="s">
        <v>1</v>
      </c>
      <c r="D142" s="1">
        <v>0</v>
      </c>
      <c r="E142" s="1">
        <v>43.877333333333297</v>
      </c>
      <c r="F142" s="1">
        <v>0.46156208201666199</v>
      </c>
      <c r="G142" s="1">
        <v>60</v>
      </c>
      <c r="H142" s="1">
        <v>5.9587408563045098E-2</v>
      </c>
      <c r="I142" s="1">
        <v>5.7981666666666598</v>
      </c>
      <c r="J142" s="1">
        <v>0.14982758609667199</v>
      </c>
      <c r="K142" s="1">
        <v>1.9342658191828899E-2</v>
      </c>
      <c r="L142" s="2" t="s">
        <v>308</v>
      </c>
      <c r="M142" t="str">
        <f t="shared" si="30"/>
        <v>14</v>
      </c>
      <c r="N142" t="str">
        <f t="shared" si="31"/>
        <v>41</v>
      </c>
      <c r="O142" t="str">
        <f t="shared" si="32"/>
        <v>43</v>
      </c>
      <c r="P142" t="str">
        <f t="shared" si="33"/>
        <v>Rat15</v>
      </c>
      <c r="Q142" s="5">
        <f t="shared" si="34"/>
        <v>0.61230324074074072</v>
      </c>
      <c r="R142" s="6" t="str">
        <f t="shared" si="35"/>
        <v>'[PowerlabData CROPPED.xlsx]Rat15'!$G:$G</v>
      </c>
      <c r="S142" s="3">
        <f t="shared" ca="1" si="28"/>
        <v>0.61229631944444451</v>
      </c>
      <c r="T142">
        <f t="shared" ca="1" si="29"/>
        <v>1178</v>
      </c>
      <c r="U142">
        <f t="shared" ca="1" si="36"/>
        <v>1238</v>
      </c>
      <c r="V142" t="str">
        <f t="shared" si="37"/>
        <v>'[PowerlabData CROPPED.xlsx]Rat15'!$</v>
      </c>
      <c r="W142">
        <f t="shared" ca="1" si="38"/>
        <v>38.939111475409845</v>
      </c>
      <c r="X142">
        <f t="shared" ca="1" si="39"/>
        <v>308.30197868852446</v>
      </c>
      <c r="Y142">
        <f t="shared" ca="1" si="40"/>
        <v>85.548378688524565</v>
      </c>
    </row>
    <row r="143" spans="1:25" x14ac:dyDescent="0.25">
      <c r="A143">
        <v>15</v>
      </c>
      <c r="B143" s="4" t="s">
        <v>155</v>
      </c>
      <c r="C143" s="1" t="s">
        <v>3</v>
      </c>
      <c r="D143" s="1">
        <v>1</v>
      </c>
      <c r="E143" s="1">
        <v>67.054000000000002</v>
      </c>
      <c r="F143" s="1">
        <v>2.2972782446480702</v>
      </c>
      <c r="G143" s="1">
        <v>60</v>
      </c>
      <c r="H143" s="1">
        <v>0.29657734610421999</v>
      </c>
      <c r="I143" s="1">
        <v>1.9975000000000001</v>
      </c>
      <c r="J143" s="1">
        <v>2.74848443085761E-2</v>
      </c>
      <c r="K143" s="1">
        <v>3.5482781426739601E-3</v>
      </c>
      <c r="L143" s="2" t="s">
        <v>308</v>
      </c>
      <c r="M143" t="str">
        <f t="shared" si="30"/>
        <v>14</v>
      </c>
      <c r="N143" t="str">
        <f t="shared" si="31"/>
        <v>43</v>
      </c>
      <c r="O143" t="str">
        <f t="shared" si="32"/>
        <v>02</v>
      </c>
      <c r="P143" t="str">
        <f t="shared" si="33"/>
        <v>Rat15</v>
      </c>
      <c r="Q143" s="5">
        <f t="shared" si="34"/>
        <v>0.61321759259259256</v>
      </c>
      <c r="R143" s="6" t="str">
        <f t="shared" si="35"/>
        <v>'[PowerlabData CROPPED.xlsx]Rat15'!$G:$G</v>
      </c>
      <c r="S143" s="3">
        <f t="shared" ca="1" si="28"/>
        <v>0.61321067129629625</v>
      </c>
      <c r="T143">
        <f t="shared" ca="1" si="29"/>
        <v>1257</v>
      </c>
      <c r="U143">
        <f t="shared" ca="1" si="36"/>
        <v>1317</v>
      </c>
      <c r="V143" t="str">
        <f t="shared" si="37"/>
        <v>'[PowerlabData CROPPED.xlsx]Rat15'!$</v>
      </c>
      <c r="W143">
        <f t="shared" ca="1" si="38"/>
        <v>38.881995081967226</v>
      </c>
      <c r="X143">
        <f t="shared" ca="1" si="39"/>
        <v>302.26442950819677</v>
      </c>
      <c r="Y143">
        <f t="shared" ca="1" si="40"/>
        <v>84.408711475409831</v>
      </c>
    </row>
    <row r="144" spans="1:25" x14ac:dyDescent="0.25">
      <c r="A144">
        <v>15</v>
      </c>
      <c r="B144" s="4" t="s">
        <v>156</v>
      </c>
      <c r="C144" s="1" t="s">
        <v>24</v>
      </c>
      <c r="D144" s="1">
        <v>0</v>
      </c>
      <c r="E144" s="1">
        <v>40.030999999999999</v>
      </c>
      <c r="F144" s="1">
        <v>1.15253734574344</v>
      </c>
      <c r="G144" s="1">
        <v>60</v>
      </c>
      <c r="H144" s="1">
        <v>0.14879193153154799</v>
      </c>
      <c r="I144" s="1">
        <v>1.7768333333333299</v>
      </c>
      <c r="J144" s="1">
        <v>3.6400167887280802E-2</v>
      </c>
      <c r="K144" s="1">
        <v>4.6992414675530803E-3</v>
      </c>
      <c r="L144" s="2" t="s">
        <v>308</v>
      </c>
      <c r="M144" t="str">
        <f t="shared" si="30"/>
        <v>14</v>
      </c>
      <c r="N144" t="str">
        <f t="shared" si="31"/>
        <v>47</v>
      </c>
      <c r="O144" t="str">
        <f t="shared" si="32"/>
        <v>05</v>
      </c>
      <c r="P144" t="str">
        <f t="shared" si="33"/>
        <v>Rat15</v>
      </c>
      <c r="Q144" s="5">
        <f t="shared" si="34"/>
        <v>0.61603009259259256</v>
      </c>
      <c r="R144" s="6" t="str">
        <f t="shared" si="35"/>
        <v>'[PowerlabData CROPPED.xlsx]Rat15'!$G:$G</v>
      </c>
      <c r="S144" s="3">
        <f t="shared" ca="1" si="28"/>
        <v>0.61602317129629636</v>
      </c>
      <c r="T144">
        <f t="shared" ca="1" si="29"/>
        <v>1500</v>
      </c>
      <c r="U144">
        <f t="shared" ca="1" si="36"/>
        <v>1560</v>
      </c>
      <c r="V144" t="str">
        <f t="shared" si="37"/>
        <v>'[PowerlabData CROPPED.xlsx]Rat15'!$</v>
      </c>
      <c r="W144">
        <f t="shared" ca="1" si="38"/>
        <v>38.686318032786886</v>
      </c>
      <c r="X144">
        <f t="shared" ca="1" si="39"/>
        <v>299.25881475409835</v>
      </c>
      <c r="Y144">
        <f t="shared" ca="1" si="40"/>
        <v>85.56613442622951</v>
      </c>
    </row>
    <row r="145" spans="1:25" x14ac:dyDescent="0.25">
      <c r="A145">
        <v>15</v>
      </c>
      <c r="B145" s="4" t="s">
        <v>157</v>
      </c>
      <c r="C145" s="1" t="s">
        <v>1</v>
      </c>
      <c r="D145" s="1">
        <v>0</v>
      </c>
      <c r="E145" s="1">
        <v>42.826666666666704</v>
      </c>
      <c r="F145" s="1">
        <v>0.31047096840481297</v>
      </c>
      <c r="G145" s="1">
        <v>60</v>
      </c>
      <c r="H145" s="1">
        <v>4.00816296704243E-2</v>
      </c>
      <c r="I145" s="1">
        <v>5.4926666666666701</v>
      </c>
      <c r="J145" s="1">
        <v>0.177847000412027</v>
      </c>
      <c r="K145" s="1">
        <v>2.2959949025624201E-2</v>
      </c>
      <c r="L145" s="2" t="s">
        <v>309</v>
      </c>
      <c r="M145" t="str">
        <f t="shared" si="30"/>
        <v>15</v>
      </c>
      <c r="N145" t="str">
        <f t="shared" si="31"/>
        <v>02</v>
      </c>
      <c r="O145" t="str">
        <f t="shared" si="32"/>
        <v>49</v>
      </c>
      <c r="P145" t="str">
        <f t="shared" si="33"/>
        <v>Rat15</v>
      </c>
      <c r="Q145" s="5">
        <f t="shared" si="34"/>
        <v>0.62695601851851845</v>
      </c>
      <c r="R145" s="6" t="str">
        <f t="shared" si="35"/>
        <v>'[PowerlabData CROPPED.xlsx]Rat15'!$G:$G</v>
      </c>
      <c r="S145" s="3">
        <f t="shared" ca="1" si="28"/>
        <v>0.62694909722222225</v>
      </c>
      <c r="T145">
        <f t="shared" ca="1" si="29"/>
        <v>2444</v>
      </c>
      <c r="U145">
        <f t="shared" ca="1" si="36"/>
        <v>2504</v>
      </c>
      <c r="V145" t="str">
        <f t="shared" si="37"/>
        <v>'[PowerlabData CROPPED.xlsx]Rat15'!$</v>
      </c>
      <c r="W145">
        <f t="shared" ca="1" si="38"/>
        <v>37.706954098360647</v>
      </c>
      <c r="X145">
        <f t="shared" ca="1" si="39"/>
        <v>298.83417540983612</v>
      </c>
      <c r="Y145">
        <f t="shared" ca="1" si="40"/>
        <v>91.164678688524589</v>
      </c>
    </row>
    <row r="146" spans="1:25" x14ac:dyDescent="0.25">
      <c r="A146">
        <v>15</v>
      </c>
      <c r="B146" s="4" t="s">
        <v>158</v>
      </c>
      <c r="C146" s="1" t="s">
        <v>3</v>
      </c>
      <c r="D146" s="1">
        <v>1</v>
      </c>
      <c r="E146" s="1">
        <v>65.128833333333304</v>
      </c>
      <c r="F146" s="1">
        <v>0.97795380202179705</v>
      </c>
      <c r="G146" s="1">
        <v>60</v>
      </c>
      <c r="H146" s="1">
        <v>0.12625329295302201</v>
      </c>
      <c r="I146" s="1">
        <v>2.2475000000000001</v>
      </c>
      <c r="J146" s="1">
        <v>4.5702844550421499E-2</v>
      </c>
      <c r="K146" s="1">
        <v>5.9002118606029698E-3</v>
      </c>
      <c r="L146" s="2" t="s">
        <v>309</v>
      </c>
      <c r="M146" t="str">
        <f t="shared" si="30"/>
        <v>15</v>
      </c>
      <c r="N146" t="str">
        <f t="shared" si="31"/>
        <v>04</v>
      </c>
      <c r="O146" t="str">
        <f t="shared" si="32"/>
        <v>11</v>
      </c>
      <c r="P146" t="str">
        <f t="shared" si="33"/>
        <v>Rat15</v>
      </c>
      <c r="Q146" s="5">
        <f t="shared" si="34"/>
        <v>0.62790509259259253</v>
      </c>
      <c r="R146" s="6" t="str">
        <f t="shared" si="35"/>
        <v>'[PowerlabData CROPPED.xlsx]Rat15'!$G:$G</v>
      </c>
      <c r="S146" s="3">
        <f t="shared" ca="1" si="28"/>
        <v>0.62789817129629633</v>
      </c>
      <c r="T146">
        <f t="shared" ca="1" si="29"/>
        <v>2526</v>
      </c>
      <c r="U146">
        <f t="shared" ca="1" si="36"/>
        <v>2586</v>
      </c>
      <c r="V146" t="str">
        <f t="shared" si="37"/>
        <v>'[PowerlabData CROPPED.xlsx]Rat15'!$</v>
      </c>
      <c r="W146">
        <f t="shared" ca="1" si="38"/>
        <v>37.69491803278688</v>
      </c>
      <c r="X146">
        <f t="shared" ca="1" si="39"/>
        <v>300.49490327868847</v>
      </c>
      <c r="Y146">
        <f t="shared" ca="1" si="40"/>
        <v>91.299765573770486</v>
      </c>
    </row>
    <row r="147" spans="1:25" x14ac:dyDescent="0.25">
      <c r="A147">
        <v>15</v>
      </c>
      <c r="B147" s="4" t="s">
        <v>159</v>
      </c>
      <c r="C147" s="1" t="s">
        <v>24</v>
      </c>
      <c r="D147" s="1">
        <v>0</v>
      </c>
      <c r="E147" s="1">
        <v>45.449833333333302</v>
      </c>
      <c r="F147" s="1">
        <v>1.3164010175052601</v>
      </c>
      <c r="G147" s="1">
        <v>60</v>
      </c>
      <c r="H147" s="1">
        <v>0.169946640590946</v>
      </c>
      <c r="I147" s="1">
        <v>1.7711666666666701</v>
      </c>
      <c r="J147" s="1">
        <v>2.8640976861056201E-2</v>
      </c>
      <c r="K147" s="1">
        <v>3.6975342133994198E-3</v>
      </c>
      <c r="L147" s="2" t="s">
        <v>309</v>
      </c>
      <c r="M147" t="str">
        <f t="shared" si="30"/>
        <v>15</v>
      </c>
      <c r="N147" t="str">
        <f t="shared" si="31"/>
        <v>07</v>
      </c>
      <c r="O147" t="str">
        <f t="shared" si="32"/>
        <v>29</v>
      </c>
      <c r="P147" t="str">
        <f t="shared" si="33"/>
        <v>Rat15</v>
      </c>
      <c r="Q147" s="5">
        <f t="shared" si="34"/>
        <v>0.63019675925925933</v>
      </c>
      <c r="R147" s="6" t="str">
        <f t="shared" si="35"/>
        <v>'[PowerlabData CROPPED.xlsx]Rat15'!$G:$G</v>
      </c>
      <c r="S147" s="3">
        <f t="shared" ca="1" si="28"/>
        <v>0.63018983796296302</v>
      </c>
      <c r="T147">
        <f t="shared" ca="1" si="29"/>
        <v>2724</v>
      </c>
      <c r="U147">
        <f t="shared" ca="1" si="36"/>
        <v>2784</v>
      </c>
      <c r="V147" t="str">
        <f t="shared" si="37"/>
        <v>'[PowerlabData CROPPED.xlsx]Rat15'!$</v>
      </c>
      <c r="W147">
        <f t="shared" ca="1" si="38"/>
        <v>37.643386885245924</v>
      </c>
      <c r="X147">
        <f t="shared" ca="1" si="39"/>
        <v>275.27434098360652</v>
      </c>
      <c r="Y147">
        <f t="shared" ca="1" si="40"/>
        <v>73.463768852458983</v>
      </c>
    </row>
    <row r="148" spans="1:25" x14ac:dyDescent="0.25">
      <c r="A148">
        <v>15</v>
      </c>
      <c r="B148" s="4" t="s">
        <v>160</v>
      </c>
      <c r="C148" s="1" t="s">
        <v>1</v>
      </c>
      <c r="D148" s="1">
        <v>0</v>
      </c>
      <c r="E148" s="1">
        <v>53.682666666666698</v>
      </c>
      <c r="F148" s="1">
        <v>0.61418744876643605</v>
      </c>
      <c r="G148" s="1">
        <v>60</v>
      </c>
      <c r="H148" s="1">
        <v>7.92912586840675E-2</v>
      </c>
      <c r="I148" s="1">
        <v>5.3036666666666603</v>
      </c>
      <c r="J148" s="1">
        <v>0.12270515700473</v>
      </c>
      <c r="K148" s="1">
        <v>1.5841167652436299E-2</v>
      </c>
      <c r="L148" s="2" t="s">
        <v>310</v>
      </c>
      <c r="M148" t="str">
        <f t="shared" si="30"/>
        <v>15</v>
      </c>
      <c r="N148" t="str">
        <f t="shared" si="31"/>
        <v>20</v>
      </c>
      <c r="O148" t="str">
        <f t="shared" si="32"/>
        <v>04</v>
      </c>
      <c r="P148" t="str">
        <f t="shared" si="33"/>
        <v>Rat15</v>
      </c>
      <c r="Q148" s="5">
        <f t="shared" si="34"/>
        <v>0.63893518518518522</v>
      </c>
      <c r="R148" s="6" t="str">
        <f t="shared" si="35"/>
        <v>'[PowerlabData CROPPED.xlsx]Rat15'!$G:$G</v>
      </c>
      <c r="S148" s="3">
        <f t="shared" ca="1" si="28"/>
        <v>0.6389282638888889</v>
      </c>
      <c r="T148">
        <f t="shared" ca="1" si="29"/>
        <v>3479</v>
      </c>
      <c r="U148">
        <f t="shared" ca="1" si="36"/>
        <v>3539</v>
      </c>
      <c r="V148" t="str">
        <f t="shared" si="37"/>
        <v>'[PowerlabData CROPPED.xlsx]Rat15'!$</v>
      </c>
      <c r="W148">
        <f t="shared" ca="1" si="38"/>
        <v>37.045729508196736</v>
      </c>
      <c r="X148">
        <f t="shared" ca="1" si="39"/>
        <v>289.26220983606544</v>
      </c>
      <c r="Y148">
        <f t="shared" ca="1" si="40"/>
        <v>76.095755737704891</v>
      </c>
    </row>
    <row r="149" spans="1:25" x14ac:dyDescent="0.25">
      <c r="A149">
        <v>15</v>
      </c>
      <c r="B149" s="4" t="s">
        <v>161</v>
      </c>
      <c r="C149" s="1" t="s">
        <v>3</v>
      </c>
      <c r="D149" s="1">
        <v>1</v>
      </c>
      <c r="E149" s="1">
        <v>72.723333333333301</v>
      </c>
      <c r="F149" s="1">
        <v>1.22128165829545</v>
      </c>
      <c r="G149" s="1">
        <v>60</v>
      </c>
      <c r="H149" s="1">
        <v>0.157666784120229</v>
      </c>
      <c r="I149" s="1">
        <v>2.3398333333333299</v>
      </c>
      <c r="J149" s="1">
        <v>4.6421678364986202E-2</v>
      </c>
      <c r="K149" s="1">
        <v>5.9930129070196198E-3</v>
      </c>
      <c r="L149" s="2" t="s">
        <v>310</v>
      </c>
      <c r="M149" t="str">
        <f t="shared" si="30"/>
        <v>15</v>
      </c>
      <c r="N149" t="str">
        <f t="shared" si="31"/>
        <v>21</v>
      </c>
      <c r="O149" t="str">
        <f t="shared" si="32"/>
        <v>34</v>
      </c>
      <c r="P149" t="str">
        <f t="shared" si="33"/>
        <v>Rat15</v>
      </c>
      <c r="Q149" s="5">
        <f t="shared" si="34"/>
        <v>0.63997685185185182</v>
      </c>
      <c r="R149" s="6" t="str">
        <f t="shared" si="35"/>
        <v>'[PowerlabData CROPPED.xlsx]Rat15'!$G:$G</v>
      </c>
      <c r="S149" s="3">
        <f t="shared" ca="1" si="28"/>
        <v>0.63996993055555562</v>
      </c>
      <c r="T149">
        <f t="shared" ca="1" si="29"/>
        <v>3569</v>
      </c>
      <c r="U149">
        <f t="shared" ca="1" si="36"/>
        <v>3629</v>
      </c>
      <c r="V149" t="str">
        <f t="shared" si="37"/>
        <v>'[PowerlabData CROPPED.xlsx]Rat15'!$</v>
      </c>
      <c r="W149">
        <f t="shared" ca="1" si="38"/>
        <v>36.999540983606558</v>
      </c>
      <c r="X149">
        <f t="shared" ca="1" si="39"/>
        <v>287.84408360655749</v>
      </c>
      <c r="Y149">
        <f t="shared" ca="1" si="40"/>
        <v>83.622201639344269</v>
      </c>
    </row>
    <row r="150" spans="1:25" x14ac:dyDescent="0.25">
      <c r="A150">
        <v>15</v>
      </c>
      <c r="B150" s="4" t="s">
        <v>162</v>
      </c>
      <c r="C150" s="1" t="s">
        <v>24</v>
      </c>
      <c r="D150" s="1">
        <v>0</v>
      </c>
      <c r="E150" s="1">
        <v>58.112000000000002</v>
      </c>
      <c r="F150" s="1">
        <v>2.0048722320054901</v>
      </c>
      <c r="G150" s="1">
        <v>60</v>
      </c>
      <c r="H150" s="1">
        <v>0.25882789219436497</v>
      </c>
      <c r="I150" s="1">
        <v>1.637</v>
      </c>
      <c r="J150" s="1">
        <v>6.3437633415294806E-2</v>
      </c>
      <c r="K150" s="1">
        <v>8.1897632580082598E-3</v>
      </c>
      <c r="L150" s="2" t="s">
        <v>310</v>
      </c>
      <c r="M150" t="str">
        <f t="shared" si="30"/>
        <v>15</v>
      </c>
      <c r="N150" t="str">
        <f t="shared" si="31"/>
        <v>24</v>
      </c>
      <c r="O150" t="str">
        <f t="shared" si="32"/>
        <v>01</v>
      </c>
      <c r="P150" t="str">
        <f t="shared" si="33"/>
        <v>Rat15</v>
      </c>
      <c r="Q150" s="5">
        <f t="shared" si="34"/>
        <v>0.64167824074074076</v>
      </c>
      <c r="R150" s="6" t="str">
        <f t="shared" si="35"/>
        <v>'[PowerlabData CROPPED.xlsx]Rat15'!$G:$G</v>
      </c>
      <c r="S150" s="3">
        <f t="shared" ca="1" si="28"/>
        <v>0.64167131944444444</v>
      </c>
      <c r="T150">
        <f t="shared" ca="1" si="29"/>
        <v>3716</v>
      </c>
      <c r="U150">
        <f t="shared" ca="1" si="36"/>
        <v>3776</v>
      </c>
      <c r="V150" t="str">
        <f t="shared" si="37"/>
        <v>'[PowerlabData CROPPED.xlsx]Rat15'!$</v>
      </c>
      <c r="W150">
        <f t="shared" ca="1" si="38"/>
        <v>37.082255737704919</v>
      </c>
      <c r="X150">
        <f t="shared" ca="1" si="39"/>
        <v>293.1749967213114</v>
      </c>
      <c r="Y150">
        <f t="shared" ca="1" si="40"/>
        <v>86.835108196721308</v>
      </c>
    </row>
    <row r="151" spans="1:25" x14ac:dyDescent="0.25">
      <c r="A151">
        <v>15</v>
      </c>
      <c r="B151" s="4" t="s">
        <v>163</v>
      </c>
      <c r="C151" s="1" t="s">
        <v>1</v>
      </c>
      <c r="D151" s="1">
        <v>0</v>
      </c>
      <c r="E151" s="1">
        <v>36.121333333333297</v>
      </c>
      <c r="F151" s="1">
        <v>0.33432253222831898</v>
      </c>
      <c r="G151" s="1">
        <v>60</v>
      </c>
      <c r="H151" s="1">
        <v>4.3160853319405702E-2</v>
      </c>
      <c r="I151" s="1">
        <v>5.3494999999999999</v>
      </c>
      <c r="J151" s="1">
        <v>0.105931188356719</v>
      </c>
      <c r="K151" s="1">
        <v>1.36756576116511E-2</v>
      </c>
      <c r="L151" s="2" t="s">
        <v>307</v>
      </c>
      <c r="M151" t="str">
        <f t="shared" si="30"/>
        <v>15</v>
      </c>
      <c r="N151" t="str">
        <f t="shared" si="31"/>
        <v>38</v>
      </c>
      <c r="O151" t="str">
        <f t="shared" si="32"/>
        <v>38</v>
      </c>
      <c r="P151" t="str">
        <f t="shared" si="33"/>
        <v>Rat15</v>
      </c>
      <c r="Q151" s="5">
        <f t="shared" si="34"/>
        <v>0.65182870370370372</v>
      </c>
      <c r="R151" s="6" t="str">
        <f t="shared" si="35"/>
        <v>'[PowerlabData CROPPED.xlsx]Rat15'!$G:$G</v>
      </c>
      <c r="S151" s="3">
        <f t="shared" ca="1" si="28"/>
        <v>0.6518217824074074</v>
      </c>
      <c r="T151">
        <f t="shared" ca="1" si="29"/>
        <v>4593</v>
      </c>
      <c r="U151">
        <f t="shared" ca="1" si="36"/>
        <v>4653</v>
      </c>
      <c r="V151" t="str">
        <f t="shared" si="37"/>
        <v>'[PowerlabData CROPPED.xlsx]Rat15'!$</v>
      </c>
      <c r="W151">
        <f t="shared" ca="1" si="38"/>
        <v>37.552973770491796</v>
      </c>
      <c r="X151">
        <f t="shared" ca="1" si="39"/>
        <v>297.36252459016401</v>
      </c>
      <c r="Y151">
        <f t="shared" ca="1" si="40"/>
        <v>85.701790163934433</v>
      </c>
    </row>
    <row r="152" spans="1:25" x14ac:dyDescent="0.25">
      <c r="A152">
        <v>15</v>
      </c>
      <c r="B152" s="4" t="s">
        <v>164</v>
      </c>
      <c r="C152" s="1" t="s">
        <v>3</v>
      </c>
      <c r="D152" s="1">
        <v>1</v>
      </c>
      <c r="E152" s="1">
        <v>61.277500000000003</v>
      </c>
      <c r="F152" s="1">
        <v>0.87528971394238098</v>
      </c>
      <c r="G152" s="1">
        <v>60</v>
      </c>
      <c r="H152" s="1">
        <v>0.112999416173516</v>
      </c>
      <c r="I152" s="1">
        <v>2.38133333333333</v>
      </c>
      <c r="J152" s="1">
        <v>7.75557147403651E-2</v>
      </c>
      <c r="K152" s="1">
        <v>1.00123997197549E-2</v>
      </c>
      <c r="L152" s="2" t="s">
        <v>307</v>
      </c>
      <c r="M152" t="str">
        <f t="shared" si="30"/>
        <v>15</v>
      </c>
      <c r="N152" t="str">
        <f t="shared" si="31"/>
        <v>40</v>
      </c>
      <c r="O152" t="str">
        <f t="shared" si="32"/>
        <v>11</v>
      </c>
      <c r="P152" t="str">
        <f t="shared" si="33"/>
        <v>Rat15</v>
      </c>
      <c r="Q152" s="5">
        <f t="shared" si="34"/>
        <v>0.65290509259259266</v>
      </c>
      <c r="R152" s="6" t="str">
        <f t="shared" si="35"/>
        <v>'[PowerlabData CROPPED.xlsx]Rat15'!$G:$G</v>
      </c>
      <c r="S152" s="3">
        <f t="shared" ca="1" si="28"/>
        <v>0.65289817129629635</v>
      </c>
      <c r="T152">
        <f t="shared" ca="1" si="29"/>
        <v>4686</v>
      </c>
      <c r="U152">
        <f t="shared" ca="1" si="36"/>
        <v>4746</v>
      </c>
      <c r="V152" t="str">
        <f t="shared" si="37"/>
        <v>'[PowerlabData CROPPED.xlsx]Rat15'!$</v>
      </c>
      <c r="W152">
        <f t="shared" ca="1" si="38"/>
        <v>37.546593442622957</v>
      </c>
      <c r="X152">
        <f t="shared" ca="1" si="39"/>
        <v>295.68650655737713</v>
      </c>
      <c r="Y152">
        <f t="shared" ca="1" si="40"/>
        <v>84.189518032786907</v>
      </c>
    </row>
    <row r="153" spans="1:25" x14ac:dyDescent="0.25">
      <c r="A153">
        <v>15</v>
      </c>
      <c r="B153" s="4" t="s">
        <v>165</v>
      </c>
      <c r="C153" s="1" t="s">
        <v>24</v>
      </c>
      <c r="D153" s="1">
        <v>0</v>
      </c>
      <c r="E153" s="1">
        <v>41.895666666666699</v>
      </c>
      <c r="F153" s="1">
        <v>1.3096976326194101</v>
      </c>
      <c r="G153" s="1">
        <v>60</v>
      </c>
      <c r="H153" s="1">
        <v>0.16908123732340899</v>
      </c>
      <c r="I153" s="1">
        <v>1.9281666666666699</v>
      </c>
      <c r="J153" s="1">
        <v>7.00830856119284E-2</v>
      </c>
      <c r="K153" s="1">
        <v>9.0476874475275797E-3</v>
      </c>
      <c r="L153" s="2" t="s">
        <v>307</v>
      </c>
      <c r="M153" t="str">
        <f t="shared" si="30"/>
        <v>15</v>
      </c>
      <c r="N153" t="str">
        <f t="shared" si="31"/>
        <v>44</v>
      </c>
      <c r="O153" t="str">
        <f t="shared" si="32"/>
        <v>50</v>
      </c>
      <c r="P153" t="str">
        <f t="shared" si="33"/>
        <v>Rat15</v>
      </c>
      <c r="Q153" s="5">
        <f t="shared" si="34"/>
        <v>0.65613425925925928</v>
      </c>
      <c r="R153" s="6" t="str">
        <f t="shared" si="35"/>
        <v>'[PowerlabData CROPPED.xlsx]Rat15'!$G:$G</v>
      </c>
      <c r="S153" s="3">
        <f t="shared" ca="1" si="28"/>
        <v>0.65612733796296296</v>
      </c>
      <c r="T153">
        <f t="shared" ca="1" si="29"/>
        <v>4965</v>
      </c>
      <c r="U153">
        <f t="shared" ca="1" si="36"/>
        <v>5025</v>
      </c>
      <c r="V153" t="str">
        <f t="shared" si="37"/>
        <v>'[PowerlabData CROPPED.xlsx]Rat15'!$</v>
      </c>
      <c r="W153">
        <f t="shared" ca="1" si="38"/>
        <v>37.39414754098361</v>
      </c>
      <c r="X153">
        <f t="shared" ca="1" si="39"/>
        <v>270.17451147540987</v>
      </c>
      <c r="Y153">
        <f t="shared" ca="1" si="40"/>
        <v>70.91037540983605</v>
      </c>
    </row>
    <row r="154" spans="1:25" x14ac:dyDescent="0.25">
      <c r="A154">
        <v>16</v>
      </c>
      <c r="B154" s="4" t="s">
        <v>166</v>
      </c>
      <c r="C154" s="1" t="s">
        <v>1</v>
      </c>
      <c r="D154" s="1">
        <v>0</v>
      </c>
      <c r="E154" s="1">
        <v>54.91</v>
      </c>
      <c r="F154" s="1">
        <v>0.51747785781937905</v>
      </c>
      <c r="G154" s="1">
        <v>60</v>
      </c>
      <c r="H154" s="1">
        <v>6.6806104178851494E-2</v>
      </c>
      <c r="I154" s="1">
        <v>6.6071666666666697</v>
      </c>
      <c r="J154" s="1">
        <v>0.14474220378160499</v>
      </c>
      <c r="K154" s="1">
        <v>1.8686138157983801E-2</v>
      </c>
      <c r="L154" s="2" t="s">
        <v>308</v>
      </c>
      <c r="M154" t="str">
        <f t="shared" si="30"/>
        <v>14</v>
      </c>
      <c r="N154" t="str">
        <f t="shared" si="31"/>
        <v>25</v>
      </c>
      <c r="O154" t="str">
        <f t="shared" si="32"/>
        <v>25</v>
      </c>
      <c r="P154" t="str">
        <f t="shared" si="33"/>
        <v>Rat16</v>
      </c>
      <c r="Q154" s="5">
        <f t="shared" si="34"/>
        <v>0.60098379629629628</v>
      </c>
      <c r="R154" s="6" t="str">
        <f t="shared" si="35"/>
        <v>'[PowerlabData CROPPED.xlsx]Rat16'!$G:$G</v>
      </c>
      <c r="S154" s="3">
        <f t="shared" ca="1" si="28"/>
        <v>0.60098309027777774</v>
      </c>
      <c r="T154">
        <f t="shared" ca="1" si="29"/>
        <v>1028</v>
      </c>
      <c r="U154">
        <f t="shared" ca="1" si="36"/>
        <v>1088</v>
      </c>
      <c r="V154" t="str">
        <f t="shared" si="37"/>
        <v>'[PowerlabData CROPPED.xlsx]Rat16'!$</v>
      </c>
      <c r="W154">
        <f t="shared" ca="1" si="38"/>
        <v>37.2844524590164</v>
      </c>
      <c r="X154">
        <f t="shared" ca="1" si="39"/>
        <v>319.33093278688517</v>
      </c>
      <c r="Y154">
        <f t="shared" ca="1" si="40"/>
        <v>96.05043278688521</v>
      </c>
    </row>
    <row r="155" spans="1:25" x14ac:dyDescent="0.25">
      <c r="A155">
        <v>16</v>
      </c>
      <c r="B155" s="4" t="s">
        <v>167</v>
      </c>
      <c r="C155" s="1" t="s">
        <v>3</v>
      </c>
      <c r="D155" s="1">
        <v>1</v>
      </c>
      <c r="E155" s="1">
        <v>68.132333333333307</v>
      </c>
      <c r="F155" s="1">
        <v>1.33165106373838</v>
      </c>
      <c r="G155" s="1">
        <v>60</v>
      </c>
      <c r="H155" s="1">
        <v>0.17191541309393801</v>
      </c>
      <c r="I155" s="1">
        <v>2.0448333333333299</v>
      </c>
      <c r="J155" s="1">
        <v>3.68551971308737E-2</v>
      </c>
      <c r="K155" s="1">
        <v>4.7579854903021697E-3</v>
      </c>
      <c r="L155" s="2" t="s">
        <v>308</v>
      </c>
      <c r="M155" t="str">
        <f t="shared" si="30"/>
        <v>14</v>
      </c>
      <c r="N155" t="str">
        <f t="shared" si="31"/>
        <v>26</v>
      </c>
      <c r="O155" t="str">
        <f t="shared" si="32"/>
        <v>42</v>
      </c>
      <c r="P155" t="str">
        <f t="shared" si="33"/>
        <v>Rat16</v>
      </c>
      <c r="Q155" s="5">
        <f t="shared" si="34"/>
        <v>0.60187500000000005</v>
      </c>
      <c r="R155" s="6" t="str">
        <f t="shared" si="35"/>
        <v>'[PowerlabData CROPPED.xlsx]Rat16'!$G:$G</v>
      </c>
      <c r="S155" s="3">
        <f t="shared" ca="1" si="28"/>
        <v>0.60187429398148151</v>
      </c>
      <c r="T155">
        <f t="shared" ca="1" si="29"/>
        <v>1105</v>
      </c>
      <c r="U155">
        <f t="shared" ca="1" si="36"/>
        <v>1165</v>
      </c>
      <c r="V155" t="str">
        <f t="shared" si="37"/>
        <v>'[PowerlabData CROPPED.xlsx]Rat16'!$</v>
      </c>
      <c r="W155">
        <f t="shared" ca="1" si="38"/>
        <v>37.294737704918028</v>
      </c>
      <c r="X155">
        <f t="shared" ca="1" si="39"/>
        <v>318.12922622950822</v>
      </c>
      <c r="Y155">
        <f t="shared" ca="1" si="40"/>
        <v>96.894955737704862</v>
      </c>
    </row>
    <row r="156" spans="1:25" x14ac:dyDescent="0.25">
      <c r="A156">
        <v>16</v>
      </c>
      <c r="B156" s="4" t="s">
        <v>168</v>
      </c>
      <c r="C156" s="1" t="s">
        <v>24</v>
      </c>
      <c r="D156" s="1">
        <v>0</v>
      </c>
      <c r="E156" s="1">
        <v>54.725166666666702</v>
      </c>
      <c r="F156" s="1">
        <v>0.93054373292655601</v>
      </c>
      <c r="G156" s="1">
        <v>60</v>
      </c>
      <c r="H156" s="1">
        <v>0.12013267935140801</v>
      </c>
      <c r="I156" s="1">
        <v>2.4901666666666702</v>
      </c>
      <c r="J156" s="1">
        <v>7.4554044528486504E-2</v>
      </c>
      <c r="K156" s="1">
        <v>9.6248857617078198E-3</v>
      </c>
      <c r="L156" s="2" t="s">
        <v>308</v>
      </c>
      <c r="M156" t="str">
        <f t="shared" si="30"/>
        <v>14</v>
      </c>
      <c r="N156" t="str">
        <f t="shared" si="31"/>
        <v>29</v>
      </c>
      <c r="O156" t="str">
        <f t="shared" si="32"/>
        <v>06</v>
      </c>
      <c r="P156" t="str">
        <f t="shared" si="33"/>
        <v>Rat16</v>
      </c>
      <c r="Q156" s="5">
        <f t="shared" si="34"/>
        <v>0.60354166666666664</v>
      </c>
      <c r="R156" s="6" t="str">
        <f t="shared" si="35"/>
        <v>'[PowerlabData CROPPED.xlsx]Rat16'!$G:$G</v>
      </c>
      <c r="S156" s="3">
        <f t="shared" ca="1" si="28"/>
        <v>0.60354096064814822</v>
      </c>
      <c r="T156">
        <f t="shared" ca="1" si="29"/>
        <v>1249</v>
      </c>
      <c r="U156">
        <f t="shared" ca="1" si="36"/>
        <v>1309</v>
      </c>
      <c r="V156" t="str">
        <f t="shared" si="37"/>
        <v>'[PowerlabData CROPPED.xlsx]Rat16'!$</v>
      </c>
      <c r="W156">
        <f t="shared" ca="1" si="38"/>
        <v>37.268670491803277</v>
      </c>
      <c r="X156">
        <f t="shared" ca="1" si="39"/>
        <v>313.83299180327867</v>
      </c>
      <c r="Y156">
        <f t="shared" ca="1" si="40"/>
        <v>93.693596721311494</v>
      </c>
    </row>
    <row r="157" spans="1:25" x14ac:dyDescent="0.25">
      <c r="A157">
        <v>16</v>
      </c>
      <c r="B157" s="4" t="s">
        <v>169</v>
      </c>
      <c r="C157" s="1" t="s">
        <v>1</v>
      </c>
      <c r="D157" s="1">
        <v>0</v>
      </c>
      <c r="E157" s="1">
        <v>61.823333333333302</v>
      </c>
      <c r="F157" s="1">
        <v>0.70624515730886395</v>
      </c>
      <c r="G157" s="1">
        <v>60</v>
      </c>
      <c r="H157" s="1">
        <v>9.1175857753228895E-2</v>
      </c>
      <c r="I157" s="1">
        <v>6.3343333333333298</v>
      </c>
      <c r="J157" s="1">
        <v>0.12549059283025499</v>
      </c>
      <c r="K157" s="1">
        <v>1.6200765871242501E-2</v>
      </c>
      <c r="L157" s="2" t="s">
        <v>309</v>
      </c>
      <c r="M157" t="str">
        <f t="shared" si="30"/>
        <v>14</v>
      </c>
      <c r="N157" t="str">
        <f t="shared" si="31"/>
        <v>43</v>
      </c>
      <c r="O157" t="str">
        <f t="shared" si="32"/>
        <v>46</v>
      </c>
      <c r="P157" t="str">
        <f t="shared" si="33"/>
        <v>Rat16</v>
      </c>
      <c r="Q157" s="5">
        <f t="shared" si="34"/>
        <v>0.61372685185185183</v>
      </c>
      <c r="R157" s="6" t="str">
        <f t="shared" si="35"/>
        <v>'[PowerlabData CROPPED.xlsx]Rat16'!$G:$G</v>
      </c>
      <c r="S157" s="3">
        <f t="shared" ca="1" si="28"/>
        <v>0.61372614583333329</v>
      </c>
      <c r="T157">
        <f t="shared" ca="1" si="29"/>
        <v>2129</v>
      </c>
      <c r="U157">
        <f t="shared" ca="1" si="36"/>
        <v>2189</v>
      </c>
      <c r="V157" t="str">
        <f t="shared" si="37"/>
        <v>'[PowerlabData CROPPED.xlsx]Rat16'!$</v>
      </c>
      <c r="W157">
        <f t="shared" ca="1" si="38"/>
        <v>36.877240983606541</v>
      </c>
      <c r="X157">
        <f t="shared" ca="1" si="39"/>
        <v>298.19238032786876</v>
      </c>
      <c r="Y157">
        <f t="shared" ca="1" si="40"/>
        <v>89.173654098360629</v>
      </c>
    </row>
    <row r="158" spans="1:25" x14ac:dyDescent="0.25">
      <c r="A158">
        <v>16</v>
      </c>
      <c r="B158" s="4" t="s">
        <v>170</v>
      </c>
      <c r="C158" s="1" t="s">
        <v>3</v>
      </c>
      <c r="D158" s="1">
        <v>1</v>
      </c>
      <c r="E158" s="1">
        <v>77.058499999999995</v>
      </c>
      <c r="F158" s="1">
        <v>1.1936733570509701</v>
      </c>
      <c r="G158" s="1">
        <v>60</v>
      </c>
      <c r="H158" s="1">
        <v>0.154102567755664</v>
      </c>
      <c r="I158" s="1">
        <v>2.6126666666666698</v>
      </c>
      <c r="J158" s="1">
        <v>5.4125368872235499E-2</v>
      </c>
      <c r="K158" s="1">
        <v>6.9875550749833801E-3</v>
      </c>
      <c r="L158" s="2" t="s">
        <v>309</v>
      </c>
      <c r="M158" t="str">
        <f t="shared" si="30"/>
        <v>14</v>
      </c>
      <c r="N158" t="str">
        <f t="shared" si="31"/>
        <v>45</v>
      </c>
      <c r="O158" t="str">
        <f t="shared" si="32"/>
        <v>47</v>
      </c>
      <c r="P158" t="str">
        <f t="shared" si="33"/>
        <v>Rat16</v>
      </c>
      <c r="Q158" s="5">
        <f t="shared" si="34"/>
        <v>0.61512731481481475</v>
      </c>
      <c r="R158" s="6" t="str">
        <f t="shared" si="35"/>
        <v>'[PowerlabData CROPPED.xlsx]Rat16'!$G:$G</v>
      </c>
      <c r="S158" s="3">
        <f t="shared" ca="1" si="28"/>
        <v>0.61512660879629633</v>
      </c>
      <c r="T158">
        <f t="shared" ca="1" si="29"/>
        <v>2250</v>
      </c>
      <c r="U158">
        <f t="shared" ca="1" si="36"/>
        <v>2310</v>
      </c>
      <c r="V158" t="str">
        <f t="shared" si="37"/>
        <v>'[PowerlabData CROPPED.xlsx]Rat16'!$</v>
      </c>
      <c r="W158">
        <f t="shared" ca="1" si="38"/>
        <v>37.041609836065568</v>
      </c>
      <c r="X158">
        <f t="shared" ca="1" si="39"/>
        <v>305.35591967213105</v>
      </c>
      <c r="Y158">
        <f t="shared" ca="1" si="40"/>
        <v>91.759155737704901</v>
      </c>
    </row>
    <row r="159" spans="1:25" x14ac:dyDescent="0.25">
      <c r="A159">
        <v>16</v>
      </c>
      <c r="B159" s="4" t="s">
        <v>171</v>
      </c>
      <c r="C159" s="1" t="s">
        <v>24</v>
      </c>
      <c r="D159" s="1">
        <v>0</v>
      </c>
      <c r="E159" s="1">
        <v>65.468833333333293</v>
      </c>
      <c r="F159" s="1">
        <v>1.48944295142699</v>
      </c>
      <c r="G159" s="1">
        <v>60</v>
      </c>
      <c r="H159" s="1">
        <v>0.19228625820009199</v>
      </c>
      <c r="I159" s="1">
        <v>1.7848333333333299</v>
      </c>
      <c r="J159" s="1">
        <v>8.1045083475529606E-2</v>
      </c>
      <c r="K159" s="1">
        <v>1.04628752864239E-2</v>
      </c>
      <c r="L159" s="2" t="s">
        <v>309</v>
      </c>
      <c r="M159" t="str">
        <f t="shared" si="30"/>
        <v>14</v>
      </c>
      <c r="N159" t="str">
        <f t="shared" si="31"/>
        <v>47</v>
      </c>
      <c r="O159" t="str">
        <f t="shared" si="32"/>
        <v>41</v>
      </c>
      <c r="P159" t="str">
        <f t="shared" si="33"/>
        <v>Rat16</v>
      </c>
      <c r="Q159" s="5">
        <f t="shared" si="34"/>
        <v>0.61644675925925929</v>
      </c>
      <c r="R159" s="6" t="str">
        <f t="shared" si="35"/>
        <v>'[PowerlabData CROPPED.xlsx]Rat16'!$G:$G</v>
      </c>
      <c r="S159" s="3">
        <f t="shared" ca="1" si="28"/>
        <v>0.61644605324074075</v>
      </c>
      <c r="T159">
        <f t="shared" ca="1" si="29"/>
        <v>2364</v>
      </c>
      <c r="U159">
        <f t="shared" ca="1" si="36"/>
        <v>2424</v>
      </c>
      <c r="V159" t="str">
        <f t="shared" si="37"/>
        <v>'[PowerlabData CROPPED.xlsx]Rat16'!$</v>
      </c>
      <c r="W159">
        <f t="shared" ca="1" si="38"/>
        <v>37.192995081967226</v>
      </c>
      <c r="X159">
        <f t="shared" ca="1" si="39"/>
        <v>309.6195606557377</v>
      </c>
      <c r="Y159">
        <f t="shared" ca="1" si="40"/>
        <v>94.231170491803283</v>
      </c>
    </row>
    <row r="160" spans="1:25" x14ac:dyDescent="0.25">
      <c r="A160">
        <v>16</v>
      </c>
      <c r="B160" s="4" t="s">
        <v>172</v>
      </c>
      <c r="C160" s="1" t="s">
        <v>1</v>
      </c>
      <c r="D160" s="1">
        <v>0</v>
      </c>
      <c r="E160" s="1">
        <v>64.250333333333302</v>
      </c>
      <c r="F160" s="1">
        <v>1.84838845724834</v>
      </c>
      <c r="G160" s="1">
        <v>60</v>
      </c>
      <c r="H160" s="1">
        <v>0.23862592374149399</v>
      </c>
      <c r="I160" s="1">
        <v>5.3543333333333303</v>
      </c>
      <c r="J160" s="1">
        <v>0.179688310384646</v>
      </c>
      <c r="K160" s="1">
        <v>2.31976611209294E-2</v>
      </c>
      <c r="L160" s="2" t="s">
        <v>310</v>
      </c>
      <c r="M160" t="str">
        <f t="shared" si="30"/>
        <v>15</v>
      </c>
      <c r="N160" t="str">
        <f t="shared" si="31"/>
        <v>09</v>
      </c>
      <c r="O160" t="str">
        <f t="shared" si="32"/>
        <v>22</v>
      </c>
      <c r="P160" t="str">
        <f t="shared" si="33"/>
        <v>Rat16</v>
      </c>
      <c r="Q160" s="5">
        <f t="shared" si="34"/>
        <v>0.63150462962962961</v>
      </c>
      <c r="R160" s="6" t="str">
        <f t="shared" si="35"/>
        <v>'[PowerlabData CROPPED.xlsx]Rat16'!$G:$G</v>
      </c>
      <c r="S160" s="3">
        <f t="shared" ref="S160:S223" ca="1" si="41">VLOOKUP(Q160,INDIRECT(R160),1,TRUE)</f>
        <v>0.63150392361111118</v>
      </c>
      <c r="T160">
        <f t="shared" ref="T160:T223" ca="1" si="42">MATCH(Q160,INDIRECT(R160),1)</f>
        <v>3665</v>
      </c>
      <c r="U160">
        <f t="shared" ca="1" si="36"/>
        <v>3725</v>
      </c>
      <c r="V160" t="str">
        <f t="shared" si="37"/>
        <v>'[PowerlabData CROPPED.xlsx]Rat16'!$</v>
      </c>
      <c r="W160">
        <f t="shared" ca="1" si="38"/>
        <v>37.33332786885245</v>
      </c>
      <c r="X160">
        <f t="shared" ca="1" si="39"/>
        <v>331.24845573770494</v>
      </c>
      <c r="Y160">
        <f t="shared" ca="1" si="40"/>
        <v>108.00334098360655</v>
      </c>
    </row>
    <row r="161" spans="1:25" x14ac:dyDescent="0.25">
      <c r="A161">
        <v>16</v>
      </c>
      <c r="B161" s="4" t="s">
        <v>173</v>
      </c>
      <c r="C161" s="1" t="s">
        <v>3</v>
      </c>
      <c r="D161" s="1">
        <v>1</v>
      </c>
      <c r="E161" s="1">
        <v>76.535333333333298</v>
      </c>
      <c r="F161" s="1">
        <v>1.56778768403831</v>
      </c>
      <c r="G161" s="1">
        <v>60</v>
      </c>
      <c r="H161" s="1">
        <v>0.20240051968898301</v>
      </c>
      <c r="I161" s="1">
        <v>2.0956666666666699</v>
      </c>
      <c r="J161" s="1">
        <v>7.2073265192827002E-2</v>
      </c>
      <c r="K161" s="1">
        <v>9.3046185266203191E-3</v>
      </c>
      <c r="L161" s="2" t="s">
        <v>310</v>
      </c>
      <c r="M161" t="str">
        <f t="shared" si="30"/>
        <v>15</v>
      </c>
      <c r="N161" t="str">
        <f t="shared" si="31"/>
        <v>10</v>
      </c>
      <c r="O161" t="str">
        <f t="shared" si="32"/>
        <v>40</v>
      </c>
      <c r="P161" t="str">
        <f t="shared" si="33"/>
        <v>Rat16</v>
      </c>
      <c r="Q161" s="5">
        <f t="shared" si="34"/>
        <v>0.63240740740740742</v>
      </c>
      <c r="R161" s="6" t="str">
        <f t="shared" si="35"/>
        <v>'[PowerlabData CROPPED.xlsx]Rat16'!$G:$G</v>
      </c>
      <c r="S161" s="3">
        <f t="shared" ca="1" si="41"/>
        <v>0.63240670138888888</v>
      </c>
      <c r="T161">
        <f t="shared" ca="1" si="42"/>
        <v>3743</v>
      </c>
      <c r="U161">
        <f t="shared" ca="1" si="36"/>
        <v>3803</v>
      </c>
      <c r="V161" t="str">
        <f t="shared" si="37"/>
        <v>'[PowerlabData CROPPED.xlsx]Rat16'!$</v>
      </c>
      <c r="W161">
        <f t="shared" ca="1" si="38"/>
        <v>37.273193442622954</v>
      </c>
      <c r="X161">
        <f t="shared" ca="1" si="39"/>
        <v>332.18121967213131</v>
      </c>
      <c r="Y161">
        <f t="shared" ca="1" si="40"/>
        <v>108.23188032786885</v>
      </c>
    </row>
    <row r="162" spans="1:25" x14ac:dyDescent="0.25">
      <c r="A162">
        <v>16</v>
      </c>
      <c r="B162" s="4" t="s">
        <v>174</v>
      </c>
      <c r="C162" s="1" t="s">
        <v>24</v>
      </c>
      <c r="D162" s="1">
        <v>0</v>
      </c>
      <c r="E162" s="1">
        <v>70.256</v>
      </c>
      <c r="F162" s="1">
        <v>1.47532165984235</v>
      </c>
      <c r="G162" s="1">
        <v>60</v>
      </c>
      <c r="H162" s="1">
        <v>0.190463207295617</v>
      </c>
      <c r="I162" s="1">
        <v>1.81466666666667</v>
      </c>
      <c r="J162" s="1">
        <v>3.8360859682175501E-2</v>
      </c>
      <c r="K162" s="1">
        <v>4.9523656898421697E-3</v>
      </c>
      <c r="L162" s="2" t="s">
        <v>310</v>
      </c>
      <c r="M162" t="str">
        <f t="shared" si="30"/>
        <v>15</v>
      </c>
      <c r="N162" t="str">
        <f t="shared" si="31"/>
        <v>12</v>
      </c>
      <c r="O162" t="str">
        <f t="shared" si="32"/>
        <v>30</v>
      </c>
      <c r="P162" t="str">
        <f t="shared" si="33"/>
        <v>Rat16</v>
      </c>
      <c r="Q162" s="5">
        <f t="shared" si="34"/>
        <v>0.63368055555555558</v>
      </c>
      <c r="R162" s="6" t="str">
        <f t="shared" si="35"/>
        <v>'[PowerlabData CROPPED.xlsx]Rat16'!$G:$G</v>
      </c>
      <c r="S162" s="3">
        <f t="shared" ca="1" si="41"/>
        <v>0.63367984953703704</v>
      </c>
      <c r="T162">
        <f t="shared" ca="1" si="42"/>
        <v>3853</v>
      </c>
      <c r="U162">
        <f t="shared" ca="1" si="36"/>
        <v>3913</v>
      </c>
      <c r="V162" t="str">
        <f t="shared" si="37"/>
        <v>'[PowerlabData CROPPED.xlsx]Rat16'!$</v>
      </c>
      <c r="W162">
        <f t="shared" ca="1" si="38"/>
        <v>37.2158606557377</v>
      </c>
      <c r="X162">
        <f t="shared" ca="1" si="39"/>
        <v>325.6792688524589</v>
      </c>
      <c r="Y162">
        <f t="shared" ca="1" si="40"/>
        <v>103.80873442622948</v>
      </c>
    </row>
    <row r="163" spans="1:25" x14ac:dyDescent="0.25">
      <c r="A163">
        <v>16</v>
      </c>
      <c r="B163" s="4" t="s">
        <v>175</v>
      </c>
      <c r="C163" s="1" t="s">
        <v>1</v>
      </c>
      <c r="D163" s="1">
        <v>0</v>
      </c>
      <c r="E163" s="1">
        <v>59.2441666666667</v>
      </c>
      <c r="F163" s="1">
        <v>0.51198727740269301</v>
      </c>
      <c r="G163" s="1">
        <v>60</v>
      </c>
      <c r="H163" s="1">
        <v>6.6097273295023601E-2</v>
      </c>
      <c r="I163" s="1">
        <v>6.7850000000000001</v>
      </c>
      <c r="J163" s="1">
        <v>0.181259482510571</v>
      </c>
      <c r="K163" s="1">
        <v>2.3400498570187198E-2</v>
      </c>
      <c r="L163" s="2" t="s">
        <v>307</v>
      </c>
      <c r="M163" t="str">
        <f t="shared" si="30"/>
        <v>15</v>
      </c>
      <c r="N163" t="str">
        <f t="shared" si="31"/>
        <v>27</v>
      </c>
      <c r="O163" t="str">
        <f t="shared" si="32"/>
        <v>06</v>
      </c>
      <c r="P163" t="str">
        <f t="shared" si="33"/>
        <v>Rat16</v>
      </c>
      <c r="Q163" s="5">
        <f t="shared" si="34"/>
        <v>0.64381944444444439</v>
      </c>
      <c r="R163" s="6" t="str">
        <f t="shared" si="35"/>
        <v>'[PowerlabData CROPPED.xlsx]Rat16'!$G:$G</v>
      </c>
      <c r="S163" s="3">
        <f t="shared" ca="1" si="41"/>
        <v>0.64381873842592585</v>
      </c>
      <c r="T163">
        <f t="shared" ca="1" si="42"/>
        <v>4729</v>
      </c>
      <c r="U163">
        <f t="shared" ca="1" si="36"/>
        <v>4789</v>
      </c>
      <c r="V163" t="str">
        <f t="shared" si="37"/>
        <v>'[PowerlabData CROPPED.xlsx]Rat16'!$</v>
      </c>
      <c r="W163">
        <f t="shared" ca="1" si="38"/>
        <v>37.777314754098363</v>
      </c>
      <c r="X163">
        <f t="shared" ca="1" si="39"/>
        <v>340.73059999999998</v>
      </c>
      <c r="Y163">
        <f t="shared" ca="1" si="40"/>
        <v>93.176893442622941</v>
      </c>
    </row>
    <row r="164" spans="1:25" x14ac:dyDescent="0.25">
      <c r="A164">
        <v>16</v>
      </c>
      <c r="B164" s="4" t="s">
        <v>176</v>
      </c>
      <c r="C164" s="1" t="s">
        <v>3</v>
      </c>
      <c r="D164" s="1">
        <v>1</v>
      </c>
      <c r="E164" s="1">
        <v>77.9583333333333</v>
      </c>
      <c r="F164" s="1">
        <v>1.1517771292900201</v>
      </c>
      <c r="G164" s="1">
        <v>60</v>
      </c>
      <c r="H164" s="1">
        <v>0.14869378800942801</v>
      </c>
      <c r="I164" s="1">
        <v>2.6458333333333299</v>
      </c>
      <c r="J164" s="1">
        <v>5.99525275159902E-2</v>
      </c>
      <c r="K164" s="1">
        <v>7.7398380210824003E-3</v>
      </c>
      <c r="L164" s="2" t="s">
        <v>307</v>
      </c>
      <c r="M164" t="str">
        <f t="shared" si="30"/>
        <v>15</v>
      </c>
      <c r="N164" t="str">
        <f t="shared" si="31"/>
        <v>28</v>
      </c>
      <c r="O164" t="str">
        <f t="shared" si="32"/>
        <v>27</v>
      </c>
      <c r="P164" t="str">
        <f t="shared" si="33"/>
        <v>Rat16</v>
      </c>
      <c r="Q164" s="5">
        <f t="shared" si="34"/>
        <v>0.64475694444444442</v>
      </c>
      <c r="R164" s="6" t="str">
        <f t="shared" si="35"/>
        <v>'[PowerlabData CROPPED.xlsx]Rat16'!$G:$G</v>
      </c>
      <c r="S164" s="3">
        <f t="shared" ca="1" si="41"/>
        <v>0.64475623842592589</v>
      </c>
      <c r="T164">
        <f t="shared" ca="1" si="42"/>
        <v>4810</v>
      </c>
      <c r="U164">
        <f t="shared" ca="1" si="36"/>
        <v>4870</v>
      </c>
      <c r="V164" t="str">
        <f t="shared" si="37"/>
        <v>'[PowerlabData CROPPED.xlsx]Rat16'!$</v>
      </c>
      <c r="W164">
        <f t="shared" ca="1" si="38"/>
        <v>37.821049180327883</v>
      </c>
      <c r="X164">
        <f t="shared" ca="1" si="39"/>
        <v>344.60208524590172</v>
      </c>
      <c r="Y164">
        <f t="shared" ca="1" si="40"/>
        <v>92.608939344262311</v>
      </c>
    </row>
    <row r="165" spans="1:25" x14ac:dyDescent="0.25">
      <c r="A165">
        <v>16</v>
      </c>
      <c r="B165" s="4" t="s">
        <v>177</v>
      </c>
      <c r="C165" s="1" t="s">
        <v>24</v>
      </c>
      <c r="D165" s="1">
        <v>0</v>
      </c>
      <c r="E165" s="1">
        <v>55.092166666666699</v>
      </c>
      <c r="F165" s="1">
        <v>1.1279688111330399</v>
      </c>
      <c r="G165" s="1">
        <v>60</v>
      </c>
      <c r="H165" s="1">
        <v>0.145620147351988</v>
      </c>
      <c r="I165" s="1">
        <v>1.92983333333333</v>
      </c>
      <c r="J165" s="1">
        <v>4.1452449331198203E-2</v>
      </c>
      <c r="K165" s="1">
        <v>5.3514881973079102E-3</v>
      </c>
      <c r="L165" s="2" t="s">
        <v>307</v>
      </c>
      <c r="M165" t="str">
        <f t="shared" si="30"/>
        <v>15</v>
      </c>
      <c r="N165" t="str">
        <f t="shared" si="31"/>
        <v>31</v>
      </c>
      <c r="O165" t="str">
        <f t="shared" si="32"/>
        <v>14</v>
      </c>
      <c r="P165" t="str">
        <f t="shared" si="33"/>
        <v>Rat16</v>
      </c>
      <c r="Q165" s="5">
        <f t="shared" si="34"/>
        <v>0.6466898148148148</v>
      </c>
      <c r="R165" s="6" t="str">
        <f t="shared" si="35"/>
        <v>'[PowerlabData CROPPED.xlsx]Rat16'!$G:$G</v>
      </c>
      <c r="S165" s="3">
        <f t="shared" ca="1" si="41"/>
        <v>0.64668910879629626</v>
      </c>
      <c r="T165">
        <f t="shared" ca="1" si="42"/>
        <v>4977</v>
      </c>
      <c r="U165">
        <f t="shared" ca="1" si="36"/>
        <v>5037</v>
      </c>
      <c r="V165" t="str">
        <f t="shared" si="37"/>
        <v>'[PowerlabData CROPPED.xlsx]Rat16'!$</v>
      </c>
      <c r="W165">
        <f t="shared" ca="1" si="38"/>
        <v>37.805649180327862</v>
      </c>
      <c r="X165">
        <f t="shared" ca="1" si="39"/>
        <v>339.947468852459</v>
      </c>
      <c r="Y165">
        <f t="shared" ca="1" si="40"/>
        <v>90.661686885245928</v>
      </c>
    </row>
    <row r="166" spans="1:25" x14ac:dyDescent="0.25">
      <c r="A166">
        <v>17</v>
      </c>
      <c r="B166" s="4" t="s">
        <v>178</v>
      </c>
      <c r="C166" s="1" t="s">
        <v>1</v>
      </c>
      <c r="D166" s="1">
        <v>0</v>
      </c>
      <c r="E166" s="1">
        <v>45.764333333333298</v>
      </c>
      <c r="F166" s="1">
        <v>0.494932206356475</v>
      </c>
      <c r="G166" s="1">
        <v>60</v>
      </c>
      <c r="H166" s="1">
        <v>6.3895473090677404E-2</v>
      </c>
      <c r="I166" s="1">
        <v>4.6076666666666704</v>
      </c>
      <c r="J166" s="1">
        <v>0.12533111700168001</v>
      </c>
      <c r="K166" s="1">
        <v>1.6180177630302699E-2</v>
      </c>
      <c r="L166" s="2" t="s">
        <v>308</v>
      </c>
      <c r="M166" t="str">
        <f t="shared" si="30"/>
        <v>13</v>
      </c>
      <c r="N166" t="str">
        <f t="shared" si="31"/>
        <v>12</v>
      </c>
      <c r="O166" t="str">
        <f t="shared" si="32"/>
        <v>05</v>
      </c>
      <c r="P166" t="str">
        <f t="shared" si="33"/>
        <v>Rat17</v>
      </c>
      <c r="Q166" s="5">
        <f t="shared" si="34"/>
        <v>0.55005787037037035</v>
      </c>
      <c r="R166" s="6" t="str">
        <f t="shared" si="35"/>
        <v>'[PowerlabData CROPPED.xlsx]Rat17'!$G:$G</v>
      </c>
      <c r="S166" s="3">
        <f t="shared" ca="1" si="41"/>
        <v>0.55005210648148151</v>
      </c>
      <c r="T166">
        <f t="shared" ca="1" si="42"/>
        <v>1153</v>
      </c>
      <c r="U166">
        <f t="shared" ca="1" si="36"/>
        <v>1213</v>
      </c>
      <c r="V166" t="str">
        <f t="shared" si="37"/>
        <v>'[PowerlabData CROPPED.xlsx]Rat17'!$</v>
      </c>
      <c r="W166">
        <f t="shared" ca="1" si="38"/>
        <v>36.598859016393462</v>
      </c>
      <c r="X166">
        <f t="shared" ca="1" si="39"/>
        <v>353.58329672131157</v>
      </c>
      <c r="Y166">
        <f t="shared" ca="1" si="40"/>
        <v>91.109329508196737</v>
      </c>
    </row>
    <row r="167" spans="1:25" x14ac:dyDescent="0.25">
      <c r="A167">
        <v>17</v>
      </c>
      <c r="B167" s="4" t="s">
        <v>179</v>
      </c>
      <c r="C167" s="1" t="s">
        <v>3</v>
      </c>
      <c r="D167" s="1">
        <v>1</v>
      </c>
      <c r="E167" s="1">
        <v>65.047833333333301</v>
      </c>
      <c r="F167" s="1">
        <v>1.62592547150504</v>
      </c>
      <c r="G167" s="1">
        <v>60</v>
      </c>
      <c r="H167" s="1">
        <v>0.20990607577711501</v>
      </c>
      <c r="I167" s="1">
        <v>1.9753333333333301</v>
      </c>
      <c r="J167" s="1">
        <v>6.2861399567266704E-2</v>
      </c>
      <c r="K167" s="1">
        <v>8.1153717881104707E-3</v>
      </c>
      <c r="L167" s="2" t="s">
        <v>308</v>
      </c>
      <c r="M167" t="str">
        <f t="shared" si="30"/>
        <v>13</v>
      </c>
      <c r="N167" t="str">
        <f t="shared" si="31"/>
        <v>13</v>
      </c>
      <c r="O167" t="str">
        <f t="shared" si="32"/>
        <v>26</v>
      </c>
      <c r="P167" t="str">
        <f t="shared" si="33"/>
        <v>Rat17</v>
      </c>
      <c r="Q167" s="5">
        <f t="shared" si="34"/>
        <v>0.55099537037037039</v>
      </c>
      <c r="R167" s="6" t="str">
        <f t="shared" si="35"/>
        <v>'[PowerlabData CROPPED.xlsx]Rat17'!$G:$G</v>
      </c>
      <c r="S167" s="3">
        <f t="shared" ca="1" si="41"/>
        <v>0.55098960648148154</v>
      </c>
      <c r="T167">
        <f t="shared" ca="1" si="42"/>
        <v>1234</v>
      </c>
      <c r="U167">
        <f t="shared" ca="1" si="36"/>
        <v>1294</v>
      </c>
      <c r="V167" t="str">
        <f t="shared" si="37"/>
        <v>'[PowerlabData CROPPED.xlsx]Rat17'!$</v>
      </c>
      <c r="W167">
        <f t="shared" ca="1" si="38"/>
        <v>36.704177049180331</v>
      </c>
      <c r="X167">
        <f t="shared" ca="1" si="39"/>
        <v>354.66047213114751</v>
      </c>
      <c r="Y167">
        <f t="shared" ca="1" si="40"/>
        <v>90.875506557377051</v>
      </c>
    </row>
    <row r="168" spans="1:25" x14ac:dyDescent="0.25">
      <c r="A168">
        <v>17</v>
      </c>
      <c r="B168" s="4" t="s">
        <v>180</v>
      </c>
      <c r="C168" s="1" t="s">
        <v>24</v>
      </c>
      <c r="D168" s="1">
        <v>0</v>
      </c>
      <c r="E168" s="1">
        <v>47.808833333333403</v>
      </c>
      <c r="F168" s="1">
        <v>1.2807980476597001</v>
      </c>
      <c r="G168" s="1">
        <v>60</v>
      </c>
      <c r="H168" s="1">
        <v>0.16535031694803301</v>
      </c>
      <c r="I168" s="1">
        <v>1.792</v>
      </c>
      <c r="J168" s="1">
        <v>8.54361359925256E-2</v>
      </c>
      <c r="K168" s="1">
        <v>1.1029757728778801E-2</v>
      </c>
      <c r="L168" s="2" t="s">
        <v>308</v>
      </c>
      <c r="M168" t="str">
        <f t="shared" si="30"/>
        <v>13</v>
      </c>
      <c r="N168" t="str">
        <f t="shared" si="31"/>
        <v>15</v>
      </c>
      <c r="O168" t="str">
        <f t="shared" si="32"/>
        <v>21</v>
      </c>
      <c r="P168" t="str">
        <f t="shared" si="33"/>
        <v>Rat17</v>
      </c>
      <c r="Q168" s="5">
        <f t="shared" si="34"/>
        <v>0.55232638888888885</v>
      </c>
      <c r="R168" s="6" t="str">
        <f t="shared" si="35"/>
        <v>'[PowerlabData CROPPED.xlsx]Rat17'!$G:$G</v>
      </c>
      <c r="S168" s="3">
        <f t="shared" ca="1" si="41"/>
        <v>0.55232062500000001</v>
      </c>
      <c r="T168">
        <f t="shared" ca="1" si="42"/>
        <v>1349</v>
      </c>
      <c r="U168">
        <f t="shared" ca="1" si="36"/>
        <v>1409</v>
      </c>
      <c r="V168" t="str">
        <f t="shared" si="37"/>
        <v>'[PowerlabData CROPPED.xlsx]Rat17'!$</v>
      </c>
      <c r="W168">
        <f t="shared" ca="1" si="38"/>
        <v>36.810608196721311</v>
      </c>
      <c r="X168">
        <f t="shared" ca="1" si="39"/>
        <v>354.95504754098351</v>
      </c>
      <c r="Y168">
        <f t="shared" ca="1" si="40"/>
        <v>89.716445901639375</v>
      </c>
    </row>
    <row r="169" spans="1:25" x14ac:dyDescent="0.25">
      <c r="A169">
        <v>17</v>
      </c>
      <c r="B169" s="4" t="s">
        <v>181</v>
      </c>
      <c r="C169" s="1" t="s">
        <v>1</v>
      </c>
      <c r="D169" s="1">
        <v>0</v>
      </c>
      <c r="E169" s="1">
        <v>54.547833333333301</v>
      </c>
      <c r="F169" s="1">
        <v>0.79909342730093502</v>
      </c>
      <c r="G169" s="1">
        <v>60</v>
      </c>
      <c r="H169" s="1">
        <v>0.103162517866678</v>
      </c>
      <c r="I169" s="1">
        <v>3.3358333333333299</v>
      </c>
      <c r="J169" s="1">
        <v>0.11179283916641899</v>
      </c>
      <c r="K169" s="1">
        <v>1.4432393477226199E-2</v>
      </c>
      <c r="L169" s="2" t="s">
        <v>309</v>
      </c>
      <c r="M169" t="str">
        <f t="shared" si="30"/>
        <v>13</v>
      </c>
      <c r="N169" t="str">
        <f t="shared" si="31"/>
        <v>29</v>
      </c>
      <c r="O169" t="str">
        <f t="shared" si="32"/>
        <v>41</v>
      </c>
      <c r="P169" t="str">
        <f t="shared" si="33"/>
        <v>Rat17</v>
      </c>
      <c r="Q169" s="5">
        <f t="shared" si="34"/>
        <v>0.5622800925925926</v>
      </c>
      <c r="R169" s="6" t="str">
        <f t="shared" si="35"/>
        <v>'[PowerlabData CROPPED.xlsx]Rat17'!$G:$G</v>
      </c>
      <c r="S169" s="3">
        <f t="shared" ca="1" si="41"/>
        <v>0.56227432870370364</v>
      </c>
      <c r="T169">
        <f t="shared" ca="1" si="42"/>
        <v>2209</v>
      </c>
      <c r="U169">
        <f t="shared" ca="1" si="36"/>
        <v>2269</v>
      </c>
      <c r="V169" t="str">
        <f t="shared" si="37"/>
        <v>'[PowerlabData CROPPED.xlsx]Rat17'!$</v>
      </c>
      <c r="W169">
        <f t="shared" ca="1" si="38"/>
        <v>37.317857377049172</v>
      </c>
      <c r="X169">
        <f t="shared" ca="1" si="39"/>
        <v>360.40537049180318</v>
      </c>
      <c r="Y169">
        <f t="shared" ca="1" si="40"/>
        <v>85.917136065573743</v>
      </c>
    </row>
    <row r="170" spans="1:25" x14ac:dyDescent="0.25">
      <c r="A170">
        <v>17</v>
      </c>
      <c r="B170" s="4" t="s">
        <v>182</v>
      </c>
      <c r="C170" s="1" t="s">
        <v>3</v>
      </c>
      <c r="D170" s="1">
        <v>1</v>
      </c>
      <c r="E170" s="1">
        <v>70.327833333333302</v>
      </c>
      <c r="F170" s="1">
        <v>1.5469131538504499</v>
      </c>
      <c r="G170" s="1">
        <v>60</v>
      </c>
      <c r="H170" s="1">
        <v>0.19970562942973299</v>
      </c>
      <c r="I170" s="1">
        <v>1.9248333333333301</v>
      </c>
      <c r="J170" s="1">
        <v>4.9849495706799501E-2</v>
      </c>
      <c r="K170" s="1">
        <v>6.4355422229757497E-3</v>
      </c>
      <c r="L170" s="2" t="s">
        <v>309</v>
      </c>
      <c r="M170" t="str">
        <f t="shared" si="30"/>
        <v>13</v>
      </c>
      <c r="N170" t="str">
        <f t="shared" si="31"/>
        <v>31</v>
      </c>
      <c r="O170" t="str">
        <f t="shared" si="32"/>
        <v>26</v>
      </c>
      <c r="P170" t="str">
        <f t="shared" si="33"/>
        <v>Rat17</v>
      </c>
      <c r="Q170" s="5">
        <f t="shared" si="34"/>
        <v>0.56349537037037034</v>
      </c>
      <c r="R170" s="6" t="str">
        <f t="shared" si="35"/>
        <v>'[PowerlabData CROPPED.xlsx]Rat17'!$G:$G</v>
      </c>
      <c r="S170" s="3">
        <f t="shared" ca="1" si="41"/>
        <v>0.5634896064814815</v>
      </c>
      <c r="T170">
        <f t="shared" ca="1" si="42"/>
        <v>2314</v>
      </c>
      <c r="U170">
        <f t="shared" ca="1" si="36"/>
        <v>2374</v>
      </c>
      <c r="V170" t="str">
        <f t="shared" si="37"/>
        <v>'[PowerlabData CROPPED.xlsx]Rat17'!$</v>
      </c>
      <c r="W170">
        <f t="shared" ca="1" si="38"/>
        <v>37.457237704918022</v>
      </c>
      <c r="X170">
        <f t="shared" ca="1" si="39"/>
        <v>371.78709672131157</v>
      </c>
      <c r="Y170">
        <f t="shared" ca="1" si="40"/>
        <v>88.128111475409867</v>
      </c>
    </row>
    <row r="171" spans="1:25" x14ac:dyDescent="0.25">
      <c r="A171">
        <v>17</v>
      </c>
      <c r="B171" s="4" t="s">
        <v>183</v>
      </c>
      <c r="C171" s="1" t="s">
        <v>24</v>
      </c>
      <c r="D171" s="1">
        <v>0</v>
      </c>
      <c r="E171" s="1">
        <v>58.318833333333302</v>
      </c>
      <c r="F171" s="1">
        <v>1.9251528871465999</v>
      </c>
      <c r="G171" s="1">
        <v>60</v>
      </c>
      <c r="H171" s="1">
        <v>0.248536169027397</v>
      </c>
      <c r="I171" s="1">
        <v>1.5165</v>
      </c>
      <c r="J171" s="1">
        <v>6.08228301435133E-2</v>
      </c>
      <c r="K171" s="1">
        <v>7.8521936071676394E-3</v>
      </c>
      <c r="L171" s="2" t="s">
        <v>309</v>
      </c>
      <c r="M171" t="str">
        <f t="shared" si="30"/>
        <v>13</v>
      </c>
      <c r="N171" t="str">
        <f t="shared" si="31"/>
        <v>34</v>
      </c>
      <c r="O171" t="str">
        <f t="shared" si="32"/>
        <v>33</v>
      </c>
      <c r="P171" t="str">
        <f t="shared" si="33"/>
        <v>Rat17</v>
      </c>
      <c r="Q171" s="5">
        <f t="shared" si="34"/>
        <v>0.56565972222222227</v>
      </c>
      <c r="R171" s="6" t="str">
        <f t="shared" si="35"/>
        <v>'[PowerlabData CROPPED.xlsx]Rat17'!$G:$G</v>
      </c>
      <c r="S171" s="3">
        <f t="shared" ca="1" si="41"/>
        <v>0.56565395833333332</v>
      </c>
      <c r="T171">
        <f t="shared" ca="1" si="42"/>
        <v>2501</v>
      </c>
      <c r="U171">
        <f t="shared" ca="1" si="36"/>
        <v>2561</v>
      </c>
      <c r="V171" t="str">
        <f t="shared" si="37"/>
        <v>'[PowerlabData CROPPED.xlsx]Rat17'!$</v>
      </c>
      <c r="W171">
        <f t="shared" ca="1" si="38"/>
        <v>37.621798360655731</v>
      </c>
      <c r="X171">
        <f t="shared" ca="1" si="39"/>
        <v>380.64839508196718</v>
      </c>
      <c r="Y171">
        <f t="shared" ca="1" si="40"/>
        <v>88.296198360655751</v>
      </c>
    </row>
    <row r="172" spans="1:25" x14ac:dyDescent="0.25">
      <c r="A172">
        <v>17</v>
      </c>
      <c r="B172" s="4" t="s">
        <v>184</v>
      </c>
      <c r="C172" s="1" t="s">
        <v>1</v>
      </c>
      <c r="D172" s="1">
        <v>0</v>
      </c>
      <c r="E172" s="1">
        <v>57.969499999999996</v>
      </c>
      <c r="F172" s="1">
        <v>0.69799337389405103</v>
      </c>
      <c r="G172" s="1">
        <v>60</v>
      </c>
      <c r="H172" s="1">
        <v>9.0110557095159499E-2</v>
      </c>
      <c r="I172" s="1">
        <v>3.15533333333333</v>
      </c>
      <c r="J172" s="1">
        <v>0.14396141458352299</v>
      </c>
      <c r="K172" s="1">
        <v>1.8585338705948199E-2</v>
      </c>
      <c r="L172" s="2" t="s">
        <v>310</v>
      </c>
      <c r="M172" t="str">
        <f t="shared" si="30"/>
        <v>13</v>
      </c>
      <c r="N172" t="str">
        <f t="shared" si="31"/>
        <v>48</v>
      </c>
      <c r="O172" t="str">
        <f t="shared" si="32"/>
        <v>26</v>
      </c>
      <c r="P172" t="str">
        <f t="shared" si="33"/>
        <v>Rat17</v>
      </c>
      <c r="Q172" s="5">
        <f t="shared" si="34"/>
        <v>0.57530092592592597</v>
      </c>
      <c r="R172" s="6" t="str">
        <f t="shared" si="35"/>
        <v>'[PowerlabData CROPPED.xlsx]Rat17'!$G:$G</v>
      </c>
      <c r="S172" s="3">
        <f t="shared" ca="1" si="41"/>
        <v>0.57529516203703701</v>
      </c>
      <c r="T172">
        <f t="shared" ca="1" si="42"/>
        <v>3334</v>
      </c>
      <c r="U172">
        <f t="shared" ca="1" si="36"/>
        <v>3394</v>
      </c>
      <c r="V172" t="str">
        <f t="shared" si="37"/>
        <v>'[PowerlabData CROPPED.xlsx]Rat17'!$</v>
      </c>
      <c r="W172">
        <f t="shared" ca="1" si="38"/>
        <v>37.37095737704918</v>
      </c>
      <c r="X172">
        <f t="shared" ca="1" si="39"/>
        <v>364.55818688524585</v>
      </c>
      <c r="Y172">
        <f t="shared" ca="1" si="40"/>
        <v>84.259972131147549</v>
      </c>
    </row>
    <row r="173" spans="1:25" x14ac:dyDescent="0.25">
      <c r="A173">
        <v>17</v>
      </c>
      <c r="B173" s="4" t="s">
        <v>185</v>
      </c>
      <c r="C173" s="1" t="s">
        <v>3</v>
      </c>
      <c r="D173" s="1">
        <v>1</v>
      </c>
      <c r="E173" s="1">
        <v>72.498666666666693</v>
      </c>
      <c r="F173" s="1">
        <v>1.84895778450696</v>
      </c>
      <c r="G173" s="1">
        <v>60</v>
      </c>
      <c r="H173" s="1">
        <v>0.238699423574534</v>
      </c>
      <c r="I173" s="1">
        <v>1.86283333333333</v>
      </c>
      <c r="J173" s="1">
        <v>3.8905512320092699E-2</v>
      </c>
      <c r="K173" s="1">
        <v>5.0226800430462201E-3</v>
      </c>
      <c r="L173" s="2" t="s">
        <v>310</v>
      </c>
      <c r="M173" t="str">
        <f t="shared" si="30"/>
        <v>13</v>
      </c>
      <c r="N173" t="str">
        <f t="shared" si="31"/>
        <v>50</v>
      </c>
      <c r="O173" t="str">
        <f t="shared" si="32"/>
        <v>00</v>
      </c>
      <c r="P173" t="str">
        <f t="shared" si="33"/>
        <v>Rat17</v>
      </c>
      <c r="Q173" s="5">
        <f t="shared" si="34"/>
        <v>0.57638888888888895</v>
      </c>
      <c r="R173" s="6" t="str">
        <f t="shared" si="35"/>
        <v>'[PowerlabData CROPPED.xlsx]Rat17'!$G:$G</v>
      </c>
      <c r="S173" s="3">
        <f t="shared" ca="1" si="41"/>
        <v>0.576383125</v>
      </c>
      <c r="T173">
        <f t="shared" ca="1" si="42"/>
        <v>3428</v>
      </c>
      <c r="U173">
        <f t="shared" ca="1" si="36"/>
        <v>3488</v>
      </c>
      <c r="V173" t="str">
        <f t="shared" si="37"/>
        <v>'[PowerlabData CROPPED.xlsx]Rat17'!$</v>
      </c>
      <c r="W173">
        <f t="shared" ca="1" si="38"/>
        <v>37.355906557377054</v>
      </c>
      <c r="X173">
        <f t="shared" ca="1" si="39"/>
        <v>364.92608196721312</v>
      </c>
      <c r="Y173">
        <f t="shared" ca="1" si="40"/>
        <v>84.790021311475442</v>
      </c>
    </row>
    <row r="174" spans="1:25" x14ac:dyDescent="0.25">
      <c r="A174">
        <v>17</v>
      </c>
      <c r="B174" s="4" t="s">
        <v>186</v>
      </c>
      <c r="C174" s="1" t="s">
        <v>24</v>
      </c>
      <c r="D174" s="1">
        <v>0</v>
      </c>
      <c r="E174" s="1">
        <v>65.406999999999996</v>
      </c>
      <c r="F174" s="1">
        <v>2.3735875097974901</v>
      </c>
      <c r="G174" s="1">
        <v>60</v>
      </c>
      <c r="H174" s="1">
        <v>0.306428829873721</v>
      </c>
      <c r="I174" s="1">
        <v>1.4343333333333299</v>
      </c>
      <c r="J174" s="1">
        <v>1.7829438827088501E-2</v>
      </c>
      <c r="K174" s="1">
        <v>2.3017706549845799E-3</v>
      </c>
      <c r="L174" s="2" t="s">
        <v>310</v>
      </c>
      <c r="M174" t="str">
        <f t="shared" si="30"/>
        <v>13</v>
      </c>
      <c r="N174" t="str">
        <f t="shared" si="31"/>
        <v>52</v>
      </c>
      <c r="O174" t="str">
        <f t="shared" si="32"/>
        <v>37</v>
      </c>
      <c r="P174" t="str">
        <f t="shared" si="33"/>
        <v>Rat17</v>
      </c>
      <c r="Q174" s="5">
        <f t="shared" si="34"/>
        <v>0.57820601851851849</v>
      </c>
      <c r="R174" s="6" t="str">
        <f t="shared" si="35"/>
        <v>'[PowerlabData CROPPED.xlsx]Rat17'!$G:$G</v>
      </c>
      <c r="S174" s="3">
        <f t="shared" ca="1" si="41"/>
        <v>0.57820025462962965</v>
      </c>
      <c r="T174">
        <f t="shared" ca="1" si="42"/>
        <v>3585</v>
      </c>
      <c r="U174">
        <f t="shared" ca="1" si="36"/>
        <v>3645</v>
      </c>
      <c r="V174" t="str">
        <f t="shared" si="37"/>
        <v>'[PowerlabData CROPPED.xlsx]Rat17'!$</v>
      </c>
      <c r="W174">
        <f t="shared" ca="1" si="38"/>
        <v>37.270765573770475</v>
      </c>
      <c r="X174">
        <f t="shared" ca="1" si="39"/>
        <v>348.81653114754113</v>
      </c>
      <c r="Y174">
        <f t="shared" ca="1" si="40"/>
        <v>80.465150819672118</v>
      </c>
    </row>
    <row r="175" spans="1:25" x14ac:dyDescent="0.25">
      <c r="A175">
        <v>17</v>
      </c>
      <c r="B175" s="4" t="s">
        <v>187</v>
      </c>
      <c r="C175" s="1" t="s">
        <v>1</v>
      </c>
      <c r="D175" s="1">
        <v>0</v>
      </c>
      <c r="E175" s="1">
        <v>49.504166666666698</v>
      </c>
      <c r="F175" s="1">
        <v>0.36179318063716398</v>
      </c>
      <c r="G175" s="1">
        <v>60</v>
      </c>
      <c r="H175" s="1">
        <v>4.6707298779304997E-2</v>
      </c>
      <c r="I175" s="1">
        <v>4.21566666666667</v>
      </c>
      <c r="J175" s="1">
        <v>0.219129844815554</v>
      </c>
      <c r="K175" s="1">
        <v>2.8289541320921902E-2</v>
      </c>
      <c r="L175" s="2" t="s">
        <v>307</v>
      </c>
      <c r="M175" t="str">
        <f t="shared" si="30"/>
        <v>14</v>
      </c>
      <c r="N175" t="str">
        <f t="shared" si="31"/>
        <v>09</v>
      </c>
      <c r="O175" t="str">
        <f t="shared" si="32"/>
        <v>31</v>
      </c>
      <c r="P175" t="str">
        <f t="shared" si="33"/>
        <v>Rat17</v>
      </c>
      <c r="Q175" s="5">
        <f t="shared" si="34"/>
        <v>0.58994212962962966</v>
      </c>
      <c r="R175" s="6" t="str">
        <f t="shared" si="35"/>
        <v>'[PowerlabData CROPPED.xlsx]Rat17'!$G:$G</v>
      </c>
      <c r="S175" s="3">
        <f t="shared" ca="1" si="41"/>
        <v>0.58993636574074071</v>
      </c>
      <c r="T175">
        <f t="shared" ca="1" si="42"/>
        <v>4599</v>
      </c>
      <c r="U175">
        <f t="shared" ca="1" si="36"/>
        <v>4659</v>
      </c>
      <c r="V175" t="str">
        <f t="shared" si="37"/>
        <v>'[PowerlabData CROPPED.xlsx]Rat17'!$</v>
      </c>
      <c r="W175">
        <f t="shared" ca="1" si="38"/>
        <v>37.011085245901654</v>
      </c>
      <c r="X175">
        <f t="shared" ca="1" si="39"/>
        <v>365.75796393442624</v>
      </c>
      <c r="Y175">
        <f t="shared" ca="1" si="40"/>
        <v>78.763391803278722</v>
      </c>
    </row>
    <row r="176" spans="1:25" x14ac:dyDescent="0.25">
      <c r="A176">
        <v>17</v>
      </c>
      <c r="B176" s="4" t="s">
        <v>188</v>
      </c>
      <c r="C176" s="1" t="s">
        <v>3</v>
      </c>
      <c r="D176" s="1">
        <v>1</v>
      </c>
      <c r="E176" s="1">
        <v>67.821666666666701</v>
      </c>
      <c r="F176" s="1">
        <v>1.42319378707032</v>
      </c>
      <c r="G176" s="1">
        <v>60</v>
      </c>
      <c r="H176" s="1">
        <v>0.18373352785830699</v>
      </c>
      <c r="I176" s="1">
        <v>1.9621666666666699</v>
      </c>
      <c r="J176" s="1">
        <v>5.5048211193058298E-2</v>
      </c>
      <c r="K176" s="1">
        <v>7.1066935063074498E-3</v>
      </c>
      <c r="L176" s="2" t="s">
        <v>307</v>
      </c>
      <c r="M176" t="str">
        <f t="shared" si="30"/>
        <v>14</v>
      </c>
      <c r="N176" t="str">
        <f t="shared" si="31"/>
        <v>10</v>
      </c>
      <c r="O176" t="str">
        <f t="shared" si="32"/>
        <v>51</v>
      </c>
      <c r="P176" t="str">
        <f t="shared" si="33"/>
        <v>Rat17</v>
      </c>
      <c r="Q176" s="5">
        <f t="shared" si="34"/>
        <v>0.59086805555555555</v>
      </c>
      <c r="R176" s="6" t="str">
        <f t="shared" si="35"/>
        <v>'[PowerlabData CROPPED.xlsx]Rat17'!$G:$G</v>
      </c>
      <c r="S176" s="3">
        <f t="shared" ca="1" si="41"/>
        <v>0.59086229166666671</v>
      </c>
      <c r="T176">
        <f t="shared" ca="1" si="42"/>
        <v>4679</v>
      </c>
      <c r="U176">
        <f t="shared" ca="1" si="36"/>
        <v>4739</v>
      </c>
      <c r="V176" t="str">
        <f t="shared" si="37"/>
        <v>'[PowerlabData CROPPED.xlsx]Rat17'!$</v>
      </c>
      <c r="W176">
        <f t="shared" ca="1" si="38"/>
        <v>37.116572131147542</v>
      </c>
      <c r="X176">
        <f t="shared" ca="1" si="39"/>
        <v>370.86378032786865</v>
      </c>
      <c r="Y176">
        <f t="shared" ca="1" si="40"/>
        <v>83.086218032786888</v>
      </c>
    </row>
    <row r="177" spans="1:25" x14ac:dyDescent="0.25">
      <c r="A177">
        <v>17</v>
      </c>
      <c r="B177" s="4" t="s">
        <v>189</v>
      </c>
      <c r="C177" s="1" t="s">
        <v>24</v>
      </c>
      <c r="D177" s="1">
        <v>0</v>
      </c>
      <c r="E177" s="1">
        <v>49.328333333333298</v>
      </c>
      <c r="F177" s="1">
        <v>1.5279377896003801</v>
      </c>
      <c r="G177" s="1">
        <v>60</v>
      </c>
      <c r="H177" s="1">
        <v>0.19725592043877399</v>
      </c>
      <c r="I177" s="1">
        <v>1.6254999999999999</v>
      </c>
      <c r="J177" s="1">
        <v>3.1486769708349897E-2</v>
      </c>
      <c r="K177" s="1">
        <v>4.0649244902102501E-3</v>
      </c>
      <c r="L177" s="2" t="s">
        <v>307</v>
      </c>
      <c r="M177" t="str">
        <f t="shared" si="30"/>
        <v>14</v>
      </c>
      <c r="N177" t="str">
        <f t="shared" si="31"/>
        <v>13</v>
      </c>
      <c r="O177" t="str">
        <f t="shared" si="32"/>
        <v>31</v>
      </c>
      <c r="P177" t="str">
        <f t="shared" si="33"/>
        <v>Rat17</v>
      </c>
      <c r="Q177" s="5">
        <f t="shared" si="34"/>
        <v>0.59271990740740743</v>
      </c>
      <c r="R177" s="6" t="str">
        <f t="shared" si="35"/>
        <v>'[PowerlabData CROPPED.xlsx]Rat17'!$G:$G</v>
      </c>
      <c r="S177" s="3">
        <f t="shared" ca="1" si="41"/>
        <v>0.59271414351851848</v>
      </c>
      <c r="T177">
        <f t="shared" ca="1" si="42"/>
        <v>4839</v>
      </c>
      <c r="U177">
        <f t="shared" ca="1" si="36"/>
        <v>4899</v>
      </c>
      <c r="V177" t="str">
        <f t="shared" si="37"/>
        <v>'[PowerlabData CROPPED.xlsx]Rat17'!$</v>
      </c>
      <c r="W177">
        <f t="shared" ca="1" si="38"/>
        <v>37.300542622950807</v>
      </c>
      <c r="X177">
        <f t="shared" ca="1" si="39"/>
        <v>372.79447704918033</v>
      </c>
      <c r="Y177">
        <f t="shared" ca="1" si="40"/>
        <v>81.560203278688547</v>
      </c>
    </row>
    <row r="178" spans="1:25" x14ac:dyDescent="0.25">
      <c r="A178">
        <v>18</v>
      </c>
      <c r="B178" s="4" t="s">
        <v>190</v>
      </c>
      <c r="C178" s="1" t="s">
        <v>1</v>
      </c>
      <c r="D178" s="1">
        <v>0</v>
      </c>
      <c r="E178" s="1">
        <v>48.646500000000003</v>
      </c>
      <c r="F178" s="1">
        <v>0.64545287718521005</v>
      </c>
      <c r="G178" s="1">
        <v>60</v>
      </c>
      <c r="H178" s="1">
        <v>8.3327608136665995E-2</v>
      </c>
      <c r="I178" s="1">
        <v>5.4809999999999999</v>
      </c>
      <c r="J178" s="1">
        <v>0.145541517558851</v>
      </c>
      <c r="K178" s="1">
        <v>1.8789329122906099E-2</v>
      </c>
      <c r="L178" s="2" t="s">
        <v>308</v>
      </c>
      <c r="M178" t="str">
        <f t="shared" si="30"/>
        <v>13</v>
      </c>
      <c r="N178" t="str">
        <f t="shared" si="31"/>
        <v>56</v>
      </c>
      <c r="O178" t="str">
        <f t="shared" si="32"/>
        <v>04</v>
      </c>
      <c r="P178" t="str">
        <f t="shared" si="33"/>
        <v>Rat18</v>
      </c>
      <c r="Q178" s="5">
        <f t="shared" si="34"/>
        <v>0.58060185185185187</v>
      </c>
      <c r="R178" s="6" t="str">
        <f t="shared" si="35"/>
        <v>'[PowerlabData CROPPED.xlsx]Rat18'!$G:$G</v>
      </c>
      <c r="S178" s="3">
        <f t="shared" ca="1" si="41"/>
        <v>0.58060072916666672</v>
      </c>
      <c r="T178">
        <f t="shared" ca="1" si="42"/>
        <v>1314</v>
      </c>
      <c r="U178">
        <f t="shared" ca="1" si="36"/>
        <v>1374</v>
      </c>
      <c r="V178" t="str">
        <f t="shared" si="37"/>
        <v>'[PowerlabData CROPPED.xlsx]Rat18'!$</v>
      </c>
      <c r="W178">
        <f t="shared" ca="1" si="38"/>
        <v>37.157636065573769</v>
      </c>
      <c r="X178">
        <f t="shared" ca="1" si="39"/>
        <v>308.38661639344269</v>
      </c>
      <c r="Y178">
        <f t="shared" ca="1" si="40"/>
        <v>85.053418032786894</v>
      </c>
    </row>
    <row r="179" spans="1:25" x14ac:dyDescent="0.25">
      <c r="A179">
        <v>18</v>
      </c>
      <c r="B179" s="4" t="s">
        <v>191</v>
      </c>
      <c r="C179" s="1" t="s">
        <v>3</v>
      </c>
      <c r="D179" s="1">
        <v>1</v>
      </c>
      <c r="E179" s="1">
        <v>63.839666666666702</v>
      </c>
      <c r="F179" s="1">
        <v>1.6137058454239901</v>
      </c>
      <c r="G179" s="1">
        <v>60</v>
      </c>
      <c r="H179" s="1">
        <v>0.20832852883348901</v>
      </c>
      <c r="I179" s="1">
        <v>2.0750000000000002</v>
      </c>
      <c r="J179" s="1">
        <v>3.7793297465732401E-2</v>
      </c>
      <c r="K179" s="1">
        <v>4.8790937227681502E-3</v>
      </c>
      <c r="L179" s="2" t="s">
        <v>308</v>
      </c>
      <c r="M179" t="str">
        <f t="shared" si="30"/>
        <v>13</v>
      </c>
      <c r="N179" t="str">
        <f t="shared" si="31"/>
        <v>57</v>
      </c>
      <c r="O179" t="str">
        <f t="shared" si="32"/>
        <v>21</v>
      </c>
      <c r="P179" t="str">
        <f t="shared" si="33"/>
        <v>Rat18</v>
      </c>
      <c r="Q179" s="5">
        <f t="shared" si="34"/>
        <v>0.58149305555555553</v>
      </c>
      <c r="R179" s="6" t="str">
        <f t="shared" si="35"/>
        <v>'[PowerlabData CROPPED.xlsx]Rat18'!$G:$G</v>
      </c>
      <c r="S179" s="3">
        <f t="shared" ca="1" si="41"/>
        <v>0.58149193287037038</v>
      </c>
      <c r="T179">
        <f t="shared" ca="1" si="42"/>
        <v>1391</v>
      </c>
      <c r="U179">
        <f t="shared" ca="1" si="36"/>
        <v>1451</v>
      </c>
      <c r="V179" t="str">
        <f t="shared" si="37"/>
        <v>'[PowerlabData CROPPED.xlsx]Rat18'!$</v>
      </c>
      <c r="W179">
        <f t="shared" ca="1" si="38"/>
        <v>37.295231147540989</v>
      </c>
      <c r="X179">
        <f t="shared" ca="1" si="39"/>
        <v>315.1116098360655</v>
      </c>
      <c r="Y179">
        <f t="shared" ca="1" si="40"/>
        <v>87.439083606557361</v>
      </c>
    </row>
    <row r="180" spans="1:25" x14ac:dyDescent="0.25">
      <c r="A180">
        <v>18</v>
      </c>
      <c r="B180" s="4" t="s">
        <v>192</v>
      </c>
      <c r="C180" s="1" t="s">
        <v>24</v>
      </c>
      <c r="D180" s="1">
        <v>0</v>
      </c>
      <c r="E180" s="1">
        <v>52.924999999999997</v>
      </c>
      <c r="F180" s="1">
        <v>1.4036897805427</v>
      </c>
      <c r="G180" s="1">
        <v>60</v>
      </c>
      <c r="H180" s="1">
        <v>0.18121557144278</v>
      </c>
      <c r="I180" s="1">
        <v>1.84716666666667</v>
      </c>
      <c r="J180" s="1">
        <v>7.4455616906240807E-2</v>
      </c>
      <c r="K180" s="1">
        <v>9.6121788103156608E-3</v>
      </c>
      <c r="L180" s="2" t="s">
        <v>308</v>
      </c>
      <c r="M180" t="str">
        <f t="shared" si="30"/>
        <v>14</v>
      </c>
      <c r="N180" t="str">
        <f t="shared" si="31"/>
        <v>01</v>
      </c>
      <c r="O180" t="str">
        <f t="shared" si="32"/>
        <v>30</v>
      </c>
      <c r="P180" t="str">
        <f t="shared" si="33"/>
        <v>Rat18</v>
      </c>
      <c r="Q180" s="5">
        <f t="shared" si="34"/>
        <v>0.58437499999999998</v>
      </c>
      <c r="R180" s="6" t="str">
        <f t="shared" si="35"/>
        <v>'[PowerlabData CROPPED.xlsx]Rat18'!$G:$G</v>
      </c>
      <c r="S180" s="3">
        <f t="shared" ca="1" si="41"/>
        <v>0.58437387731481483</v>
      </c>
      <c r="T180">
        <f t="shared" ca="1" si="42"/>
        <v>1640</v>
      </c>
      <c r="U180">
        <f t="shared" ca="1" si="36"/>
        <v>1700</v>
      </c>
      <c r="V180" t="str">
        <f t="shared" si="37"/>
        <v>'[PowerlabData CROPPED.xlsx]Rat18'!$</v>
      </c>
      <c r="W180">
        <f t="shared" ca="1" si="38"/>
        <v>37.45957540983607</v>
      </c>
      <c r="X180">
        <f t="shared" ca="1" si="39"/>
        <v>287.24930000000006</v>
      </c>
      <c r="Y180">
        <f t="shared" ca="1" si="40"/>
        <v>60.38674426229511</v>
      </c>
    </row>
    <row r="181" spans="1:25" x14ac:dyDescent="0.25">
      <c r="A181">
        <v>18</v>
      </c>
      <c r="B181" s="4" t="s">
        <v>193</v>
      </c>
      <c r="C181" s="1" t="s">
        <v>1</v>
      </c>
      <c r="D181" s="1">
        <v>0</v>
      </c>
      <c r="E181" s="1">
        <v>63.2456666666667</v>
      </c>
      <c r="F181" s="1">
        <v>0.64090656278604397</v>
      </c>
      <c r="G181" s="1">
        <v>60</v>
      </c>
      <c r="H181" s="1">
        <v>8.2740681471512895E-2</v>
      </c>
      <c r="I181" s="1">
        <v>4.8931666666666702</v>
      </c>
      <c r="J181" s="1">
        <v>9.2834829431391402E-2</v>
      </c>
      <c r="K181" s="1">
        <v>1.19849249445262E-2</v>
      </c>
      <c r="L181" s="2" t="s">
        <v>309</v>
      </c>
      <c r="M181" t="str">
        <f t="shared" si="30"/>
        <v>14</v>
      </c>
      <c r="N181" t="str">
        <f t="shared" si="31"/>
        <v>16</v>
      </c>
      <c r="O181" t="str">
        <f t="shared" si="32"/>
        <v>20</v>
      </c>
      <c r="P181" t="str">
        <f t="shared" si="33"/>
        <v>Rat18</v>
      </c>
      <c r="Q181" s="5">
        <f t="shared" si="34"/>
        <v>0.59467592592592589</v>
      </c>
      <c r="R181" s="6" t="str">
        <f t="shared" si="35"/>
        <v>'[PowerlabData CROPPED.xlsx]Rat18'!$G:$G</v>
      </c>
      <c r="S181" s="3">
        <f t="shared" ca="1" si="41"/>
        <v>0.59467480324074073</v>
      </c>
      <c r="T181">
        <f t="shared" ca="1" si="42"/>
        <v>2530</v>
      </c>
      <c r="U181">
        <f t="shared" ca="1" si="36"/>
        <v>2590</v>
      </c>
      <c r="V181" t="str">
        <f t="shared" si="37"/>
        <v>'[PowerlabData CROPPED.xlsx]Rat18'!$</v>
      </c>
      <c r="W181">
        <f t="shared" ca="1" si="38"/>
        <v>37.353803278688524</v>
      </c>
      <c r="X181">
        <f t="shared" ca="1" si="39"/>
        <v>334.87462786885243</v>
      </c>
      <c r="Y181">
        <f t="shared" ca="1" si="40"/>
        <v>85.027422950819698</v>
      </c>
    </row>
    <row r="182" spans="1:25" x14ac:dyDescent="0.25">
      <c r="A182">
        <v>18</v>
      </c>
      <c r="B182" s="4" t="s">
        <v>194</v>
      </c>
      <c r="C182" s="1" t="s">
        <v>3</v>
      </c>
      <c r="D182" s="1">
        <v>1</v>
      </c>
      <c r="E182" s="1">
        <v>77.888666666666694</v>
      </c>
      <c r="F182" s="1">
        <v>1.07757515850275</v>
      </c>
      <c r="G182" s="1">
        <v>60</v>
      </c>
      <c r="H182" s="1">
        <v>0.139114354772265</v>
      </c>
      <c r="I182" s="1">
        <v>2.4121666666666699</v>
      </c>
      <c r="J182" s="1">
        <v>7.4679128424361099E-2</v>
      </c>
      <c r="K182" s="1">
        <v>9.6410340232278499E-3</v>
      </c>
      <c r="L182" s="2" t="s">
        <v>309</v>
      </c>
      <c r="M182" t="str">
        <f t="shared" si="30"/>
        <v>14</v>
      </c>
      <c r="N182" t="str">
        <f t="shared" si="31"/>
        <v>17</v>
      </c>
      <c r="O182" t="str">
        <f t="shared" si="32"/>
        <v>40</v>
      </c>
      <c r="P182" t="str">
        <f t="shared" si="33"/>
        <v>Rat18</v>
      </c>
      <c r="Q182" s="5">
        <f t="shared" si="34"/>
        <v>0.59560185185185188</v>
      </c>
      <c r="R182" s="6" t="str">
        <f t="shared" si="35"/>
        <v>'[PowerlabData CROPPED.xlsx]Rat18'!$G:$G</v>
      </c>
      <c r="S182" s="3">
        <f t="shared" ca="1" si="41"/>
        <v>0.59560072916666662</v>
      </c>
      <c r="T182">
        <f t="shared" ca="1" si="42"/>
        <v>2610</v>
      </c>
      <c r="U182">
        <f t="shared" ca="1" si="36"/>
        <v>2670</v>
      </c>
      <c r="V182" t="str">
        <f t="shared" si="37"/>
        <v>'[PowerlabData CROPPED.xlsx]Rat18'!$</v>
      </c>
      <c r="W182">
        <f t="shared" ca="1" si="38"/>
        <v>37.469229508196733</v>
      </c>
      <c r="X182">
        <f t="shared" ca="1" si="39"/>
        <v>334.00203442622956</v>
      </c>
      <c r="Y182">
        <f t="shared" ca="1" si="40"/>
        <v>87.290529508196741</v>
      </c>
    </row>
    <row r="183" spans="1:25" x14ac:dyDescent="0.25">
      <c r="A183">
        <v>18</v>
      </c>
      <c r="B183" s="4" t="s">
        <v>195</v>
      </c>
      <c r="C183" s="1" t="s">
        <v>24</v>
      </c>
      <c r="D183" s="1">
        <v>0</v>
      </c>
      <c r="E183" s="1">
        <v>56.436478873239402</v>
      </c>
      <c r="F183" s="1">
        <v>21.567810528237398</v>
      </c>
      <c r="G183" s="1">
        <v>71</v>
      </c>
      <c r="H183" s="1">
        <v>2.55962819423124</v>
      </c>
      <c r="I183" s="1">
        <v>43.472676056338003</v>
      </c>
      <c r="J183" s="1">
        <v>350.45073288173597</v>
      </c>
      <c r="K183" s="1">
        <v>41.590850188463797</v>
      </c>
      <c r="L183" s="2" t="s">
        <v>309</v>
      </c>
      <c r="M183" t="str">
        <f t="shared" si="30"/>
        <v>14</v>
      </c>
      <c r="N183" t="str">
        <f t="shared" si="31"/>
        <v>20</v>
      </c>
      <c r="O183" t="str">
        <f t="shared" si="32"/>
        <v>51</v>
      </c>
      <c r="P183" t="str">
        <f t="shared" si="33"/>
        <v>Rat18</v>
      </c>
      <c r="Q183" s="5">
        <f t="shared" si="34"/>
        <v>0.59781249999999997</v>
      </c>
      <c r="R183" s="6" t="str">
        <f t="shared" si="35"/>
        <v>'[PowerlabData CROPPED.xlsx]Rat18'!$G:$G</v>
      </c>
      <c r="S183" s="3">
        <f t="shared" ca="1" si="41"/>
        <v>0.59781137731481482</v>
      </c>
      <c r="T183">
        <f t="shared" ca="1" si="42"/>
        <v>2801</v>
      </c>
      <c r="U183">
        <f t="shared" ca="1" si="36"/>
        <v>2872</v>
      </c>
      <c r="V183" t="str">
        <f t="shared" si="37"/>
        <v>'[PowerlabData CROPPED.xlsx]Rat18'!$</v>
      </c>
      <c r="W183">
        <f t="shared" ca="1" si="38"/>
        <v>37.616590277777775</v>
      </c>
      <c r="X183">
        <f t="shared" ca="1" si="39"/>
        <v>337.91901666666678</v>
      </c>
      <c r="Y183">
        <f t="shared" ca="1" si="40"/>
        <v>88.534647222222233</v>
      </c>
    </row>
    <row r="184" spans="1:25" x14ac:dyDescent="0.25">
      <c r="A184">
        <v>18</v>
      </c>
      <c r="B184" s="4" t="s">
        <v>196</v>
      </c>
      <c r="C184" s="1" t="s">
        <v>1</v>
      </c>
      <c r="D184" s="1">
        <v>0</v>
      </c>
      <c r="E184" s="1">
        <v>65.8243333333333</v>
      </c>
      <c r="F184" s="1">
        <v>0.66192488664164595</v>
      </c>
      <c r="G184" s="1">
        <v>60</v>
      </c>
      <c r="H184" s="1">
        <v>8.5454135413444196E-2</v>
      </c>
      <c r="I184" s="1">
        <v>3.9396666666666702</v>
      </c>
      <c r="J184" s="1">
        <v>0.22086924236349001</v>
      </c>
      <c r="K184" s="1">
        <v>2.8514096578774899E-2</v>
      </c>
      <c r="L184" s="2" t="s">
        <v>310</v>
      </c>
      <c r="M184" t="str">
        <f t="shared" si="30"/>
        <v>14</v>
      </c>
      <c r="N184" t="str">
        <f t="shared" si="31"/>
        <v>34</v>
      </c>
      <c r="O184" t="str">
        <f t="shared" si="32"/>
        <v>23</v>
      </c>
      <c r="P184" t="str">
        <f t="shared" si="33"/>
        <v>Rat18</v>
      </c>
      <c r="Q184" s="5">
        <f t="shared" si="34"/>
        <v>0.60721064814814818</v>
      </c>
      <c r="R184" s="6" t="str">
        <f t="shared" si="35"/>
        <v>'[PowerlabData CROPPED.xlsx]Rat18'!$G:$G</v>
      </c>
      <c r="S184" s="3">
        <f t="shared" ca="1" si="41"/>
        <v>0.60720952546296292</v>
      </c>
      <c r="T184">
        <f t="shared" ca="1" si="42"/>
        <v>3613</v>
      </c>
      <c r="U184">
        <f t="shared" ca="1" si="36"/>
        <v>3673</v>
      </c>
      <c r="V184" t="str">
        <f t="shared" si="37"/>
        <v>'[PowerlabData CROPPED.xlsx]Rat18'!$</v>
      </c>
      <c r="W184">
        <f t="shared" ca="1" si="38"/>
        <v>37.283170491803268</v>
      </c>
      <c r="X184">
        <f t="shared" ca="1" si="39"/>
        <v>325.04758196721292</v>
      </c>
      <c r="Y184">
        <f t="shared" ca="1" si="40"/>
        <v>77.12172295081966</v>
      </c>
    </row>
    <row r="185" spans="1:25" x14ac:dyDescent="0.25">
      <c r="A185">
        <v>18</v>
      </c>
      <c r="B185" s="4" t="s">
        <v>197</v>
      </c>
      <c r="C185" s="1" t="s">
        <v>3</v>
      </c>
      <c r="D185" s="1">
        <v>1</v>
      </c>
      <c r="E185" s="1">
        <v>75.484833333333398</v>
      </c>
      <c r="F185" s="1">
        <v>1.9386640517520199</v>
      </c>
      <c r="G185" s="1">
        <v>60</v>
      </c>
      <c r="H185" s="1">
        <v>0.25028045287755202</v>
      </c>
      <c r="I185" s="1">
        <v>1.8898333333333299</v>
      </c>
      <c r="J185" s="1">
        <v>4.8010126246680697E-2</v>
      </c>
      <c r="K185" s="1">
        <v>6.1980806467570003E-3</v>
      </c>
      <c r="L185" s="2" t="s">
        <v>310</v>
      </c>
      <c r="M185" t="str">
        <f t="shared" si="30"/>
        <v>14</v>
      </c>
      <c r="N185" t="str">
        <f t="shared" si="31"/>
        <v>35</v>
      </c>
      <c r="O185" t="str">
        <f t="shared" si="32"/>
        <v>43</v>
      </c>
      <c r="P185" t="str">
        <f t="shared" si="33"/>
        <v>Rat18</v>
      </c>
      <c r="Q185" s="5">
        <f t="shared" si="34"/>
        <v>0.60813657407407407</v>
      </c>
      <c r="R185" s="6" t="str">
        <f t="shared" si="35"/>
        <v>'[PowerlabData CROPPED.xlsx]Rat18'!$G:$G</v>
      </c>
      <c r="S185" s="3">
        <f t="shared" ca="1" si="41"/>
        <v>0.60813545138888891</v>
      </c>
      <c r="T185">
        <f t="shared" ca="1" si="42"/>
        <v>3693</v>
      </c>
      <c r="U185">
        <f t="shared" ca="1" si="36"/>
        <v>3753</v>
      </c>
      <c r="V185" t="str">
        <f t="shared" si="37"/>
        <v>'[PowerlabData CROPPED.xlsx]Rat18'!$</v>
      </c>
      <c r="W185">
        <f t="shared" ca="1" si="38"/>
        <v>37.310255737704928</v>
      </c>
      <c r="X185">
        <f t="shared" ca="1" si="39"/>
        <v>323.82799344262298</v>
      </c>
      <c r="Y185">
        <f t="shared" ca="1" si="40"/>
        <v>77.493618032786884</v>
      </c>
    </row>
    <row r="186" spans="1:25" x14ac:dyDescent="0.25">
      <c r="A186">
        <v>18</v>
      </c>
      <c r="B186" s="4" t="s">
        <v>198</v>
      </c>
      <c r="C186" s="1" t="s">
        <v>24</v>
      </c>
      <c r="D186" s="1">
        <v>0</v>
      </c>
      <c r="E186" s="1">
        <v>68.472666666666697</v>
      </c>
      <c r="F186" s="1">
        <v>2.1262822536582999</v>
      </c>
      <c r="G186" s="1">
        <v>60</v>
      </c>
      <c r="H186" s="1">
        <v>0.27450185859183202</v>
      </c>
      <c r="I186" s="1">
        <v>1.66133333333333</v>
      </c>
      <c r="J186" s="1">
        <v>2.8546258754675501E-2</v>
      </c>
      <c r="K186" s="1">
        <v>3.6853061584461999E-3</v>
      </c>
      <c r="L186" s="2" t="s">
        <v>310</v>
      </c>
      <c r="M186" t="str">
        <f t="shared" si="30"/>
        <v>14</v>
      </c>
      <c r="N186" t="str">
        <f t="shared" si="31"/>
        <v>39</v>
      </c>
      <c r="O186" t="str">
        <f t="shared" si="32"/>
        <v>02</v>
      </c>
      <c r="P186" t="str">
        <f t="shared" si="33"/>
        <v>Rat18</v>
      </c>
      <c r="Q186" s="5">
        <f t="shared" si="34"/>
        <v>0.6104398148148148</v>
      </c>
      <c r="R186" s="6" t="str">
        <f t="shared" si="35"/>
        <v>'[PowerlabData CROPPED.xlsx]Rat18'!$G:$G</v>
      </c>
      <c r="S186" s="3">
        <f t="shared" ca="1" si="41"/>
        <v>0.61043869212962965</v>
      </c>
      <c r="T186">
        <f t="shared" ca="1" si="42"/>
        <v>3892</v>
      </c>
      <c r="U186">
        <f t="shared" ca="1" si="36"/>
        <v>3952</v>
      </c>
      <c r="V186" t="str">
        <f t="shared" si="37"/>
        <v>'[PowerlabData CROPPED.xlsx]Rat18'!$</v>
      </c>
      <c r="W186">
        <f t="shared" ca="1" si="38"/>
        <v>37.285519672131151</v>
      </c>
      <c r="X186">
        <f t="shared" ca="1" si="39"/>
        <v>323.4470459016394</v>
      </c>
      <c r="Y186">
        <f t="shared" ca="1" si="40"/>
        <v>85.774281967213128</v>
      </c>
    </row>
    <row r="187" spans="1:25" x14ac:dyDescent="0.25">
      <c r="A187">
        <v>18</v>
      </c>
      <c r="B187" s="4" t="s">
        <v>199</v>
      </c>
      <c r="C187" s="1" t="s">
        <v>1</v>
      </c>
      <c r="D187" s="1">
        <v>0</v>
      </c>
      <c r="E187" s="1">
        <v>55.923000000000002</v>
      </c>
      <c r="F187" s="1">
        <v>0.72362812733244897</v>
      </c>
      <c r="G187" s="1">
        <v>60</v>
      </c>
      <c r="H187" s="1">
        <v>9.34199895335278E-2</v>
      </c>
      <c r="I187" s="1">
        <v>5.2746666666666702</v>
      </c>
      <c r="J187" s="1">
        <v>0.22043492362952699</v>
      </c>
      <c r="K187" s="1">
        <v>2.8458026271322101E-2</v>
      </c>
      <c r="L187" s="2" t="s">
        <v>307</v>
      </c>
      <c r="M187" t="str">
        <f t="shared" si="30"/>
        <v>14</v>
      </c>
      <c r="N187" t="str">
        <f t="shared" si="31"/>
        <v>51</v>
      </c>
      <c r="O187" t="str">
        <f t="shared" si="32"/>
        <v>35</v>
      </c>
      <c r="P187" t="str">
        <f t="shared" si="33"/>
        <v>Rat18</v>
      </c>
      <c r="Q187" s="5">
        <f t="shared" si="34"/>
        <v>0.6191550925925926</v>
      </c>
      <c r="R187" s="6" t="str">
        <f t="shared" si="35"/>
        <v>'[PowerlabData CROPPED.xlsx]Rat18'!$G:$G</v>
      </c>
      <c r="S187" s="3">
        <f t="shared" ca="1" si="41"/>
        <v>0.61915396990740745</v>
      </c>
      <c r="T187">
        <f t="shared" ca="1" si="42"/>
        <v>4645</v>
      </c>
      <c r="U187">
        <f t="shared" ca="1" si="36"/>
        <v>4705</v>
      </c>
      <c r="V187" t="str">
        <f t="shared" si="37"/>
        <v>'[PowerlabData CROPPED.xlsx]Rat18'!$</v>
      </c>
      <c r="W187">
        <f t="shared" ca="1" si="38"/>
        <v>37.156963934426237</v>
      </c>
      <c r="X187">
        <f t="shared" ca="1" si="39"/>
        <v>333.49740983606563</v>
      </c>
      <c r="Y187">
        <f t="shared" ca="1" si="40"/>
        <v>81.425042622950826</v>
      </c>
    </row>
    <row r="188" spans="1:25" x14ac:dyDescent="0.25">
      <c r="A188">
        <v>18</v>
      </c>
      <c r="B188" s="4" t="s">
        <v>200</v>
      </c>
      <c r="C188" s="1" t="s">
        <v>3</v>
      </c>
      <c r="D188" s="1">
        <v>1</v>
      </c>
      <c r="E188" s="1">
        <v>73.420833333333306</v>
      </c>
      <c r="F188" s="1">
        <v>1.04466468570329</v>
      </c>
      <c r="G188" s="1">
        <v>60</v>
      </c>
      <c r="H188" s="1">
        <v>0.13486563100332799</v>
      </c>
      <c r="I188" s="1">
        <v>2.57683333333333</v>
      </c>
      <c r="J188" s="1">
        <v>6.7243132652255899E-2</v>
      </c>
      <c r="K188" s="1">
        <v>8.6810510969667805E-3</v>
      </c>
      <c r="L188" s="2" t="s">
        <v>307</v>
      </c>
      <c r="M188" t="str">
        <f t="shared" si="30"/>
        <v>14</v>
      </c>
      <c r="N188" t="str">
        <f t="shared" si="31"/>
        <v>53</v>
      </c>
      <c r="O188" t="str">
        <f t="shared" si="32"/>
        <v>52</v>
      </c>
      <c r="P188" t="str">
        <f t="shared" si="33"/>
        <v>Rat18</v>
      </c>
      <c r="Q188" s="5">
        <f t="shared" si="34"/>
        <v>0.6207407407407407</v>
      </c>
      <c r="R188" s="6" t="str">
        <f t="shared" si="35"/>
        <v>'[PowerlabData CROPPED.xlsx]Rat18'!$G:$G</v>
      </c>
      <c r="S188" s="3">
        <f t="shared" ca="1" si="41"/>
        <v>0.62073961805555555</v>
      </c>
      <c r="T188">
        <f t="shared" ca="1" si="42"/>
        <v>4782</v>
      </c>
      <c r="U188">
        <f t="shared" ca="1" si="36"/>
        <v>4842</v>
      </c>
      <c r="V188" t="str">
        <f t="shared" si="37"/>
        <v>'[PowerlabData CROPPED.xlsx]Rat18'!$</v>
      </c>
      <c r="W188">
        <f t="shared" ca="1" si="38"/>
        <v>37.373708196721303</v>
      </c>
      <c r="X188">
        <f t="shared" ca="1" si="39"/>
        <v>338.78644590163935</v>
      </c>
      <c r="Y188">
        <f t="shared" ca="1" si="40"/>
        <v>86.567393442622958</v>
      </c>
    </row>
    <row r="189" spans="1:25" x14ac:dyDescent="0.25">
      <c r="A189">
        <v>18</v>
      </c>
      <c r="B189" s="4" t="s">
        <v>201</v>
      </c>
      <c r="C189" s="1" t="s">
        <v>24</v>
      </c>
      <c r="D189" s="1">
        <v>0</v>
      </c>
      <c r="E189" s="1">
        <v>53.42</v>
      </c>
      <c r="F189" s="1">
        <v>1.45356802386404</v>
      </c>
      <c r="G189" s="1">
        <v>60</v>
      </c>
      <c r="H189" s="1">
        <v>0.187654824966834</v>
      </c>
      <c r="I189" s="1">
        <v>1.9101666666666699</v>
      </c>
      <c r="J189" s="1">
        <v>6.2329545339447297E-2</v>
      </c>
      <c r="K189" s="1">
        <v>8.0467097025453196E-3</v>
      </c>
      <c r="L189" s="2" t="s">
        <v>307</v>
      </c>
      <c r="M189" t="str">
        <f t="shared" si="30"/>
        <v>14</v>
      </c>
      <c r="N189" t="str">
        <f t="shared" si="31"/>
        <v>56</v>
      </c>
      <c r="O189" t="str">
        <f t="shared" si="32"/>
        <v>47</v>
      </c>
      <c r="P189" t="str">
        <f t="shared" si="33"/>
        <v>Rat18</v>
      </c>
      <c r="Q189" s="5">
        <f t="shared" si="34"/>
        <v>0.62276620370370372</v>
      </c>
      <c r="R189" s="6" t="str">
        <f t="shared" si="35"/>
        <v>'[PowerlabData CROPPED.xlsx]Rat18'!$G:$G</v>
      </c>
      <c r="S189" s="3">
        <f t="shared" ca="1" si="41"/>
        <v>0.62276508101851846</v>
      </c>
      <c r="T189">
        <f t="shared" ca="1" si="42"/>
        <v>4957</v>
      </c>
      <c r="U189">
        <f t="shared" ca="1" si="36"/>
        <v>5017</v>
      </c>
      <c r="V189" t="str">
        <f t="shared" si="37"/>
        <v>'[PowerlabData CROPPED.xlsx]Rat18'!$</v>
      </c>
      <c r="W189">
        <f t="shared" ca="1" si="38"/>
        <v>37.510068852459007</v>
      </c>
      <c r="X189">
        <f t="shared" ca="1" si="39"/>
        <v>339.56810327868862</v>
      </c>
      <c r="Y189">
        <f t="shared" ca="1" si="40"/>
        <v>83.798380327868841</v>
      </c>
    </row>
    <row r="190" spans="1:25" x14ac:dyDescent="0.25">
      <c r="A190">
        <v>19</v>
      </c>
      <c r="B190" s="4" t="s">
        <v>202</v>
      </c>
      <c r="C190" s="1" t="s">
        <v>1</v>
      </c>
      <c r="D190" s="1">
        <v>0</v>
      </c>
      <c r="E190" s="1">
        <v>43.380333333333297</v>
      </c>
      <c r="F190" s="1">
        <v>0.33380616464582502</v>
      </c>
      <c r="G190" s="1">
        <v>60</v>
      </c>
      <c r="H190" s="1">
        <v>4.3094190551155001E-2</v>
      </c>
      <c r="I190" s="1">
        <v>6.1144999999999996</v>
      </c>
      <c r="J190" s="1">
        <v>0.27329730453604301</v>
      </c>
      <c r="K190" s="1">
        <v>3.5282530301048998E-2</v>
      </c>
      <c r="L190" s="2" t="s">
        <v>308</v>
      </c>
      <c r="M190" t="str">
        <f t="shared" si="30"/>
        <v>14</v>
      </c>
      <c r="N190" t="str">
        <f t="shared" si="31"/>
        <v>34</v>
      </c>
      <c r="O190" t="str">
        <f t="shared" si="32"/>
        <v>13</v>
      </c>
      <c r="P190" t="str">
        <f t="shared" si="33"/>
        <v>Rat19</v>
      </c>
      <c r="Q190" s="5">
        <f t="shared" si="34"/>
        <v>0.60709490740740735</v>
      </c>
      <c r="R190" s="6" t="str">
        <f t="shared" si="35"/>
        <v>'[PowerlabData CROPPED.xlsx]Rat19'!$G:$G</v>
      </c>
      <c r="S190" s="3">
        <f t="shared" ca="1" si="41"/>
        <v>0.60709009259259261</v>
      </c>
      <c r="T190">
        <f t="shared" ca="1" si="42"/>
        <v>1482</v>
      </c>
      <c r="U190">
        <f t="shared" ca="1" si="36"/>
        <v>1542</v>
      </c>
      <c r="V190" t="str">
        <f t="shared" si="37"/>
        <v>'[PowerlabData CROPPED.xlsx]Rat19'!$</v>
      </c>
      <c r="W190">
        <f t="shared" ca="1" si="38"/>
        <v>36.829172131147551</v>
      </c>
      <c r="X190">
        <f t="shared" ca="1" si="39"/>
        <v>331.51677868852471</v>
      </c>
      <c r="Y190">
        <f t="shared" ca="1" si="40"/>
        <v>78.0711606557377</v>
      </c>
    </row>
    <row r="191" spans="1:25" x14ac:dyDescent="0.25">
      <c r="A191">
        <v>19</v>
      </c>
      <c r="B191" s="4" t="s">
        <v>203</v>
      </c>
      <c r="C191" s="1" t="s">
        <v>3</v>
      </c>
      <c r="D191" s="1">
        <v>1</v>
      </c>
      <c r="E191" s="1">
        <v>66.900499999999994</v>
      </c>
      <c r="F191" s="1">
        <v>1.6332497512627999</v>
      </c>
      <c r="G191" s="1">
        <v>60</v>
      </c>
      <c r="H191" s="1">
        <v>0.21085163622794101</v>
      </c>
      <c r="I191" s="1">
        <v>1.85883333333333</v>
      </c>
      <c r="J191" s="1">
        <v>4.4538061126287103E-2</v>
      </c>
      <c r="K191" s="1">
        <v>5.7498389671492602E-3</v>
      </c>
      <c r="L191" s="2" t="s">
        <v>308</v>
      </c>
      <c r="M191" t="str">
        <f t="shared" si="30"/>
        <v>14</v>
      </c>
      <c r="N191" t="str">
        <f t="shared" si="31"/>
        <v>35</v>
      </c>
      <c r="O191" t="str">
        <f t="shared" si="32"/>
        <v>42</v>
      </c>
      <c r="P191" t="str">
        <f t="shared" si="33"/>
        <v>Rat19</v>
      </c>
      <c r="Q191" s="5">
        <f t="shared" si="34"/>
        <v>0.60812500000000003</v>
      </c>
      <c r="R191" s="6" t="str">
        <f t="shared" si="35"/>
        <v>'[PowerlabData CROPPED.xlsx]Rat19'!$G:$G</v>
      </c>
      <c r="S191" s="3">
        <f t="shared" ca="1" si="41"/>
        <v>0.60812018518518518</v>
      </c>
      <c r="T191">
        <f t="shared" ca="1" si="42"/>
        <v>1571</v>
      </c>
      <c r="U191">
        <f t="shared" ca="1" si="36"/>
        <v>1631</v>
      </c>
      <c r="V191" t="str">
        <f t="shared" si="37"/>
        <v>'[PowerlabData CROPPED.xlsx]Rat19'!$</v>
      </c>
      <c r="W191">
        <f t="shared" ca="1" si="38"/>
        <v>36.970780327868852</v>
      </c>
      <c r="X191">
        <f t="shared" ca="1" si="39"/>
        <v>334.03001311475413</v>
      </c>
      <c r="Y191">
        <f t="shared" ca="1" si="40"/>
        <v>77.809545901639368</v>
      </c>
    </row>
    <row r="192" spans="1:25" x14ac:dyDescent="0.25">
      <c r="A192">
        <v>19</v>
      </c>
      <c r="B192" s="4" t="s">
        <v>204</v>
      </c>
      <c r="C192" s="1" t="s">
        <v>24</v>
      </c>
      <c r="D192" s="1">
        <v>0</v>
      </c>
      <c r="E192" s="1">
        <v>40.971499999999999</v>
      </c>
      <c r="F192" s="1">
        <v>0.66299025885252105</v>
      </c>
      <c r="G192" s="1">
        <v>60</v>
      </c>
      <c r="H192" s="1">
        <v>8.5591674374451907E-2</v>
      </c>
      <c r="I192" s="1">
        <v>2.11</v>
      </c>
      <c r="J192" s="1">
        <v>6.9570108523704405E-2</v>
      </c>
      <c r="K192" s="1">
        <v>8.9814623902049907E-3</v>
      </c>
      <c r="L192" s="2" t="s">
        <v>308</v>
      </c>
      <c r="M192" t="str">
        <f t="shared" si="30"/>
        <v>14</v>
      </c>
      <c r="N192" t="str">
        <f t="shared" si="31"/>
        <v>37</v>
      </c>
      <c r="O192" t="str">
        <f t="shared" si="32"/>
        <v>59</v>
      </c>
      <c r="P192" t="str">
        <f t="shared" si="33"/>
        <v>Rat19</v>
      </c>
      <c r="Q192" s="5">
        <f t="shared" si="34"/>
        <v>0.60971064814814813</v>
      </c>
      <c r="R192" s="6" t="str">
        <f t="shared" si="35"/>
        <v>'[PowerlabData CROPPED.xlsx]Rat19'!$G:$G</v>
      </c>
      <c r="S192" s="3">
        <f t="shared" ca="1" si="41"/>
        <v>0.60970583333333328</v>
      </c>
      <c r="T192">
        <f t="shared" ca="1" si="42"/>
        <v>1708</v>
      </c>
      <c r="U192">
        <f t="shared" ca="1" si="36"/>
        <v>1768</v>
      </c>
      <c r="V192" t="str">
        <f t="shared" si="37"/>
        <v>'[PowerlabData CROPPED.xlsx]Rat19'!$</v>
      </c>
      <c r="W192">
        <f t="shared" ca="1" si="38"/>
        <v>37.171698360655739</v>
      </c>
      <c r="X192">
        <f t="shared" ca="1" si="39"/>
        <v>338.17874590163933</v>
      </c>
      <c r="Y192">
        <f t="shared" ca="1" si="40"/>
        <v>80.036813114754096</v>
      </c>
    </row>
    <row r="193" spans="1:25" x14ac:dyDescent="0.25">
      <c r="A193">
        <v>19</v>
      </c>
      <c r="B193" s="4" t="s">
        <v>205</v>
      </c>
      <c r="C193" s="1" t="s">
        <v>1</v>
      </c>
      <c r="D193" s="1">
        <v>0</v>
      </c>
      <c r="E193" s="1">
        <v>52.798666666666698</v>
      </c>
      <c r="F193" s="1">
        <v>0.38030455631711202</v>
      </c>
      <c r="G193" s="1">
        <v>60</v>
      </c>
      <c r="H193" s="1">
        <v>4.90971071034325E-2</v>
      </c>
      <c r="I193" s="1">
        <v>5.3845000000000001</v>
      </c>
      <c r="J193" s="1">
        <v>0.12325346513046501</v>
      </c>
      <c r="K193" s="1">
        <v>1.5911953927088201E-2</v>
      </c>
      <c r="L193" s="2" t="s">
        <v>309</v>
      </c>
      <c r="M193" t="str">
        <f t="shared" si="30"/>
        <v>14</v>
      </c>
      <c r="N193" t="str">
        <f t="shared" si="31"/>
        <v>52</v>
      </c>
      <c r="O193" t="str">
        <f t="shared" si="32"/>
        <v>33</v>
      </c>
      <c r="P193" t="str">
        <f t="shared" si="33"/>
        <v>Rat19</v>
      </c>
      <c r="Q193" s="5">
        <f t="shared" si="34"/>
        <v>0.61982638888888886</v>
      </c>
      <c r="R193" s="6" t="str">
        <f t="shared" si="35"/>
        <v>'[PowerlabData CROPPED.xlsx]Rat19'!$G:$G</v>
      </c>
      <c r="S193" s="3">
        <f t="shared" ca="1" si="41"/>
        <v>0.61982157407407412</v>
      </c>
      <c r="T193">
        <f t="shared" ca="1" si="42"/>
        <v>2582</v>
      </c>
      <c r="U193">
        <f t="shared" ca="1" si="36"/>
        <v>2642</v>
      </c>
      <c r="V193" t="str">
        <f t="shared" si="37"/>
        <v>'[PowerlabData CROPPED.xlsx]Rat19'!$</v>
      </c>
      <c r="W193">
        <f t="shared" ca="1" si="38"/>
        <v>37.287147540983611</v>
      </c>
      <c r="X193">
        <f t="shared" ca="1" si="39"/>
        <v>338.25115409836064</v>
      </c>
      <c r="Y193">
        <f t="shared" ca="1" si="40"/>
        <v>82.651667213114749</v>
      </c>
    </row>
    <row r="194" spans="1:25" x14ac:dyDescent="0.25">
      <c r="A194">
        <v>19</v>
      </c>
      <c r="B194" s="4" t="s">
        <v>206</v>
      </c>
      <c r="C194" s="1" t="s">
        <v>3</v>
      </c>
      <c r="D194" s="1">
        <v>1</v>
      </c>
      <c r="E194" s="1">
        <v>69.115499999999997</v>
      </c>
      <c r="F194" s="1">
        <v>1.4842062132107301</v>
      </c>
      <c r="G194" s="1">
        <v>60</v>
      </c>
      <c r="H194" s="1">
        <v>0.19161019820342401</v>
      </c>
      <c r="I194" s="1">
        <v>1.78266666666667</v>
      </c>
      <c r="J194" s="1">
        <v>3.9279624347604097E-2</v>
      </c>
      <c r="K194" s="1">
        <v>5.0709776981184701E-3</v>
      </c>
      <c r="L194" s="2" t="s">
        <v>309</v>
      </c>
      <c r="M194" t="str">
        <f t="shared" si="30"/>
        <v>14</v>
      </c>
      <c r="N194" t="str">
        <f t="shared" si="31"/>
        <v>54</v>
      </c>
      <c r="O194" t="str">
        <f t="shared" si="32"/>
        <v>24</v>
      </c>
      <c r="P194" t="str">
        <f t="shared" si="33"/>
        <v>Rat19</v>
      </c>
      <c r="Q194" s="5">
        <f t="shared" si="34"/>
        <v>0.62111111111111106</v>
      </c>
      <c r="R194" s="6" t="str">
        <f t="shared" si="35"/>
        <v>'[PowerlabData CROPPED.xlsx]Rat19'!$G:$G</v>
      </c>
      <c r="S194" s="3">
        <f t="shared" ca="1" si="41"/>
        <v>0.62110629629629632</v>
      </c>
      <c r="T194">
        <f t="shared" ca="1" si="42"/>
        <v>2693</v>
      </c>
      <c r="U194">
        <f t="shared" ca="1" si="36"/>
        <v>2753</v>
      </c>
      <c r="V194" t="str">
        <f t="shared" si="37"/>
        <v>'[PowerlabData CROPPED.xlsx]Rat19'!$</v>
      </c>
      <c r="W194">
        <f t="shared" ca="1" si="38"/>
        <v>37.289081967213107</v>
      </c>
      <c r="X194">
        <f t="shared" ca="1" si="39"/>
        <v>337.62897540983602</v>
      </c>
      <c r="Y194">
        <f t="shared" ca="1" si="40"/>
        <v>80.534945901639347</v>
      </c>
    </row>
    <row r="195" spans="1:25" x14ac:dyDescent="0.25">
      <c r="A195">
        <v>19</v>
      </c>
      <c r="B195" s="4" t="s">
        <v>207</v>
      </c>
      <c r="C195" s="1" t="s">
        <v>24</v>
      </c>
      <c r="D195" s="1">
        <v>0</v>
      </c>
      <c r="E195" s="1">
        <v>50.968333333333298</v>
      </c>
      <c r="F195" s="1">
        <v>1.00198663774634</v>
      </c>
      <c r="G195" s="1">
        <v>60</v>
      </c>
      <c r="H195" s="1">
        <v>0.12935591870379801</v>
      </c>
      <c r="I195" s="1">
        <v>1.87466666666667</v>
      </c>
      <c r="J195" s="1">
        <v>8.5175635535573696E-2</v>
      </c>
      <c r="K195" s="1">
        <v>1.0996127264397E-2</v>
      </c>
      <c r="L195" s="2" t="s">
        <v>309</v>
      </c>
      <c r="M195" t="str">
        <f t="shared" ref="M195:M258" si="43">LEFT(B195,2)</f>
        <v>14</v>
      </c>
      <c r="N195" t="str">
        <f t="shared" ref="N195:N258" si="44">MID(B195,4,2)</f>
        <v>56</v>
      </c>
      <c r="O195" t="str">
        <f t="shared" ref="O195:O258" si="45">MID(B195,7,2)</f>
        <v>28</v>
      </c>
      <c r="P195" t="str">
        <f t="shared" ref="P195:P258" si="46">"Rat"&amp;TEXT(A195,"00")</f>
        <v>Rat19</v>
      </c>
      <c r="Q195" s="5">
        <f t="shared" ref="Q195:Q258" si="47">TIME(M195,N195,O195)</f>
        <v>0.62254629629629632</v>
      </c>
      <c r="R195" s="6" t="str">
        <f t="shared" ref="R195:R258" si="48">"'[PowerlabData CROPPED.xlsx]"&amp;P195&amp;"'!$G:$G"</f>
        <v>'[PowerlabData CROPPED.xlsx]Rat19'!$G:$G</v>
      </c>
      <c r="S195" s="3">
        <f t="shared" ca="1" si="41"/>
        <v>0.62254148148148147</v>
      </c>
      <c r="T195">
        <f t="shared" ca="1" si="42"/>
        <v>2817</v>
      </c>
      <c r="U195">
        <f t="shared" ref="U195:U258" ca="1" si="49">T195+G195</f>
        <v>2877</v>
      </c>
      <c r="V195" t="str">
        <f t="shared" ref="V195:V258" si="50">"'[PowerlabData CROPPED.xlsx]"&amp;P195&amp;"'!$"</f>
        <v>'[PowerlabData CROPPED.xlsx]Rat19'!$</v>
      </c>
      <c r="W195">
        <f t="shared" ref="W195:W258" ca="1" si="51">AVERAGE(INDIRECT(V195&amp;"A"&amp;T195&amp;":$A"&amp;U195))</f>
        <v>37.271162295081965</v>
      </c>
      <c r="X195">
        <f t="shared" ref="X195:X258" ca="1" si="52">AVERAGE(INDIRECT(V195&amp;"C"&amp;T195&amp;":$C"&amp;U195))</f>
        <v>337.26059672131146</v>
      </c>
      <c r="Y195">
        <f t="shared" ref="Y195:Y258" ca="1" si="53">AVERAGE(INDIRECT(V195&amp;"D"&amp;T195&amp;":$D"&amp;U195))</f>
        <v>75.993118032786924</v>
      </c>
    </row>
    <row r="196" spans="1:25" x14ac:dyDescent="0.25">
      <c r="A196">
        <v>19</v>
      </c>
      <c r="B196" s="4" t="s">
        <v>208</v>
      </c>
      <c r="C196" s="1" t="s">
        <v>1</v>
      </c>
      <c r="D196" s="1">
        <v>0</v>
      </c>
      <c r="E196" s="1">
        <v>57.681833333333302</v>
      </c>
      <c r="F196" s="1">
        <v>0.38543694541246198</v>
      </c>
      <c r="G196" s="1">
        <v>60</v>
      </c>
      <c r="H196" s="1">
        <v>4.9759695686517398E-2</v>
      </c>
      <c r="I196" s="1">
        <v>4.2960000000000003</v>
      </c>
      <c r="J196" s="1">
        <v>0.24160711910041099</v>
      </c>
      <c r="K196" s="1">
        <v>3.1191344953368099E-2</v>
      </c>
      <c r="L196" s="2" t="s">
        <v>310</v>
      </c>
      <c r="M196" t="str">
        <f t="shared" si="43"/>
        <v>15</v>
      </c>
      <c r="N196" t="str">
        <f t="shared" si="44"/>
        <v>14</v>
      </c>
      <c r="O196" t="str">
        <f t="shared" si="45"/>
        <v>59</v>
      </c>
      <c r="P196" t="str">
        <f t="shared" si="46"/>
        <v>Rat19</v>
      </c>
      <c r="Q196" s="5">
        <f t="shared" si="47"/>
        <v>0.63540509259259259</v>
      </c>
      <c r="R196" s="6" t="str">
        <f t="shared" si="48"/>
        <v>'[PowerlabData CROPPED.xlsx]Rat19'!$G:$G</v>
      </c>
      <c r="S196" s="3">
        <f t="shared" ca="1" si="41"/>
        <v>0.63540027777777774</v>
      </c>
      <c r="T196">
        <f t="shared" ca="1" si="42"/>
        <v>3928</v>
      </c>
      <c r="U196">
        <f t="shared" ca="1" si="49"/>
        <v>3988</v>
      </c>
      <c r="V196" t="str">
        <f t="shared" si="50"/>
        <v>'[PowerlabData CROPPED.xlsx]Rat19'!$</v>
      </c>
      <c r="W196">
        <f t="shared" ca="1" si="51"/>
        <v>36.805888524590166</v>
      </c>
      <c r="X196">
        <f t="shared" ca="1" si="52"/>
        <v>329.6689360655738</v>
      </c>
      <c r="Y196">
        <f t="shared" ca="1" si="53"/>
        <v>80.232252459016379</v>
      </c>
    </row>
    <row r="197" spans="1:25" x14ac:dyDescent="0.25">
      <c r="A197">
        <v>19</v>
      </c>
      <c r="B197" s="4" t="s">
        <v>209</v>
      </c>
      <c r="C197" s="1" t="s">
        <v>3</v>
      </c>
      <c r="D197" s="1">
        <v>1</v>
      </c>
      <c r="E197" s="1">
        <v>71.379333333333307</v>
      </c>
      <c r="F197" s="1">
        <v>1.2394956859769799</v>
      </c>
      <c r="G197" s="1">
        <v>60</v>
      </c>
      <c r="H197" s="1">
        <v>0.16001820498282701</v>
      </c>
      <c r="I197" s="1">
        <v>1.8356666666666701</v>
      </c>
      <c r="J197" s="1">
        <v>2.94599539865372E-2</v>
      </c>
      <c r="K197" s="1">
        <v>3.8032637056631801E-3</v>
      </c>
      <c r="L197" s="2" t="s">
        <v>310</v>
      </c>
      <c r="M197" t="str">
        <f t="shared" si="43"/>
        <v>15</v>
      </c>
      <c r="N197" t="str">
        <f t="shared" si="44"/>
        <v>16</v>
      </c>
      <c r="O197" t="str">
        <f t="shared" si="45"/>
        <v>23</v>
      </c>
      <c r="P197" t="str">
        <f t="shared" si="46"/>
        <v>Rat19</v>
      </c>
      <c r="Q197" s="5">
        <f t="shared" si="47"/>
        <v>0.63637731481481474</v>
      </c>
      <c r="R197" s="6" t="str">
        <f t="shared" si="48"/>
        <v>'[PowerlabData CROPPED.xlsx]Rat19'!$G:$G</v>
      </c>
      <c r="S197" s="3">
        <f t="shared" ca="1" si="41"/>
        <v>0.63637250000000001</v>
      </c>
      <c r="T197">
        <f t="shared" ca="1" si="42"/>
        <v>4012</v>
      </c>
      <c r="U197">
        <f t="shared" ca="1" si="49"/>
        <v>4072</v>
      </c>
      <c r="V197" t="str">
        <f t="shared" si="50"/>
        <v>'[PowerlabData CROPPED.xlsx]Rat19'!$</v>
      </c>
      <c r="W197">
        <f t="shared" ca="1" si="51"/>
        <v>36.922339344262298</v>
      </c>
      <c r="X197">
        <f t="shared" ca="1" si="52"/>
        <v>332.14329508196721</v>
      </c>
      <c r="Y197">
        <f t="shared" ca="1" si="53"/>
        <v>81.773811475409858</v>
      </c>
    </row>
    <row r="198" spans="1:25" x14ac:dyDescent="0.25">
      <c r="A198">
        <v>19</v>
      </c>
      <c r="B198" s="4" t="s">
        <v>210</v>
      </c>
      <c r="C198" s="1" t="s">
        <v>24</v>
      </c>
      <c r="D198" s="1">
        <v>0</v>
      </c>
      <c r="E198" s="1">
        <v>61.12</v>
      </c>
      <c r="F198" s="1">
        <v>1.16191652023715</v>
      </c>
      <c r="G198" s="1">
        <v>60</v>
      </c>
      <c r="H198" s="1">
        <v>0.150002777752058</v>
      </c>
      <c r="I198" s="1">
        <v>1.7143333333333299</v>
      </c>
      <c r="J198" s="1">
        <v>2.6668749918626201E-2</v>
      </c>
      <c r="K198" s="1">
        <v>3.4429208099669901E-3</v>
      </c>
      <c r="L198" s="2" t="s">
        <v>310</v>
      </c>
      <c r="M198" t="str">
        <f t="shared" si="43"/>
        <v>15</v>
      </c>
      <c r="N198" t="str">
        <f t="shared" si="44"/>
        <v>18</v>
      </c>
      <c r="O198" t="str">
        <f t="shared" si="45"/>
        <v>52</v>
      </c>
      <c r="P198" t="str">
        <f t="shared" si="46"/>
        <v>Rat19</v>
      </c>
      <c r="Q198" s="5">
        <f t="shared" si="47"/>
        <v>0.63810185185185186</v>
      </c>
      <c r="R198" s="6" t="str">
        <f t="shared" si="48"/>
        <v>'[PowerlabData CROPPED.xlsx]Rat19'!$G:$G</v>
      </c>
      <c r="S198" s="3">
        <f t="shared" ca="1" si="41"/>
        <v>0.63809703703703702</v>
      </c>
      <c r="T198">
        <f t="shared" ca="1" si="42"/>
        <v>4161</v>
      </c>
      <c r="U198">
        <f t="shared" ca="1" si="49"/>
        <v>4221</v>
      </c>
      <c r="V198" t="str">
        <f t="shared" si="50"/>
        <v>'[PowerlabData CROPPED.xlsx]Rat19'!$</v>
      </c>
      <c r="W198">
        <f t="shared" ca="1" si="51"/>
        <v>37.121455737704899</v>
      </c>
      <c r="X198">
        <f t="shared" ca="1" si="52"/>
        <v>334.56533606557383</v>
      </c>
      <c r="Y198">
        <f t="shared" ca="1" si="53"/>
        <v>83.920977049180337</v>
      </c>
    </row>
    <row r="199" spans="1:25" x14ac:dyDescent="0.25">
      <c r="A199">
        <v>19</v>
      </c>
      <c r="B199" s="4" t="s">
        <v>211</v>
      </c>
      <c r="C199" s="1" t="s">
        <v>1</v>
      </c>
      <c r="D199" s="1">
        <v>0</v>
      </c>
      <c r="E199" s="1">
        <v>43.035833333333301</v>
      </c>
      <c r="F199" s="1">
        <v>0.21988854500001201</v>
      </c>
      <c r="G199" s="1">
        <v>60</v>
      </c>
      <c r="H199" s="1">
        <v>2.83874890935609E-2</v>
      </c>
      <c r="I199" s="1">
        <v>5.60516666666667</v>
      </c>
      <c r="J199" s="1">
        <v>0.418092859169932</v>
      </c>
      <c r="K199" s="1">
        <v>5.39755560244463E-2</v>
      </c>
      <c r="L199" s="2" t="s">
        <v>307</v>
      </c>
      <c r="M199" t="str">
        <f t="shared" si="43"/>
        <v>15</v>
      </c>
      <c r="N199" t="str">
        <f t="shared" si="44"/>
        <v>35</v>
      </c>
      <c r="O199" t="str">
        <f t="shared" si="45"/>
        <v>31</v>
      </c>
      <c r="P199" t="str">
        <f t="shared" si="46"/>
        <v>Rat19</v>
      </c>
      <c r="Q199" s="5">
        <f t="shared" si="47"/>
        <v>0.64966435185185178</v>
      </c>
      <c r="R199" s="6" t="str">
        <f t="shared" si="48"/>
        <v>'[PowerlabData CROPPED.xlsx]Rat19'!$G:$G</v>
      </c>
      <c r="S199" s="3">
        <f t="shared" ca="1" si="41"/>
        <v>0.64965953703703705</v>
      </c>
      <c r="T199">
        <f t="shared" ca="1" si="42"/>
        <v>5160</v>
      </c>
      <c r="U199">
        <f t="shared" ca="1" si="49"/>
        <v>5220</v>
      </c>
      <c r="V199" t="str">
        <f t="shared" si="50"/>
        <v>'[PowerlabData CROPPED.xlsx]Rat19'!$</v>
      </c>
      <c r="W199">
        <f t="shared" ca="1" si="51"/>
        <v>37.306962295081966</v>
      </c>
      <c r="X199">
        <f t="shared" ca="1" si="52"/>
        <v>342.86603278688534</v>
      </c>
      <c r="Y199">
        <f t="shared" ca="1" si="53"/>
        <v>71.850652459016402</v>
      </c>
    </row>
    <row r="200" spans="1:25" x14ac:dyDescent="0.25">
      <c r="A200">
        <v>19</v>
      </c>
      <c r="B200" s="4" t="s">
        <v>212</v>
      </c>
      <c r="C200" s="1" t="s">
        <v>3</v>
      </c>
      <c r="D200" s="1">
        <v>1</v>
      </c>
      <c r="E200" s="1">
        <v>66.482666666666702</v>
      </c>
      <c r="F200" s="1">
        <v>1.09215668391592</v>
      </c>
      <c r="G200" s="1">
        <v>60</v>
      </c>
      <c r="H200" s="1">
        <v>0.14099682160851601</v>
      </c>
      <c r="I200" s="1">
        <v>1.99233333333333</v>
      </c>
      <c r="J200" s="1">
        <v>3.30840680019183E-2</v>
      </c>
      <c r="K200" s="1">
        <v>4.27113481320744E-3</v>
      </c>
      <c r="L200" s="2" t="s">
        <v>307</v>
      </c>
      <c r="M200" t="str">
        <f t="shared" si="43"/>
        <v>15</v>
      </c>
      <c r="N200" t="str">
        <f t="shared" si="44"/>
        <v>36</v>
      </c>
      <c r="O200" t="str">
        <f t="shared" si="45"/>
        <v>57</v>
      </c>
      <c r="P200" t="str">
        <f t="shared" si="46"/>
        <v>Rat19</v>
      </c>
      <c r="Q200" s="5">
        <f t="shared" si="47"/>
        <v>0.65065972222222224</v>
      </c>
      <c r="R200" s="6" t="str">
        <f t="shared" si="48"/>
        <v>'[PowerlabData CROPPED.xlsx]Rat19'!$G:$G</v>
      </c>
      <c r="S200" s="3">
        <f t="shared" ca="1" si="41"/>
        <v>0.65065490740740739</v>
      </c>
      <c r="T200">
        <f t="shared" ca="1" si="42"/>
        <v>5246</v>
      </c>
      <c r="U200">
        <f t="shared" ca="1" si="49"/>
        <v>5306</v>
      </c>
      <c r="V200" t="str">
        <f t="shared" si="50"/>
        <v>'[PowerlabData CROPPED.xlsx]Rat19'!$</v>
      </c>
      <c r="W200">
        <f t="shared" ca="1" si="51"/>
        <v>37.316157377049166</v>
      </c>
      <c r="X200">
        <f t="shared" ca="1" si="52"/>
        <v>345.59746885245897</v>
      </c>
      <c r="Y200">
        <f t="shared" ca="1" si="53"/>
        <v>73.285519672131144</v>
      </c>
    </row>
    <row r="201" spans="1:25" x14ac:dyDescent="0.25">
      <c r="A201">
        <v>19</v>
      </c>
      <c r="B201" s="4" t="s">
        <v>213</v>
      </c>
      <c r="C201" s="1" t="s">
        <v>24</v>
      </c>
      <c r="D201" s="1">
        <v>0</v>
      </c>
      <c r="E201" s="1">
        <v>43.2366666666667</v>
      </c>
      <c r="F201" s="1">
        <v>0.58158022280297295</v>
      </c>
      <c r="G201" s="1">
        <v>60</v>
      </c>
      <c r="H201" s="1">
        <v>7.5081683913317099E-2</v>
      </c>
      <c r="I201" s="1">
        <v>2.1421666666666699</v>
      </c>
      <c r="J201" s="1">
        <v>5.14163290102366E-2</v>
      </c>
      <c r="K201" s="1">
        <v>6.6378195326589201E-3</v>
      </c>
      <c r="L201" s="2" t="s">
        <v>307</v>
      </c>
      <c r="M201" t="str">
        <f t="shared" si="43"/>
        <v>15</v>
      </c>
      <c r="N201" t="str">
        <f t="shared" si="44"/>
        <v>40</v>
      </c>
      <c r="O201" t="str">
        <f t="shared" si="45"/>
        <v>45</v>
      </c>
      <c r="P201" t="str">
        <f t="shared" si="46"/>
        <v>Rat19</v>
      </c>
      <c r="Q201" s="5">
        <f t="shared" si="47"/>
        <v>0.65329861111111109</v>
      </c>
      <c r="R201" s="6" t="str">
        <f t="shared" si="48"/>
        <v>'[PowerlabData CROPPED.xlsx]Rat19'!$G:$G</v>
      </c>
      <c r="S201" s="3">
        <f t="shared" ca="1" si="41"/>
        <v>0.65329379629629625</v>
      </c>
      <c r="T201">
        <f t="shared" ca="1" si="42"/>
        <v>5474</v>
      </c>
      <c r="U201">
        <f t="shared" ca="1" si="49"/>
        <v>5534</v>
      </c>
      <c r="V201" t="str">
        <f t="shared" si="50"/>
        <v>'[PowerlabData CROPPED.xlsx]Rat19'!$</v>
      </c>
      <c r="W201">
        <f t="shared" ca="1" si="51"/>
        <v>37.285167213114754</v>
      </c>
      <c r="X201">
        <f t="shared" ca="1" si="52"/>
        <v>339.51742295081954</v>
      </c>
      <c r="Y201">
        <f t="shared" ca="1" si="53"/>
        <v>69.623472131147565</v>
      </c>
    </row>
    <row r="202" spans="1:25" x14ac:dyDescent="0.25">
      <c r="A202">
        <v>21</v>
      </c>
      <c r="B202" s="4" t="s">
        <v>214</v>
      </c>
      <c r="C202" s="1" t="s">
        <v>1</v>
      </c>
      <c r="D202" s="1">
        <v>0</v>
      </c>
      <c r="E202" s="1">
        <v>43.676666666666698</v>
      </c>
      <c r="F202" s="1">
        <v>0.54465483463280595</v>
      </c>
      <c r="G202" s="1">
        <v>60</v>
      </c>
      <c r="H202" s="1">
        <v>7.0314636798807006E-2</v>
      </c>
      <c r="I202" s="1">
        <v>4.4005000000000001</v>
      </c>
      <c r="J202" s="1">
        <v>0.157389379141881</v>
      </c>
      <c r="K202" s="1">
        <v>2.0318881476214301E-2</v>
      </c>
      <c r="L202" s="2" t="s">
        <v>308</v>
      </c>
      <c r="M202" t="str">
        <f t="shared" si="43"/>
        <v>11</v>
      </c>
      <c r="N202" t="str">
        <f t="shared" si="44"/>
        <v>58</v>
      </c>
      <c r="O202" t="str">
        <f t="shared" si="45"/>
        <v>24</v>
      </c>
      <c r="P202" t="str">
        <f t="shared" si="46"/>
        <v>Rat21</v>
      </c>
      <c r="Q202" s="5">
        <f t="shared" si="47"/>
        <v>0.49888888888888888</v>
      </c>
      <c r="R202" s="6" t="str">
        <f t="shared" si="48"/>
        <v>'[PowerlabData CROPPED.xlsx]Rat21'!$G:$G</v>
      </c>
      <c r="S202" s="3">
        <f t="shared" ca="1" si="41"/>
        <v>0.49888126157407409</v>
      </c>
      <c r="T202">
        <f t="shared" ca="1" si="42"/>
        <v>1001</v>
      </c>
      <c r="U202">
        <f t="shared" ca="1" si="49"/>
        <v>1061</v>
      </c>
      <c r="V202" t="str">
        <f t="shared" si="50"/>
        <v>'[PowerlabData CROPPED.xlsx]Rat21'!$</v>
      </c>
      <c r="W202">
        <f t="shared" ca="1" si="51"/>
        <v>35.535918032786881</v>
      </c>
      <c r="X202">
        <f t="shared" ca="1" si="52"/>
        <v>328.58323278688522</v>
      </c>
      <c r="Y202">
        <f t="shared" ca="1" si="53"/>
        <v>93.482970491803286</v>
      </c>
    </row>
    <row r="203" spans="1:25" x14ac:dyDescent="0.25">
      <c r="A203">
        <v>21</v>
      </c>
      <c r="B203" s="4" t="s">
        <v>215</v>
      </c>
      <c r="C203" s="1" t="s">
        <v>3</v>
      </c>
      <c r="D203" s="1">
        <v>1</v>
      </c>
      <c r="E203" s="1">
        <v>58.881</v>
      </c>
      <c r="F203" s="1">
        <v>2.8778051242801901</v>
      </c>
      <c r="G203" s="1">
        <v>60</v>
      </c>
      <c r="H203" s="1">
        <v>0.371523043998918</v>
      </c>
      <c r="I203" s="1">
        <v>1.7876666666666701</v>
      </c>
      <c r="J203" s="1">
        <v>5.5568776204707702E-2</v>
      </c>
      <c r="K203" s="1">
        <v>7.173898160332E-3</v>
      </c>
      <c r="L203" s="2" t="s">
        <v>308</v>
      </c>
      <c r="M203" t="str">
        <f t="shared" si="43"/>
        <v>11</v>
      </c>
      <c r="N203" t="str">
        <f t="shared" si="44"/>
        <v>59</v>
      </c>
      <c r="O203" t="str">
        <f t="shared" si="45"/>
        <v>46</v>
      </c>
      <c r="P203" t="str">
        <f t="shared" si="46"/>
        <v>Rat21</v>
      </c>
      <c r="Q203" s="5">
        <f t="shared" si="47"/>
        <v>0.49983796296296296</v>
      </c>
      <c r="R203" s="6" t="str">
        <f t="shared" si="48"/>
        <v>'[PowerlabData CROPPED.xlsx]Rat21'!$G:$G</v>
      </c>
      <c r="S203" s="3">
        <f t="shared" ca="1" si="41"/>
        <v>0.49983033564814816</v>
      </c>
      <c r="T203">
        <f t="shared" ca="1" si="42"/>
        <v>1083</v>
      </c>
      <c r="U203">
        <f t="shared" ca="1" si="49"/>
        <v>1143</v>
      </c>
      <c r="V203" t="str">
        <f t="shared" si="50"/>
        <v>'[PowerlabData CROPPED.xlsx]Rat21'!$</v>
      </c>
      <c r="W203">
        <f t="shared" ca="1" si="51"/>
        <v>35.520532786885255</v>
      </c>
      <c r="X203">
        <f t="shared" ca="1" si="52"/>
        <v>296.12673934426238</v>
      </c>
      <c r="Y203">
        <f t="shared" ca="1" si="53"/>
        <v>77.750273770491788</v>
      </c>
    </row>
    <row r="204" spans="1:25" x14ac:dyDescent="0.25">
      <c r="A204">
        <v>21</v>
      </c>
      <c r="B204" s="4" t="s">
        <v>216</v>
      </c>
      <c r="C204" s="1" t="s">
        <v>24</v>
      </c>
      <c r="D204" s="1">
        <v>0</v>
      </c>
      <c r="E204" s="1">
        <v>45.930666666666703</v>
      </c>
      <c r="F204" s="1">
        <v>2.0946024815118398</v>
      </c>
      <c r="G204" s="1">
        <v>60</v>
      </c>
      <c r="H204" s="1">
        <v>0.27041201759400302</v>
      </c>
      <c r="I204" s="1">
        <v>1.7046666666666701</v>
      </c>
      <c r="J204" s="1">
        <v>4.2757715353164298E-2</v>
      </c>
      <c r="K204" s="1">
        <v>5.5199973161560896E-3</v>
      </c>
      <c r="L204" s="2" t="s">
        <v>308</v>
      </c>
      <c r="M204" t="str">
        <f t="shared" si="43"/>
        <v>12</v>
      </c>
      <c r="N204" t="str">
        <f t="shared" si="44"/>
        <v>01</v>
      </c>
      <c r="O204" t="str">
        <f t="shared" si="45"/>
        <v>50</v>
      </c>
      <c r="P204" t="str">
        <f t="shared" si="46"/>
        <v>Rat21</v>
      </c>
      <c r="Q204" s="5">
        <f t="shared" si="47"/>
        <v>0.50127314814814816</v>
      </c>
      <c r="R204" s="6" t="str">
        <f t="shared" si="48"/>
        <v>'[PowerlabData CROPPED.xlsx]Rat21'!$G:$G</v>
      </c>
      <c r="S204" s="3">
        <f t="shared" ca="1" si="41"/>
        <v>0.50126552083333331</v>
      </c>
      <c r="T204">
        <f t="shared" ca="1" si="42"/>
        <v>1207</v>
      </c>
      <c r="U204">
        <f t="shared" ca="1" si="49"/>
        <v>1267</v>
      </c>
      <c r="V204" t="str">
        <f t="shared" si="50"/>
        <v>'[PowerlabData CROPPED.xlsx]Rat21'!$</v>
      </c>
      <c r="W204">
        <f t="shared" ca="1" si="51"/>
        <v>35.505370491803276</v>
      </c>
      <c r="X204">
        <f t="shared" ca="1" si="52"/>
        <v>281.82950655737699</v>
      </c>
      <c r="Y204">
        <f t="shared" ca="1" si="53"/>
        <v>75.263086885245883</v>
      </c>
    </row>
    <row r="205" spans="1:25" x14ac:dyDescent="0.25">
      <c r="A205">
        <v>21</v>
      </c>
      <c r="B205" s="4" t="s">
        <v>217</v>
      </c>
      <c r="C205" s="1" t="s">
        <v>1</v>
      </c>
      <c r="D205" s="1">
        <v>0</v>
      </c>
      <c r="E205" s="1">
        <v>50.320500000000003</v>
      </c>
      <c r="F205" s="1">
        <v>0.76907612323705199</v>
      </c>
      <c r="G205" s="1">
        <v>60</v>
      </c>
      <c r="H205" s="1">
        <v>9.9287300575428797E-2</v>
      </c>
      <c r="I205" s="1">
        <v>4.3745000000000003</v>
      </c>
      <c r="J205" s="1">
        <v>0.23342682650743801</v>
      </c>
      <c r="K205" s="1">
        <v>3.01352737207118E-2</v>
      </c>
      <c r="L205" s="2" t="s">
        <v>309</v>
      </c>
      <c r="M205" t="str">
        <f t="shared" si="43"/>
        <v>12</v>
      </c>
      <c r="N205" t="str">
        <f t="shared" si="44"/>
        <v>15</v>
      </c>
      <c r="O205" t="str">
        <f t="shared" si="45"/>
        <v>35</v>
      </c>
      <c r="P205" t="str">
        <f t="shared" si="46"/>
        <v>Rat21</v>
      </c>
      <c r="Q205" s="5">
        <f t="shared" si="47"/>
        <v>0.51082175925925932</v>
      </c>
      <c r="R205" s="6" t="str">
        <f t="shared" si="48"/>
        <v>'[PowerlabData CROPPED.xlsx]Rat21'!$G:$G</v>
      </c>
      <c r="S205" s="3">
        <f t="shared" ca="1" si="41"/>
        <v>0.51081413194444447</v>
      </c>
      <c r="T205">
        <f t="shared" ca="1" si="42"/>
        <v>2032</v>
      </c>
      <c r="U205">
        <f t="shared" ca="1" si="49"/>
        <v>2092</v>
      </c>
      <c r="V205" t="str">
        <f t="shared" si="50"/>
        <v>'[PowerlabData CROPPED.xlsx]Rat21'!$</v>
      </c>
      <c r="W205">
        <f t="shared" ca="1" si="51"/>
        <v>35.418068852459008</v>
      </c>
      <c r="X205">
        <f t="shared" ca="1" si="52"/>
        <v>276.26063278688525</v>
      </c>
      <c r="Y205">
        <f t="shared" ca="1" si="53"/>
        <v>51.643152459016378</v>
      </c>
    </row>
    <row r="206" spans="1:25" x14ac:dyDescent="0.25">
      <c r="A206">
        <v>21</v>
      </c>
      <c r="B206" s="4" t="s">
        <v>218</v>
      </c>
      <c r="C206" s="1" t="s">
        <v>3</v>
      </c>
      <c r="D206" s="1">
        <v>1</v>
      </c>
      <c r="E206" s="1">
        <v>67.181833333333302</v>
      </c>
      <c r="F206" s="1">
        <v>4.8214788504727002</v>
      </c>
      <c r="G206" s="1">
        <v>60</v>
      </c>
      <c r="H206" s="1">
        <v>0.62245024306573504</v>
      </c>
      <c r="I206" s="1">
        <v>1.84666666666667</v>
      </c>
      <c r="J206" s="1">
        <v>6.7098600747125994E-2</v>
      </c>
      <c r="K206" s="1">
        <v>8.6623921082479797E-3</v>
      </c>
      <c r="L206" s="2" t="s">
        <v>309</v>
      </c>
      <c r="M206" t="str">
        <f t="shared" si="43"/>
        <v>12</v>
      </c>
      <c r="N206" t="str">
        <f t="shared" si="44"/>
        <v>17</v>
      </c>
      <c r="O206" t="str">
        <f t="shared" si="45"/>
        <v>00</v>
      </c>
      <c r="P206" t="str">
        <f t="shared" si="46"/>
        <v>Rat21</v>
      </c>
      <c r="Q206" s="5">
        <f t="shared" si="47"/>
        <v>0.51180555555555551</v>
      </c>
      <c r="R206" s="6" t="str">
        <f t="shared" si="48"/>
        <v>'[PowerlabData CROPPED.xlsx]Rat21'!$G:$G</v>
      </c>
      <c r="S206" s="3">
        <f t="shared" ca="1" si="41"/>
        <v>0.51179792824074077</v>
      </c>
      <c r="T206">
        <f t="shared" ca="1" si="42"/>
        <v>2117</v>
      </c>
      <c r="U206">
        <f t="shared" ca="1" si="49"/>
        <v>2177</v>
      </c>
      <c r="V206" t="str">
        <f t="shared" si="50"/>
        <v>'[PowerlabData CROPPED.xlsx]Rat21'!$</v>
      </c>
      <c r="W206">
        <f t="shared" ca="1" si="51"/>
        <v>35.436060655737698</v>
      </c>
      <c r="X206">
        <f t="shared" ca="1" si="52"/>
        <v>284.67055081967214</v>
      </c>
      <c r="Y206">
        <f t="shared" ca="1" si="53"/>
        <v>80.96670327868847</v>
      </c>
    </row>
    <row r="207" spans="1:25" x14ac:dyDescent="0.25">
      <c r="A207">
        <v>21</v>
      </c>
      <c r="B207" s="4" t="s">
        <v>219</v>
      </c>
      <c r="C207" s="1" t="s">
        <v>24</v>
      </c>
      <c r="D207" s="1">
        <v>0</v>
      </c>
      <c r="E207" s="1">
        <v>54.659666666666702</v>
      </c>
      <c r="F207" s="1">
        <v>1.98198634931951</v>
      </c>
      <c r="G207" s="1">
        <v>60</v>
      </c>
      <c r="H207" s="1">
        <v>0.25587333744416402</v>
      </c>
      <c r="I207" s="1">
        <v>1.6081666666666701</v>
      </c>
      <c r="J207" s="1">
        <v>3.63084777366878E-2</v>
      </c>
      <c r="K207" s="1">
        <v>4.6874043200111496E-3</v>
      </c>
      <c r="L207" s="2" t="s">
        <v>309</v>
      </c>
      <c r="M207" t="str">
        <f t="shared" si="43"/>
        <v>12</v>
      </c>
      <c r="N207" t="str">
        <f t="shared" si="44"/>
        <v>20</v>
      </c>
      <c r="O207" t="str">
        <f t="shared" si="45"/>
        <v>01</v>
      </c>
      <c r="P207" t="str">
        <f t="shared" si="46"/>
        <v>Rat21</v>
      </c>
      <c r="Q207" s="5">
        <f t="shared" si="47"/>
        <v>0.51390046296296299</v>
      </c>
      <c r="R207" s="6" t="str">
        <f t="shared" si="48"/>
        <v>'[PowerlabData CROPPED.xlsx]Rat21'!$G:$G</v>
      </c>
      <c r="S207" s="3">
        <f t="shared" ca="1" si="41"/>
        <v>0.51389283564814814</v>
      </c>
      <c r="T207">
        <f t="shared" ca="1" si="42"/>
        <v>2298</v>
      </c>
      <c r="U207">
        <f t="shared" ca="1" si="49"/>
        <v>2358</v>
      </c>
      <c r="V207" t="str">
        <f t="shared" si="50"/>
        <v>'[PowerlabData CROPPED.xlsx]Rat21'!$</v>
      </c>
      <c r="W207">
        <f t="shared" ca="1" si="51"/>
        <v>35.638542622950823</v>
      </c>
      <c r="X207">
        <f t="shared" ca="1" si="52"/>
        <v>318.0579967213115</v>
      </c>
      <c r="Y207">
        <f t="shared" ca="1" si="53"/>
        <v>98.393270491803264</v>
      </c>
    </row>
    <row r="208" spans="1:25" x14ac:dyDescent="0.25">
      <c r="A208">
        <v>21</v>
      </c>
      <c r="B208" s="4" t="s">
        <v>220</v>
      </c>
      <c r="C208" s="1" t="s">
        <v>1</v>
      </c>
      <c r="D208" s="1">
        <v>0</v>
      </c>
      <c r="E208" s="1">
        <v>58.850666666666697</v>
      </c>
      <c r="F208" s="1">
        <v>1.5205337513152699</v>
      </c>
      <c r="G208" s="1">
        <v>60</v>
      </c>
      <c r="H208" s="1">
        <v>0.19630006320634399</v>
      </c>
      <c r="I208" s="1">
        <v>3.3279999999999998</v>
      </c>
      <c r="J208" s="1">
        <v>0.17097563179198</v>
      </c>
      <c r="K208" s="1">
        <v>2.2072859151254301E-2</v>
      </c>
      <c r="L208" s="2" t="s">
        <v>310</v>
      </c>
      <c r="M208" t="str">
        <f t="shared" si="43"/>
        <v>12</v>
      </c>
      <c r="N208" t="str">
        <f t="shared" si="44"/>
        <v>35</v>
      </c>
      <c r="O208" t="str">
        <f t="shared" si="45"/>
        <v>31</v>
      </c>
      <c r="P208" t="str">
        <f t="shared" si="46"/>
        <v>Rat21</v>
      </c>
      <c r="Q208" s="5">
        <f t="shared" si="47"/>
        <v>0.52466435185185178</v>
      </c>
      <c r="R208" s="6" t="str">
        <f t="shared" si="48"/>
        <v>'[PowerlabData CROPPED.xlsx]Rat21'!$G:$G</v>
      </c>
      <c r="S208" s="3">
        <f t="shared" ca="1" si="41"/>
        <v>0.52465672453703704</v>
      </c>
      <c r="T208">
        <f t="shared" ca="1" si="42"/>
        <v>3228</v>
      </c>
      <c r="U208">
        <f t="shared" ca="1" si="49"/>
        <v>3288</v>
      </c>
      <c r="V208" t="str">
        <f t="shared" si="50"/>
        <v>'[PowerlabData CROPPED.xlsx]Rat21'!$</v>
      </c>
      <c r="W208">
        <f t="shared" ca="1" si="51"/>
        <v>35.772632786885261</v>
      </c>
      <c r="X208">
        <f t="shared" ca="1" si="52"/>
        <v>311.63417540983602</v>
      </c>
      <c r="Y208">
        <f t="shared" ca="1" si="53"/>
        <v>61.952254098360648</v>
      </c>
    </row>
    <row r="209" spans="1:25" x14ac:dyDescent="0.25">
      <c r="A209">
        <v>21</v>
      </c>
      <c r="B209" s="4" t="s">
        <v>221</v>
      </c>
      <c r="C209" s="1" t="s">
        <v>3</v>
      </c>
      <c r="D209" s="1">
        <v>1</v>
      </c>
      <c r="E209" s="1">
        <v>73.219666666666697</v>
      </c>
      <c r="F209" s="1">
        <v>3.6565903820666299</v>
      </c>
      <c r="G209" s="1">
        <v>60</v>
      </c>
      <c r="H209" s="1">
        <v>0.47206378845487601</v>
      </c>
      <c r="I209" s="1">
        <v>1.6463333333333301</v>
      </c>
      <c r="J209" s="1">
        <v>2.7505554994501601E-2</v>
      </c>
      <c r="K209" s="1">
        <v>3.5509518807299001E-3</v>
      </c>
      <c r="L209" s="2" t="s">
        <v>310</v>
      </c>
      <c r="M209" t="str">
        <f t="shared" si="43"/>
        <v>12</v>
      </c>
      <c r="N209" t="str">
        <f t="shared" si="44"/>
        <v>38</v>
      </c>
      <c r="O209" t="str">
        <f t="shared" si="45"/>
        <v>47</v>
      </c>
      <c r="P209" t="str">
        <f t="shared" si="46"/>
        <v>Rat21</v>
      </c>
      <c r="Q209" s="5">
        <f t="shared" si="47"/>
        <v>0.5269328703703704</v>
      </c>
      <c r="R209" s="6" t="str">
        <f t="shared" si="48"/>
        <v>'[PowerlabData CROPPED.xlsx]Rat21'!$G:$G</v>
      </c>
      <c r="S209" s="3">
        <f t="shared" ca="1" si="41"/>
        <v>0.52692524305555555</v>
      </c>
      <c r="T209">
        <f t="shared" ca="1" si="42"/>
        <v>3424</v>
      </c>
      <c r="U209">
        <f t="shared" ca="1" si="49"/>
        <v>3484</v>
      </c>
      <c r="V209" t="str">
        <f t="shared" si="50"/>
        <v>'[PowerlabData CROPPED.xlsx]Rat21'!$</v>
      </c>
      <c r="W209">
        <f t="shared" ca="1" si="51"/>
        <v>35.929686885245921</v>
      </c>
      <c r="X209">
        <f t="shared" ca="1" si="52"/>
        <v>308.10433114754102</v>
      </c>
      <c r="Y209">
        <f t="shared" ca="1" si="53"/>
        <v>90.867850819672114</v>
      </c>
    </row>
    <row r="210" spans="1:25" x14ac:dyDescent="0.25">
      <c r="A210">
        <v>21</v>
      </c>
      <c r="B210" s="4" t="s">
        <v>222</v>
      </c>
      <c r="C210" s="1" t="s">
        <v>24</v>
      </c>
      <c r="D210" s="1">
        <v>0</v>
      </c>
      <c r="E210" s="1">
        <v>62.710500000000003</v>
      </c>
      <c r="F210" s="1">
        <v>4.6232381959689999</v>
      </c>
      <c r="G210" s="1">
        <v>60</v>
      </c>
      <c r="H210" s="1">
        <v>0.59685748461793098</v>
      </c>
      <c r="I210" s="1">
        <v>1.4339999999999999</v>
      </c>
      <c r="J210" s="1">
        <v>3.7780065290220599E-2</v>
      </c>
      <c r="K210" s="1">
        <v>4.8773854562551202E-3</v>
      </c>
      <c r="L210" s="2" t="s">
        <v>310</v>
      </c>
      <c r="M210" t="str">
        <f t="shared" si="43"/>
        <v>12</v>
      </c>
      <c r="N210" t="str">
        <f t="shared" si="44"/>
        <v>43</v>
      </c>
      <c r="O210" t="str">
        <f t="shared" si="45"/>
        <v>25</v>
      </c>
      <c r="P210" t="str">
        <f t="shared" si="46"/>
        <v>Rat21</v>
      </c>
      <c r="Q210" s="5">
        <f t="shared" si="47"/>
        <v>0.53015046296296298</v>
      </c>
      <c r="R210" s="6" t="str">
        <f t="shared" si="48"/>
        <v>'[PowerlabData CROPPED.xlsx]Rat21'!$G:$G</v>
      </c>
      <c r="S210" s="3">
        <f t="shared" ca="1" si="41"/>
        <v>0.53014283564814813</v>
      </c>
      <c r="T210">
        <f t="shared" ca="1" si="42"/>
        <v>3702</v>
      </c>
      <c r="U210">
        <f t="shared" ca="1" si="49"/>
        <v>3762</v>
      </c>
      <c r="V210" t="str">
        <f t="shared" si="50"/>
        <v>'[PowerlabData CROPPED.xlsx]Rat21'!$</v>
      </c>
      <c r="W210">
        <f t="shared" ca="1" si="51"/>
        <v>36.065916393442627</v>
      </c>
      <c r="X210">
        <f t="shared" ca="1" si="52"/>
        <v>321.08998360655738</v>
      </c>
      <c r="Y210">
        <f t="shared" ca="1" si="53"/>
        <v>78.289926229508211</v>
      </c>
    </row>
    <row r="211" spans="1:25" x14ac:dyDescent="0.25">
      <c r="A211">
        <v>21</v>
      </c>
      <c r="B211" s="4" t="s">
        <v>223</v>
      </c>
      <c r="C211" s="1" t="s">
        <v>1</v>
      </c>
      <c r="D211" s="1">
        <v>0</v>
      </c>
      <c r="E211" s="1">
        <v>49.155000000000001</v>
      </c>
      <c r="F211" s="1">
        <v>0.56975579564113799</v>
      </c>
      <c r="G211" s="1">
        <v>60</v>
      </c>
      <c r="H211" s="1">
        <v>7.3555156930776203E-2</v>
      </c>
      <c r="I211" s="1">
        <v>4.5025000000000004</v>
      </c>
      <c r="J211" s="1">
        <v>0.194804389067598</v>
      </c>
      <c r="K211" s="1">
        <v>2.51491384875639E-2</v>
      </c>
      <c r="L211" s="2" t="s">
        <v>307</v>
      </c>
      <c r="M211" t="str">
        <f t="shared" si="43"/>
        <v>12</v>
      </c>
      <c r="N211" t="str">
        <f t="shared" si="44"/>
        <v>58</v>
      </c>
      <c r="O211" t="str">
        <f t="shared" si="45"/>
        <v>30</v>
      </c>
      <c r="P211" t="str">
        <f t="shared" si="46"/>
        <v>Rat21</v>
      </c>
      <c r="Q211" s="5">
        <f t="shared" si="47"/>
        <v>0.54062500000000002</v>
      </c>
      <c r="R211" s="6" t="str">
        <f t="shared" si="48"/>
        <v>'[PowerlabData CROPPED.xlsx]Rat21'!$G:$G</v>
      </c>
      <c r="S211" s="3">
        <f t="shared" ca="1" si="41"/>
        <v>0.54061737268518517</v>
      </c>
      <c r="T211">
        <f t="shared" ca="1" si="42"/>
        <v>4607</v>
      </c>
      <c r="U211">
        <f t="shared" ca="1" si="49"/>
        <v>4667</v>
      </c>
      <c r="V211" t="str">
        <f t="shared" si="50"/>
        <v>'[PowerlabData CROPPED.xlsx]Rat21'!$</v>
      </c>
      <c r="W211">
        <f t="shared" ca="1" si="51"/>
        <v>36.123259016393455</v>
      </c>
      <c r="X211">
        <f t="shared" ca="1" si="52"/>
        <v>340.44924098360661</v>
      </c>
      <c r="Y211">
        <f t="shared" ca="1" si="53"/>
        <v>89.500099999999989</v>
      </c>
    </row>
    <row r="212" spans="1:25" x14ac:dyDescent="0.25">
      <c r="A212">
        <v>21</v>
      </c>
      <c r="B212" s="4" t="s">
        <v>224</v>
      </c>
      <c r="C212" s="1" t="s">
        <v>3</v>
      </c>
      <c r="D212" s="1">
        <v>1</v>
      </c>
      <c r="E212" s="1">
        <v>67.402666666666704</v>
      </c>
      <c r="F212" s="1">
        <v>5.0405372949936798</v>
      </c>
      <c r="G212" s="1">
        <v>60</v>
      </c>
      <c r="H212" s="1">
        <v>0.65073056664826401</v>
      </c>
      <c r="I212" s="1">
        <v>1.87066666666667</v>
      </c>
      <c r="J212" s="1">
        <v>8.0991083185468896E-2</v>
      </c>
      <c r="K212" s="1">
        <v>1.0455903878954001E-2</v>
      </c>
      <c r="L212" s="2" t="s">
        <v>307</v>
      </c>
      <c r="M212" t="str">
        <f t="shared" si="43"/>
        <v>13</v>
      </c>
      <c r="N212" t="str">
        <f t="shared" si="44"/>
        <v>00</v>
      </c>
      <c r="O212" t="str">
        <f t="shared" si="45"/>
        <v>23</v>
      </c>
      <c r="P212" t="str">
        <f t="shared" si="46"/>
        <v>Rat21</v>
      </c>
      <c r="Q212" s="5">
        <f t="shared" si="47"/>
        <v>0.54193287037037041</v>
      </c>
      <c r="R212" s="6" t="str">
        <f t="shared" si="48"/>
        <v>'[PowerlabData CROPPED.xlsx]Rat21'!$G:$G</v>
      </c>
      <c r="S212" s="3">
        <f t="shared" ca="1" si="41"/>
        <v>0.54192524305555556</v>
      </c>
      <c r="T212">
        <f t="shared" ca="1" si="42"/>
        <v>4720</v>
      </c>
      <c r="U212">
        <f t="shared" ca="1" si="49"/>
        <v>4780</v>
      </c>
      <c r="V212" t="str">
        <f t="shared" si="50"/>
        <v>'[PowerlabData CROPPED.xlsx]Rat21'!$</v>
      </c>
      <c r="W212">
        <f t="shared" ca="1" si="51"/>
        <v>36.109934426229493</v>
      </c>
      <c r="X212">
        <f t="shared" ca="1" si="52"/>
        <v>343.9107360655737</v>
      </c>
      <c r="Y212">
        <f t="shared" ca="1" si="53"/>
        <v>89.917788524590151</v>
      </c>
    </row>
    <row r="213" spans="1:25" x14ac:dyDescent="0.25">
      <c r="A213">
        <v>21</v>
      </c>
      <c r="B213" s="4" t="s">
        <v>225</v>
      </c>
      <c r="C213" s="1" t="s">
        <v>24</v>
      </c>
      <c r="D213" s="1">
        <v>0</v>
      </c>
      <c r="E213" s="1">
        <v>48.904333333333298</v>
      </c>
      <c r="F213" s="1">
        <v>1.79334730477829</v>
      </c>
      <c r="G213" s="1">
        <v>60</v>
      </c>
      <c r="H213" s="1">
        <v>0.23152014151240899</v>
      </c>
      <c r="I213" s="1">
        <v>1.6930000000000001</v>
      </c>
      <c r="J213" s="1">
        <v>7.0363342729009098E-2</v>
      </c>
      <c r="K213" s="1">
        <v>9.0838684857645693E-3</v>
      </c>
      <c r="L213" s="2" t="s">
        <v>307</v>
      </c>
      <c r="M213" t="str">
        <f t="shared" si="43"/>
        <v>13</v>
      </c>
      <c r="N213" t="str">
        <f t="shared" si="44"/>
        <v>03</v>
      </c>
      <c r="O213" t="str">
        <f t="shared" si="45"/>
        <v>01</v>
      </c>
      <c r="P213" t="str">
        <f t="shared" si="46"/>
        <v>Rat21</v>
      </c>
      <c r="Q213" s="5">
        <f t="shared" si="47"/>
        <v>0.54376157407407411</v>
      </c>
      <c r="R213" s="6" t="str">
        <f t="shared" si="48"/>
        <v>'[PowerlabData CROPPED.xlsx]Rat21'!$G:$G</v>
      </c>
      <c r="S213" s="3">
        <f t="shared" ca="1" si="41"/>
        <v>0.54375394675925925</v>
      </c>
      <c r="T213">
        <f t="shared" ca="1" si="42"/>
        <v>4878</v>
      </c>
      <c r="U213">
        <f t="shared" ca="1" si="49"/>
        <v>4938</v>
      </c>
      <c r="V213" t="str">
        <f t="shared" si="50"/>
        <v>'[PowerlabData CROPPED.xlsx]Rat21'!$</v>
      </c>
      <c r="W213">
        <f t="shared" ca="1" si="51"/>
        <v>36.138309836065581</v>
      </c>
      <c r="X213">
        <f t="shared" ca="1" si="52"/>
        <v>345.43314262295098</v>
      </c>
      <c r="Y213">
        <f t="shared" ca="1" si="53"/>
        <v>84.846547540983607</v>
      </c>
    </row>
    <row r="214" spans="1:25" x14ac:dyDescent="0.25">
      <c r="A214">
        <v>23</v>
      </c>
      <c r="B214" s="4" t="s">
        <v>226</v>
      </c>
      <c r="C214" s="1" t="s">
        <v>1</v>
      </c>
      <c r="D214" s="1">
        <v>0</v>
      </c>
      <c r="E214" s="1">
        <v>45.913333333333298</v>
      </c>
      <c r="F214" s="1">
        <v>0.667349650150171</v>
      </c>
      <c r="G214" s="1">
        <v>60</v>
      </c>
      <c r="H214" s="1">
        <v>8.6154469370965298E-2</v>
      </c>
      <c r="I214" s="1">
        <v>4.649</v>
      </c>
      <c r="J214" s="1">
        <v>0.16301022462819101</v>
      </c>
      <c r="K214" s="1">
        <v>2.10445295082171E-2</v>
      </c>
      <c r="L214" s="2" t="s">
        <v>308</v>
      </c>
      <c r="M214" t="str">
        <f t="shared" si="43"/>
        <v>14</v>
      </c>
      <c r="N214" t="str">
        <f t="shared" si="44"/>
        <v>18</v>
      </c>
      <c r="O214" t="str">
        <f t="shared" si="45"/>
        <v>47</v>
      </c>
      <c r="P214" t="str">
        <f t="shared" si="46"/>
        <v>Rat23</v>
      </c>
      <c r="Q214" s="5">
        <f t="shared" si="47"/>
        <v>0.59637731481481482</v>
      </c>
      <c r="R214" s="6" t="str">
        <f t="shared" si="48"/>
        <v>'[PowerlabData CROPPED.xlsx]Rat23'!$G:$G</v>
      </c>
      <c r="S214" s="3">
        <f t="shared" ca="1" si="41"/>
        <v>0.59636803240740743</v>
      </c>
      <c r="T214">
        <f t="shared" ca="1" si="42"/>
        <v>934</v>
      </c>
      <c r="U214">
        <f t="shared" ca="1" si="49"/>
        <v>994</v>
      </c>
      <c r="V214" t="str">
        <f t="shared" si="50"/>
        <v>'[PowerlabData CROPPED.xlsx]Rat23'!$</v>
      </c>
      <c r="W214">
        <f t="shared" ca="1" si="51"/>
        <v>37.548949180327853</v>
      </c>
      <c r="X214">
        <f t="shared" ca="1" si="52"/>
        <v>287.34023934426227</v>
      </c>
      <c r="Y214">
        <f t="shared" ca="1" si="53"/>
        <v>35.978281967213107</v>
      </c>
    </row>
    <row r="215" spans="1:25" x14ac:dyDescent="0.25">
      <c r="A215">
        <v>23</v>
      </c>
      <c r="B215" s="4" t="s">
        <v>227</v>
      </c>
      <c r="C215" s="1" t="s">
        <v>3</v>
      </c>
      <c r="D215" s="1">
        <v>1</v>
      </c>
      <c r="E215" s="1">
        <v>64.058666666666696</v>
      </c>
      <c r="F215" s="1">
        <v>2.1990281691894902</v>
      </c>
      <c r="G215" s="1">
        <v>60</v>
      </c>
      <c r="H215" s="1">
        <v>0.28389331590373001</v>
      </c>
      <c r="I215" s="1">
        <v>1.6486666666666701</v>
      </c>
      <c r="J215" s="1">
        <v>2.49310159350868E-2</v>
      </c>
      <c r="K215" s="1">
        <v>3.2185803173541E-3</v>
      </c>
      <c r="L215" s="2" t="s">
        <v>308</v>
      </c>
      <c r="M215" t="str">
        <f t="shared" si="43"/>
        <v>14</v>
      </c>
      <c r="N215" t="str">
        <f t="shared" si="44"/>
        <v>20</v>
      </c>
      <c r="O215" t="str">
        <f t="shared" si="45"/>
        <v>17</v>
      </c>
      <c r="P215" t="str">
        <f t="shared" si="46"/>
        <v>Rat23</v>
      </c>
      <c r="Q215" s="5">
        <f t="shared" si="47"/>
        <v>0.59741898148148154</v>
      </c>
      <c r="R215" s="6" t="str">
        <f t="shared" si="48"/>
        <v>'[PowerlabData CROPPED.xlsx]Rat23'!$G:$G</v>
      </c>
      <c r="S215" s="3">
        <f t="shared" ca="1" si="41"/>
        <v>0.59740969907407404</v>
      </c>
      <c r="T215">
        <f t="shared" ca="1" si="42"/>
        <v>1024</v>
      </c>
      <c r="U215">
        <f t="shared" ca="1" si="49"/>
        <v>1084</v>
      </c>
      <c r="V215" t="str">
        <f t="shared" si="50"/>
        <v>'[PowerlabData CROPPED.xlsx]Rat23'!$</v>
      </c>
      <c r="W215">
        <f t="shared" ca="1" si="51"/>
        <v>37.507137704918037</v>
      </c>
      <c r="X215">
        <f t="shared" ca="1" si="52"/>
        <v>273.73315245901642</v>
      </c>
      <c r="Y215">
        <f t="shared" ca="1" si="53"/>
        <v>38.570165573770481</v>
      </c>
    </row>
    <row r="216" spans="1:25" x14ac:dyDescent="0.25">
      <c r="A216">
        <v>23</v>
      </c>
      <c r="B216" s="4" t="s">
        <v>228</v>
      </c>
      <c r="C216" s="1" t="s">
        <v>24</v>
      </c>
      <c r="D216" s="1">
        <v>0</v>
      </c>
      <c r="E216" s="1">
        <v>37.905166666666702</v>
      </c>
      <c r="F216" s="1">
        <v>1.48217013380906</v>
      </c>
      <c r="G216" s="1">
        <v>60</v>
      </c>
      <c r="H216" s="1">
        <v>0.19134734148294999</v>
      </c>
      <c r="I216" s="1">
        <v>1.9288333333333301</v>
      </c>
      <c r="J216" s="1">
        <v>6.0555530071350401E-2</v>
      </c>
      <c r="K216" s="1">
        <v>7.8176853162367499E-3</v>
      </c>
      <c r="L216" s="2" t="s">
        <v>308</v>
      </c>
      <c r="M216" t="str">
        <f t="shared" si="43"/>
        <v>14</v>
      </c>
      <c r="N216" t="str">
        <f t="shared" si="44"/>
        <v>23</v>
      </c>
      <c r="O216" t="str">
        <f t="shared" si="45"/>
        <v>18</v>
      </c>
      <c r="P216" t="str">
        <f t="shared" si="46"/>
        <v>Rat23</v>
      </c>
      <c r="Q216" s="5">
        <f t="shared" si="47"/>
        <v>0.5995138888888889</v>
      </c>
      <c r="R216" s="6" t="str">
        <f t="shared" si="48"/>
        <v>'[PowerlabData CROPPED.xlsx]Rat23'!$G:$G</v>
      </c>
      <c r="S216" s="3">
        <f t="shared" ca="1" si="41"/>
        <v>0.59950460648148152</v>
      </c>
      <c r="T216">
        <f t="shared" ca="1" si="42"/>
        <v>1205</v>
      </c>
      <c r="U216">
        <f t="shared" ca="1" si="49"/>
        <v>1265</v>
      </c>
      <c r="V216" t="str">
        <f t="shared" si="50"/>
        <v>'[PowerlabData CROPPED.xlsx]Rat23'!$</v>
      </c>
      <c r="W216">
        <f t="shared" ca="1" si="51"/>
        <v>37.403572131147534</v>
      </c>
      <c r="X216">
        <f t="shared" ca="1" si="52"/>
        <v>267.76414262295083</v>
      </c>
      <c r="Y216">
        <f t="shared" ca="1" si="53"/>
        <v>49.135537704918065</v>
      </c>
    </row>
    <row r="217" spans="1:25" x14ac:dyDescent="0.25">
      <c r="A217">
        <v>23</v>
      </c>
      <c r="B217" s="4" t="s">
        <v>229</v>
      </c>
      <c r="C217" s="1" t="s">
        <v>1</v>
      </c>
      <c r="D217" s="1">
        <v>0</v>
      </c>
      <c r="E217" s="1">
        <v>47.7858333333334</v>
      </c>
      <c r="F217" s="1">
        <v>0.57489793780191001</v>
      </c>
      <c r="G217" s="1">
        <v>60</v>
      </c>
      <c r="H217" s="1">
        <v>7.42190046291928E-2</v>
      </c>
      <c r="I217" s="1">
        <v>5.1828333333333303</v>
      </c>
      <c r="J217" s="1">
        <v>0.12575229178384301</v>
      </c>
      <c r="K217" s="1">
        <v>1.6234551060874701E-2</v>
      </c>
      <c r="L217" s="2" t="s">
        <v>309</v>
      </c>
      <c r="M217" t="str">
        <f t="shared" si="43"/>
        <v>14</v>
      </c>
      <c r="N217" t="str">
        <f t="shared" si="44"/>
        <v>43</v>
      </c>
      <c r="O217" t="str">
        <f t="shared" si="45"/>
        <v>04</v>
      </c>
      <c r="P217" t="str">
        <f t="shared" si="46"/>
        <v>Rat23</v>
      </c>
      <c r="Q217" s="5">
        <f t="shared" si="47"/>
        <v>0.61324074074074075</v>
      </c>
      <c r="R217" s="6" t="str">
        <f t="shared" si="48"/>
        <v>'[PowerlabData CROPPED.xlsx]Rat23'!$G:$G</v>
      </c>
      <c r="S217" s="3">
        <f t="shared" ca="1" si="41"/>
        <v>0.61323145833333337</v>
      </c>
      <c r="T217">
        <f t="shared" ca="1" si="42"/>
        <v>2391</v>
      </c>
      <c r="U217">
        <f t="shared" ca="1" si="49"/>
        <v>2451</v>
      </c>
      <c r="V217" t="str">
        <f t="shared" si="50"/>
        <v>'[PowerlabData CROPPED.xlsx]Rat23'!$</v>
      </c>
      <c r="W217">
        <f t="shared" ca="1" si="51"/>
        <v>37.286299999999997</v>
      </c>
      <c r="X217">
        <f t="shared" ca="1" si="52"/>
        <v>310.34994754098364</v>
      </c>
      <c r="Y217">
        <f t="shared" ca="1" si="53"/>
        <v>80.398624590163948</v>
      </c>
    </row>
    <row r="218" spans="1:25" x14ac:dyDescent="0.25">
      <c r="A218">
        <v>23</v>
      </c>
      <c r="B218" s="4" t="s">
        <v>230</v>
      </c>
      <c r="C218" s="1" t="s">
        <v>3</v>
      </c>
      <c r="D218" s="1">
        <v>1</v>
      </c>
      <c r="E218" s="1">
        <v>67.583166666666699</v>
      </c>
      <c r="F218" s="1">
        <v>2.71309877671681</v>
      </c>
      <c r="G218" s="1">
        <v>60</v>
      </c>
      <c r="H218" s="1">
        <v>0.35025954596133002</v>
      </c>
      <c r="I218" s="1">
        <v>1.7004999999999999</v>
      </c>
      <c r="J218" s="1">
        <v>3.7122544812193799E-2</v>
      </c>
      <c r="K218" s="1">
        <v>4.7924999275488298E-3</v>
      </c>
      <c r="L218" s="2" t="s">
        <v>309</v>
      </c>
      <c r="M218" t="str">
        <f t="shared" si="43"/>
        <v>14</v>
      </c>
      <c r="N218" t="str">
        <f t="shared" si="44"/>
        <v>44</v>
      </c>
      <c r="O218" t="str">
        <f t="shared" si="45"/>
        <v>32</v>
      </c>
      <c r="P218" t="str">
        <f t="shared" si="46"/>
        <v>Rat23</v>
      </c>
      <c r="Q218" s="5">
        <f t="shared" si="47"/>
        <v>0.61425925925925928</v>
      </c>
      <c r="R218" s="6" t="str">
        <f t="shared" si="48"/>
        <v>'[PowerlabData CROPPED.xlsx]Rat23'!$G:$G</v>
      </c>
      <c r="S218" s="3">
        <f t="shared" ca="1" si="41"/>
        <v>0.61424997685185179</v>
      </c>
      <c r="T218">
        <f t="shared" ca="1" si="42"/>
        <v>2479</v>
      </c>
      <c r="U218">
        <f t="shared" ca="1" si="49"/>
        <v>2539</v>
      </c>
      <c r="V218" t="str">
        <f t="shared" si="50"/>
        <v>'[PowerlabData CROPPED.xlsx]Rat23'!$</v>
      </c>
      <c r="W218">
        <f t="shared" ca="1" si="51"/>
        <v>37.313804918032794</v>
      </c>
      <c r="X218">
        <f t="shared" ca="1" si="52"/>
        <v>315.36314918032775</v>
      </c>
      <c r="Y218">
        <f t="shared" ca="1" si="53"/>
        <v>78.318455737704923</v>
      </c>
    </row>
    <row r="219" spans="1:25" x14ac:dyDescent="0.25">
      <c r="A219">
        <v>23</v>
      </c>
      <c r="B219" s="4" t="s">
        <v>231</v>
      </c>
      <c r="C219" s="1" t="s">
        <v>24</v>
      </c>
      <c r="D219" s="1">
        <v>0</v>
      </c>
      <c r="E219" s="1">
        <v>49.584166666666697</v>
      </c>
      <c r="F219" s="1">
        <v>1.53078334158982</v>
      </c>
      <c r="G219" s="1">
        <v>60</v>
      </c>
      <c r="H219" s="1">
        <v>0.19762327962097001</v>
      </c>
      <c r="I219" s="1">
        <v>1.6921666666666699</v>
      </c>
      <c r="J219" s="1">
        <v>3.71972967954513E-2</v>
      </c>
      <c r="K219" s="1">
        <v>4.80215036709058E-3</v>
      </c>
      <c r="L219" s="2" t="s">
        <v>309</v>
      </c>
      <c r="M219" t="str">
        <f t="shared" si="43"/>
        <v>14</v>
      </c>
      <c r="N219" t="str">
        <f t="shared" si="44"/>
        <v>46</v>
      </c>
      <c r="O219" t="str">
        <f t="shared" si="45"/>
        <v>49</v>
      </c>
      <c r="P219" t="str">
        <f t="shared" si="46"/>
        <v>Rat23</v>
      </c>
      <c r="Q219" s="5">
        <f t="shared" si="47"/>
        <v>0.61584490740740738</v>
      </c>
      <c r="R219" s="6" t="str">
        <f t="shared" si="48"/>
        <v>'[PowerlabData CROPPED.xlsx]Rat23'!$G:$G</v>
      </c>
      <c r="S219" s="3">
        <f t="shared" ca="1" si="41"/>
        <v>0.615835625</v>
      </c>
      <c r="T219">
        <f t="shared" ca="1" si="42"/>
        <v>2616</v>
      </c>
      <c r="U219">
        <f t="shared" ca="1" si="49"/>
        <v>2676</v>
      </c>
      <c r="V219" t="str">
        <f t="shared" si="50"/>
        <v>'[PowerlabData CROPPED.xlsx]Rat23'!$</v>
      </c>
      <c r="W219">
        <f t="shared" ca="1" si="51"/>
        <v>37.313465573770486</v>
      </c>
      <c r="X219">
        <f t="shared" ca="1" si="52"/>
        <v>323.94431803278684</v>
      </c>
      <c r="Y219">
        <f t="shared" ca="1" si="53"/>
        <v>73.728996721311503</v>
      </c>
    </row>
    <row r="220" spans="1:25" x14ac:dyDescent="0.25">
      <c r="A220">
        <v>23</v>
      </c>
      <c r="B220" s="4" t="s">
        <v>232</v>
      </c>
      <c r="C220" s="1" t="s">
        <v>1</v>
      </c>
      <c r="D220" s="1">
        <v>0</v>
      </c>
      <c r="E220" s="1">
        <v>57.164000000000001</v>
      </c>
      <c r="F220" s="1">
        <v>0.74575062856158603</v>
      </c>
      <c r="G220" s="1">
        <v>60</v>
      </c>
      <c r="H220" s="1">
        <v>9.6275992161424503E-2</v>
      </c>
      <c r="I220" s="1">
        <v>3.9590000000000001</v>
      </c>
      <c r="J220" s="1">
        <v>0.17757345897778001</v>
      </c>
      <c r="K220" s="1">
        <v>2.2924634978312899E-2</v>
      </c>
      <c r="L220" s="2" t="s">
        <v>310</v>
      </c>
      <c r="M220" t="str">
        <f t="shared" si="43"/>
        <v>15</v>
      </c>
      <c r="N220" t="str">
        <f t="shared" si="44"/>
        <v>00</v>
      </c>
      <c r="O220" t="str">
        <f t="shared" si="45"/>
        <v>13</v>
      </c>
      <c r="P220" t="str">
        <f t="shared" si="46"/>
        <v>Rat23</v>
      </c>
      <c r="Q220" s="5">
        <f t="shared" si="47"/>
        <v>0.62515046296296295</v>
      </c>
      <c r="R220" s="6" t="str">
        <f t="shared" si="48"/>
        <v>'[PowerlabData CROPPED.xlsx]Rat23'!$G:$G</v>
      </c>
      <c r="S220" s="3">
        <f t="shared" ca="1" si="41"/>
        <v>0.62514118055555556</v>
      </c>
      <c r="T220">
        <f t="shared" ca="1" si="42"/>
        <v>3420</v>
      </c>
      <c r="U220">
        <f t="shared" ca="1" si="49"/>
        <v>3480</v>
      </c>
      <c r="V220" t="str">
        <f t="shared" si="50"/>
        <v>'[PowerlabData CROPPED.xlsx]Rat23'!$</v>
      </c>
      <c r="W220">
        <f t="shared" ca="1" si="51"/>
        <v>36.972659016393443</v>
      </c>
      <c r="X220">
        <f t="shared" ca="1" si="52"/>
        <v>293.78880819672128</v>
      </c>
      <c r="Y220">
        <f t="shared" ca="1" si="53"/>
        <v>38.935262295081984</v>
      </c>
    </row>
    <row r="221" spans="1:25" x14ac:dyDescent="0.25">
      <c r="A221">
        <v>23</v>
      </c>
      <c r="B221" s="4" t="s">
        <v>233</v>
      </c>
      <c r="C221" s="1" t="s">
        <v>3</v>
      </c>
      <c r="D221" s="1">
        <v>1</v>
      </c>
      <c r="E221" s="1">
        <v>71.3541666666667</v>
      </c>
      <c r="F221" s="1">
        <v>2.8809236317928</v>
      </c>
      <c r="G221" s="1">
        <v>60</v>
      </c>
      <c r="H221" s="1">
        <v>0.37192564158762997</v>
      </c>
      <c r="I221" s="1">
        <v>1.5305</v>
      </c>
      <c r="J221" s="1">
        <v>2.1009918292717499E-2</v>
      </c>
      <c r="K221" s="1">
        <v>2.7123687884291199E-3</v>
      </c>
      <c r="L221" s="2" t="s">
        <v>310</v>
      </c>
      <c r="M221" t="str">
        <f t="shared" si="43"/>
        <v>15</v>
      </c>
      <c r="N221" t="str">
        <f t="shared" si="44"/>
        <v>02</v>
      </c>
      <c r="O221" t="str">
        <f t="shared" si="45"/>
        <v>08</v>
      </c>
      <c r="P221" t="str">
        <f t="shared" si="46"/>
        <v>Rat23</v>
      </c>
      <c r="Q221" s="5">
        <f t="shared" si="47"/>
        <v>0.62648148148148153</v>
      </c>
      <c r="R221" s="6" t="str">
        <f t="shared" si="48"/>
        <v>'[PowerlabData CROPPED.xlsx]Rat23'!$G:$G</v>
      </c>
      <c r="S221" s="3">
        <f t="shared" ca="1" si="41"/>
        <v>0.62647219907407414</v>
      </c>
      <c r="T221">
        <f t="shared" ca="1" si="42"/>
        <v>3535</v>
      </c>
      <c r="U221">
        <f t="shared" ca="1" si="49"/>
        <v>3595</v>
      </c>
      <c r="V221" t="str">
        <f t="shared" si="50"/>
        <v>'[PowerlabData CROPPED.xlsx]Rat23'!$</v>
      </c>
      <c r="W221">
        <f t="shared" ca="1" si="51"/>
        <v>37.072293442622957</v>
      </c>
      <c r="X221">
        <f t="shared" ca="1" si="52"/>
        <v>305.2069868852459</v>
      </c>
      <c r="Y221">
        <f t="shared" ca="1" si="53"/>
        <v>52.053740983606552</v>
      </c>
    </row>
    <row r="222" spans="1:25" x14ac:dyDescent="0.25">
      <c r="A222">
        <v>23</v>
      </c>
      <c r="B222" s="4" t="s">
        <v>234</v>
      </c>
      <c r="C222" s="1" t="s">
        <v>24</v>
      </c>
      <c r="D222" s="1">
        <v>0</v>
      </c>
      <c r="E222" s="1">
        <v>55.662333333333301</v>
      </c>
      <c r="F222" s="1">
        <v>1.85102437105032</v>
      </c>
      <c r="G222" s="1">
        <v>60</v>
      </c>
      <c r="H222" s="1">
        <v>0.23896621875006499</v>
      </c>
      <c r="I222" s="1">
        <v>1.7243333333333299</v>
      </c>
      <c r="J222" s="1">
        <v>3.2729531347427301E-2</v>
      </c>
      <c r="K222" s="1">
        <v>4.2253643279253099E-3</v>
      </c>
      <c r="L222" s="2" t="s">
        <v>310</v>
      </c>
      <c r="M222" t="str">
        <f t="shared" si="43"/>
        <v>15</v>
      </c>
      <c r="N222" t="str">
        <f t="shared" si="44"/>
        <v>05</v>
      </c>
      <c r="O222" t="str">
        <f t="shared" si="45"/>
        <v>05</v>
      </c>
      <c r="P222" t="str">
        <f t="shared" si="46"/>
        <v>Rat23</v>
      </c>
      <c r="Q222" s="5">
        <f t="shared" si="47"/>
        <v>0.62853009259259263</v>
      </c>
      <c r="R222" s="6" t="str">
        <f t="shared" si="48"/>
        <v>'[PowerlabData CROPPED.xlsx]Rat23'!$G:$G</v>
      </c>
      <c r="S222" s="3">
        <f t="shared" ca="1" si="41"/>
        <v>0.62852081018518524</v>
      </c>
      <c r="T222">
        <f t="shared" ca="1" si="42"/>
        <v>3712</v>
      </c>
      <c r="U222">
        <f t="shared" ca="1" si="49"/>
        <v>3772</v>
      </c>
      <c r="V222" t="str">
        <f t="shared" si="50"/>
        <v>'[PowerlabData CROPPED.xlsx]Rat23'!$</v>
      </c>
      <c r="W222">
        <f t="shared" ca="1" si="51"/>
        <v>37.252268852459025</v>
      </c>
      <c r="X222">
        <f t="shared" ca="1" si="52"/>
        <v>299.63353606557382</v>
      </c>
      <c r="Y222">
        <f t="shared" ca="1" si="53"/>
        <v>64.759522950819658</v>
      </c>
    </row>
    <row r="223" spans="1:25" x14ac:dyDescent="0.25">
      <c r="A223">
        <v>23</v>
      </c>
      <c r="B223" s="4" t="s">
        <v>235</v>
      </c>
      <c r="C223" s="1" t="s">
        <v>1</v>
      </c>
      <c r="D223" s="1">
        <v>0</v>
      </c>
      <c r="E223" s="1">
        <v>46.884</v>
      </c>
      <c r="F223" s="1">
        <v>0.75807695299795697</v>
      </c>
      <c r="G223" s="1">
        <v>60</v>
      </c>
      <c r="H223" s="1">
        <v>9.7867313803491701E-2</v>
      </c>
      <c r="I223" s="1">
        <v>5.1051666666666602</v>
      </c>
      <c r="J223" s="1">
        <v>0.23369846431293101</v>
      </c>
      <c r="K223" s="1">
        <v>3.0170342010607601E-2</v>
      </c>
      <c r="L223" s="2" t="s">
        <v>307</v>
      </c>
      <c r="M223" t="str">
        <f t="shared" si="43"/>
        <v>15</v>
      </c>
      <c r="N223" t="str">
        <f t="shared" si="44"/>
        <v>23</v>
      </c>
      <c r="O223" t="str">
        <f t="shared" si="45"/>
        <v>23</v>
      </c>
      <c r="P223" t="str">
        <f t="shared" si="46"/>
        <v>Rat23</v>
      </c>
      <c r="Q223" s="5">
        <f t="shared" si="47"/>
        <v>0.64123842592592595</v>
      </c>
      <c r="R223" s="6" t="str">
        <f t="shared" si="48"/>
        <v>'[PowerlabData CROPPED.xlsx]Rat23'!$G:$G</v>
      </c>
      <c r="S223" s="3">
        <f t="shared" ca="1" si="41"/>
        <v>0.64122914351851856</v>
      </c>
      <c r="T223">
        <f t="shared" ca="1" si="42"/>
        <v>4810</v>
      </c>
      <c r="U223">
        <f t="shared" ca="1" si="49"/>
        <v>4870</v>
      </c>
      <c r="V223" t="str">
        <f t="shared" si="50"/>
        <v>'[PowerlabData CROPPED.xlsx]Rat23'!$</v>
      </c>
      <c r="W223">
        <f t="shared" ca="1" si="51"/>
        <v>37.040222950819668</v>
      </c>
      <c r="X223">
        <f t="shared" ca="1" si="52"/>
        <v>316.42172622950818</v>
      </c>
      <c r="Y223">
        <f t="shared" ca="1" si="53"/>
        <v>45.428436065573756</v>
      </c>
    </row>
    <row r="224" spans="1:25" x14ac:dyDescent="0.25">
      <c r="A224">
        <v>23</v>
      </c>
      <c r="B224" s="4" t="s">
        <v>236</v>
      </c>
      <c r="C224" s="1" t="s">
        <v>3</v>
      </c>
      <c r="D224" s="1">
        <v>1</v>
      </c>
      <c r="E224" s="1">
        <v>66.401666666666699</v>
      </c>
      <c r="F224" s="1">
        <v>2.6011517748019899</v>
      </c>
      <c r="G224" s="1">
        <v>60</v>
      </c>
      <c r="H224" s="1">
        <v>0.33580725015886598</v>
      </c>
      <c r="I224" s="1">
        <v>1.7956666666666701</v>
      </c>
      <c r="J224" s="1">
        <v>3.4945990073572498E-2</v>
      </c>
      <c r="K224" s="1">
        <v>4.5115079190558597E-3</v>
      </c>
      <c r="L224" s="2" t="s">
        <v>307</v>
      </c>
      <c r="M224" t="str">
        <f t="shared" si="43"/>
        <v>15</v>
      </c>
      <c r="N224" t="str">
        <f t="shared" si="44"/>
        <v>25</v>
      </c>
      <c r="O224" t="str">
        <f t="shared" si="45"/>
        <v>32</v>
      </c>
      <c r="P224" t="str">
        <f t="shared" si="46"/>
        <v>Rat23</v>
      </c>
      <c r="Q224" s="5">
        <f t="shared" si="47"/>
        <v>0.64273148148148151</v>
      </c>
      <c r="R224" s="6" t="str">
        <f t="shared" si="48"/>
        <v>'[PowerlabData CROPPED.xlsx]Rat23'!$G:$G</v>
      </c>
      <c r="S224" s="3">
        <f t="shared" ref="S224:S287" ca="1" si="54">VLOOKUP(Q224,INDIRECT(R224),1,TRUE)</f>
        <v>0.64272219907407402</v>
      </c>
      <c r="T224">
        <f t="shared" ref="T224:T287" ca="1" si="55">MATCH(Q224,INDIRECT(R224),1)</f>
        <v>4939</v>
      </c>
      <c r="U224">
        <f t="shared" ca="1" si="49"/>
        <v>4999</v>
      </c>
      <c r="V224" t="str">
        <f t="shared" si="50"/>
        <v>'[PowerlabData CROPPED.xlsx]Rat23'!$</v>
      </c>
      <c r="W224">
        <f t="shared" ca="1" si="51"/>
        <v>37.066326229508192</v>
      </c>
      <c r="X224">
        <f t="shared" ca="1" si="52"/>
        <v>310.0349163934427</v>
      </c>
      <c r="Y224">
        <f t="shared" ca="1" si="53"/>
        <v>59.579859016393421</v>
      </c>
    </row>
    <row r="225" spans="1:25" x14ac:dyDescent="0.25">
      <c r="A225">
        <v>23</v>
      </c>
      <c r="B225" s="4" t="s">
        <v>237</v>
      </c>
      <c r="C225" s="1" t="s">
        <v>24</v>
      </c>
      <c r="D225" s="1">
        <v>0</v>
      </c>
      <c r="E225" s="1">
        <v>39.012403846153902</v>
      </c>
      <c r="F225" s="1">
        <v>1.00655686452563</v>
      </c>
      <c r="G225" s="1">
        <v>104</v>
      </c>
      <c r="H225" s="1">
        <v>9.8701021033787695E-2</v>
      </c>
      <c r="I225" s="1">
        <v>2.11451923076923</v>
      </c>
      <c r="J225" s="1">
        <v>6.2540445493178304E-2</v>
      </c>
      <c r="K225" s="1">
        <v>6.1325952299712003E-3</v>
      </c>
      <c r="L225" s="2" t="s">
        <v>307</v>
      </c>
      <c r="M225" t="str">
        <f t="shared" si="43"/>
        <v>15</v>
      </c>
      <c r="N225" t="str">
        <f t="shared" si="44"/>
        <v>29</v>
      </c>
      <c r="O225" t="str">
        <f t="shared" si="45"/>
        <v>20</v>
      </c>
      <c r="P225" t="str">
        <f t="shared" si="46"/>
        <v>Rat23</v>
      </c>
      <c r="Q225" s="5">
        <f t="shared" si="47"/>
        <v>0.64537037037037037</v>
      </c>
      <c r="R225" s="6" t="str">
        <f t="shared" si="48"/>
        <v>'[PowerlabData CROPPED.xlsx]Rat23'!$G:$G</v>
      </c>
      <c r="S225" s="3">
        <f t="shared" ca="1" si="54"/>
        <v>0.64536108796296299</v>
      </c>
      <c r="T225">
        <f t="shared" ca="1" si="55"/>
        <v>5167</v>
      </c>
      <c r="U225">
        <f t="shared" ca="1" si="49"/>
        <v>5271</v>
      </c>
      <c r="V225" t="str">
        <f t="shared" si="50"/>
        <v>'[PowerlabData CROPPED.xlsx]Rat23'!$</v>
      </c>
      <c r="W225">
        <f t="shared" ca="1" si="51"/>
        <v>37.323407619047622</v>
      </c>
      <c r="X225">
        <f t="shared" ca="1" si="52"/>
        <v>310.39638857142853</v>
      </c>
      <c r="Y225">
        <f t="shared" ca="1" si="53"/>
        <v>78.075729523809542</v>
      </c>
    </row>
    <row r="226" spans="1:25" x14ac:dyDescent="0.25">
      <c r="A226">
        <v>25</v>
      </c>
      <c r="B226" s="4" t="s">
        <v>238</v>
      </c>
      <c r="C226" s="1" t="s">
        <v>1</v>
      </c>
      <c r="D226" s="1">
        <v>0</v>
      </c>
      <c r="E226" s="1">
        <v>35.3065</v>
      </c>
      <c r="F226" s="1">
        <v>0.25650097465701799</v>
      </c>
      <c r="G226" s="1">
        <v>60</v>
      </c>
      <c r="H226" s="1">
        <v>3.31141334377534E-2</v>
      </c>
      <c r="I226" s="1">
        <v>6.6868333333333299</v>
      </c>
      <c r="J226" s="1">
        <v>0.174111953128504</v>
      </c>
      <c r="K226" s="1">
        <v>2.2477756494744702E-2</v>
      </c>
      <c r="L226" s="2" t="s">
        <v>308</v>
      </c>
      <c r="M226" t="str">
        <f t="shared" si="43"/>
        <v>14</v>
      </c>
      <c r="N226" t="str">
        <f t="shared" si="44"/>
        <v>32</v>
      </c>
      <c r="O226" t="str">
        <f t="shared" si="45"/>
        <v>01</v>
      </c>
      <c r="P226" t="str">
        <f t="shared" si="46"/>
        <v>Rat25</v>
      </c>
      <c r="Q226" s="5">
        <f t="shared" si="47"/>
        <v>0.60556712962962966</v>
      </c>
      <c r="R226" s="6" t="str">
        <f t="shared" si="48"/>
        <v>'[PowerlabData CROPPED.xlsx]Rat25'!$G:$G</v>
      </c>
      <c r="S226" s="3">
        <f t="shared" ca="1" si="54"/>
        <v>0.60556256944444442</v>
      </c>
      <c r="T226">
        <f t="shared" ca="1" si="55"/>
        <v>1331</v>
      </c>
      <c r="U226">
        <f t="shared" ca="1" si="49"/>
        <v>1391</v>
      </c>
      <c r="V226" t="str">
        <f t="shared" si="50"/>
        <v>'[PowerlabData CROPPED.xlsx]Rat25'!$</v>
      </c>
      <c r="W226">
        <f t="shared" ca="1" si="51"/>
        <v>38.064901639344257</v>
      </c>
      <c r="X226">
        <f t="shared" ca="1" si="52"/>
        <v>271.68600491803278</v>
      </c>
      <c r="Y226">
        <f t="shared" ca="1" si="53"/>
        <v>73.056963934426207</v>
      </c>
    </row>
    <row r="227" spans="1:25" x14ac:dyDescent="0.25">
      <c r="A227">
        <v>25</v>
      </c>
      <c r="B227" s="4" t="s">
        <v>239</v>
      </c>
      <c r="C227" s="1" t="s">
        <v>3</v>
      </c>
      <c r="D227" s="1">
        <v>1</v>
      </c>
      <c r="E227" s="1">
        <v>55.665833333333303</v>
      </c>
      <c r="F227" s="1">
        <v>1.4507874777359899</v>
      </c>
      <c r="G227" s="1">
        <v>60</v>
      </c>
      <c r="H227" s="1">
        <v>0.187295858005258</v>
      </c>
      <c r="I227" s="1">
        <v>2.0531666666666699</v>
      </c>
      <c r="J227" s="1">
        <v>5.0973577033160598E-2</v>
      </c>
      <c r="K227" s="1">
        <v>6.5806604982017302E-3</v>
      </c>
      <c r="L227" s="2" t="s">
        <v>308</v>
      </c>
      <c r="M227" t="str">
        <f t="shared" si="43"/>
        <v>14</v>
      </c>
      <c r="N227" t="str">
        <f t="shared" si="44"/>
        <v>33</v>
      </c>
      <c r="O227" t="str">
        <f t="shared" si="45"/>
        <v>21</v>
      </c>
      <c r="P227" t="str">
        <f t="shared" si="46"/>
        <v>Rat25</v>
      </c>
      <c r="Q227" s="5">
        <f t="shared" si="47"/>
        <v>0.60649305555555555</v>
      </c>
      <c r="R227" s="6" t="str">
        <f t="shared" si="48"/>
        <v>'[PowerlabData CROPPED.xlsx]Rat25'!$G:$G</v>
      </c>
      <c r="S227" s="3">
        <f t="shared" ca="1" si="54"/>
        <v>0.60648849537037031</v>
      </c>
      <c r="T227">
        <f t="shared" ca="1" si="55"/>
        <v>1411</v>
      </c>
      <c r="U227">
        <f t="shared" ca="1" si="49"/>
        <v>1471</v>
      </c>
      <c r="V227" t="str">
        <f t="shared" si="50"/>
        <v>'[PowerlabData CROPPED.xlsx]Rat25'!$</v>
      </c>
      <c r="W227">
        <f t="shared" ca="1" si="51"/>
        <v>38.002134426229517</v>
      </c>
      <c r="X227">
        <f t="shared" ca="1" si="52"/>
        <v>272.44307704918037</v>
      </c>
      <c r="Y227">
        <f t="shared" ca="1" si="53"/>
        <v>76.144291803278676</v>
      </c>
    </row>
    <row r="228" spans="1:25" x14ac:dyDescent="0.25">
      <c r="A228">
        <v>25</v>
      </c>
      <c r="B228" s="4" t="s">
        <v>240</v>
      </c>
      <c r="C228" s="1" t="s">
        <v>24</v>
      </c>
      <c r="D228" s="1">
        <v>0</v>
      </c>
      <c r="E228" s="1">
        <v>35.811</v>
      </c>
      <c r="F228" s="1">
        <v>0.73449461082661005</v>
      </c>
      <c r="G228" s="1">
        <v>60</v>
      </c>
      <c r="H228" s="1">
        <v>9.4822846520352E-2</v>
      </c>
      <c r="I228" s="1">
        <v>2.06666666666667</v>
      </c>
      <c r="J228" s="1">
        <v>0.14566704805442099</v>
      </c>
      <c r="K228" s="1">
        <v>1.8805535040198901E-2</v>
      </c>
      <c r="L228" s="2" t="s">
        <v>308</v>
      </c>
      <c r="M228" t="str">
        <f t="shared" si="43"/>
        <v>14</v>
      </c>
      <c r="N228" t="str">
        <f t="shared" si="44"/>
        <v>37</v>
      </c>
      <c r="O228" t="str">
        <f t="shared" si="45"/>
        <v>40</v>
      </c>
      <c r="P228" t="str">
        <f t="shared" si="46"/>
        <v>Rat25</v>
      </c>
      <c r="Q228" s="5">
        <f t="shared" si="47"/>
        <v>0.60949074074074072</v>
      </c>
      <c r="R228" s="6" t="str">
        <f t="shared" si="48"/>
        <v>'[PowerlabData CROPPED.xlsx]Rat25'!$G:$G</v>
      </c>
      <c r="S228" s="3">
        <f t="shared" ca="1" si="54"/>
        <v>0.60948618055555559</v>
      </c>
      <c r="T228">
        <f t="shared" ca="1" si="55"/>
        <v>1670</v>
      </c>
      <c r="U228">
        <f t="shared" ca="1" si="49"/>
        <v>1730</v>
      </c>
      <c r="V228" t="str">
        <f t="shared" si="50"/>
        <v>'[PowerlabData CROPPED.xlsx]Rat25'!$</v>
      </c>
      <c r="W228">
        <f t="shared" ca="1" si="51"/>
        <v>37.785295081967213</v>
      </c>
      <c r="X228">
        <f t="shared" ca="1" si="52"/>
        <v>248.71329016393443</v>
      </c>
      <c r="Y228">
        <f t="shared" ca="1" si="53"/>
        <v>42.263970491803292</v>
      </c>
    </row>
    <row r="229" spans="1:25" x14ac:dyDescent="0.25">
      <c r="A229">
        <v>25</v>
      </c>
      <c r="B229" s="4" t="s">
        <v>241</v>
      </c>
      <c r="C229" s="1" t="s">
        <v>1</v>
      </c>
      <c r="D229" s="1">
        <v>0</v>
      </c>
      <c r="E229" s="1">
        <v>43.989333333333299</v>
      </c>
      <c r="F229" s="1">
        <v>1.0790194108026501</v>
      </c>
      <c r="G229" s="1">
        <v>60</v>
      </c>
      <c r="H229" s="1">
        <v>0.13930080694243899</v>
      </c>
      <c r="I229" s="1">
        <v>5.1784999999999997</v>
      </c>
      <c r="J229" s="1">
        <v>0.19600021258491901</v>
      </c>
      <c r="K229" s="1">
        <v>2.5303518639816801E-2</v>
      </c>
      <c r="L229" s="2" t="s">
        <v>309</v>
      </c>
      <c r="M229" t="str">
        <f t="shared" si="43"/>
        <v>14</v>
      </c>
      <c r="N229" t="str">
        <f t="shared" si="44"/>
        <v>53</v>
      </c>
      <c r="O229" t="str">
        <f t="shared" si="45"/>
        <v>45</v>
      </c>
      <c r="P229" t="str">
        <f t="shared" si="46"/>
        <v>Rat25</v>
      </c>
      <c r="Q229" s="5">
        <f t="shared" si="47"/>
        <v>0.62065972222222221</v>
      </c>
      <c r="R229" s="6" t="str">
        <f t="shared" si="48"/>
        <v>'[PowerlabData CROPPED.xlsx]Rat25'!$G:$G</v>
      </c>
      <c r="S229" s="3">
        <f t="shared" ca="1" si="54"/>
        <v>0.62065516203703697</v>
      </c>
      <c r="T229">
        <f t="shared" ca="1" si="55"/>
        <v>2635</v>
      </c>
      <c r="U229">
        <f t="shared" ca="1" si="49"/>
        <v>2695</v>
      </c>
      <c r="V229" t="str">
        <f t="shared" si="50"/>
        <v>'[PowerlabData CROPPED.xlsx]Rat25'!$</v>
      </c>
      <c r="W229">
        <f t="shared" ca="1" si="51"/>
        <v>36.981262295081969</v>
      </c>
      <c r="X229">
        <f t="shared" ca="1" si="52"/>
        <v>291.77201803278683</v>
      </c>
      <c r="Y229">
        <f t="shared" ca="1" si="53"/>
        <v>56.200991803278711</v>
      </c>
    </row>
    <row r="230" spans="1:25" x14ac:dyDescent="0.25">
      <c r="A230">
        <v>25</v>
      </c>
      <c r="B230" s="4" t="s">
        <v>242</v>
      </c>
      <c r="C230" s="1" t="s">
        <v>3</v>
      </c>
      <c r="D230" s="1">
        <v>1</v>
      </c>
      <c r="E230" s="1">
        <v>64.3005</v>
      </c>
      <c r="F230" s="1">
        <v>2.42226369676521</v>
      </c>
      <c r="G230" s="1">
        <v>60</v>
      </c>
      <c r="H230" s="1">
        <v>0.31271289858981599</v>
      </c>
      <c r="I230" s="1">
        <v>1.7431666666666701</v>
      </c>
      <c r="J230" s="1">
        <v>2.7048824168323701E-2</v>
      </c>
      <c r="K230" s="1">
        <v>3.49198818461367E-3</v>
      </c>
      <c r="L230" s="2" t="s">
        <v>309</v>
      </c>
      <c r="M230" t="str">
        <f t="shared" si="43"/>
        <v>14</v>
      </c>
      <c r="N230" t="str">
        <f t="shared" si="44"/>
        <v>55</v>
      </c>
      <c r="O230" t="str">
        <f t="shared" si="45"/>
        <v>08</v>
      </c>
      <c r="P230" t="str">
        <f t="shared" si="46"/>
        <v>Rat25</v>
      </c>
      <c r="Q230" s="5">
        <f t="shared" si="47"/>
        <v>0.62162037037037032</v>
      </c>
      <c r="R230" s="6" t="str">
        <f t="shared" si="48"/>
        <v>'[PowerlabData CROPPED.xlsx]Rat25'!$G:$G</v>
      </c>
      <c r="S230" s="3">
        <f t="shared" ca="1" si="54"/>
        <v>0.62161581018518519</v>
      </c>
      <c r="T230">
        <f t="shared" ca="1" si="55"/>
        <v>2718</v>
      </c>
      <c r="U230">
        <f t="shared" ca="1" si="49"/>
        <v>2778</v>
      </c>
      <c r="V230" t="str">
        <f t="shared" si="50"/>
        <v>'[PowerlabData CROPPED.xlsx]Rat25'!$</v>
      </c>
      <c r="W230">
        <f t="shared" ca="1" si="51"/>
        <v>37.040319672131155</v>
      </c>
      <c r="X230">
        <f t="shared" ca="1" si="52"/>
        <v>290.27276065573778</v>
      </c>
      <c r="Y230">
        <f t="shared" ca="1" si="53"/>
        <v>68.854503278688526</v>
      </c>
    </row>
    <row r="231" spans="1:25" x14ac:dyDescent="0.25">
      <c r="A231">
        <v>25</v>
      </c>
      <c r="B231" s="4" t="s">
        <v>243</v>
      </c>
      <c r="C231" s="1" t="s">
        <v>24</v>
      </c>
      <c r="D231" s="1">
        <v>0</v>
      </c>
      <c r="E231" s="1">
        <v>39.761000000000003</v>
      </c>
      <c r="F231" s="1">
        <v>1.2968959094699899</v>
      </c>
      <c r="G231" s="1">
        <v>60</v>
      </c>
      <c r="H231" s="1">
        <v>0.16742854197139301</v>
      </c>
      <c r="I231" s="1">
        <v>1.84316666666667</v>
      </c>
      <c r="J231" s="1">
        <v>7.5155209769885906E-2</v>
      </c>
      <c r="K231" s="1">
        <v>9.7024958606497704E-3</v>
      </c>
      <c r="L231" s="2" t="s">
        <v>309</v>
      </c>
      <c r="M231" t="str">
        <f t="shared" si="43"/>
        <v>14</v>
      </c>
      <c r="N231" t="str">
        <f t="shared" si="44"/>
        <v>57</v>
      </c>
      <c r="O231" t="str">
        <f t="shared" si="45"/>
        <v>57</v>
      </c>
      <c r="P231" t="str">
        <f t="shared" si="46"/>
        <v>Rat25</v>
      </c>
      <c r="Q231" s="5">
        <f t="shared" si="47"/>
        <v>0.62357638888888889</v>
      </c>
      <c r="R231" s="6" t="str">
        <f t="shared" si="48"/>
        <v>'[PowerlabData CROPPED.xlsx]Rat25'!$G:$G</v>
      </c>
      <c r="S231" s="3">
        <f t="shared" ca="1" si="54"/>
        <v>0.62357182870370365</v>
      </c>
      <c r="T231">
        <f t="shared" ca="1" si="55"/>
        <v>2887</v>
      </c>
      <c r="U231">
        <f t="shared" ca="1" si="49"/>
        <v>2947</v>
      </c>
      <c r="V231" t="str">
        <f t="shared" si="50"/>
        <v>'[PowerlabData CROPPED.xlsx]Rat25'!$</v>
      </c>
      <c r="W231">
        <f t="shared" ca="1" si="51"/>
        <v>37.224559016393435</v>
      </c>
      <c r="X231">
        <f t="shared" ca="1" si="52"/>
        <v>292.84080983606566</v>
      </c>
      <c r="Y231">
        <f t="shared" ca="1" si="53"/>
        <v>75.543688524590166</v>
      </c>
    </row>
    <row r="232" spans="1:25" x14ac:dyDescent="0.25">
      <c r="A232">
        <v>25</v>
      </c>
      <c r="B232" s="4" t="s">
        <v>244</v>
      </c>
      <c r="C232" s="1" t="s">
        <v>1</v>
      </c>
      <c r="D232" s="1">
        <v>0</v>
      </c>
      <c r="E232" s="1">
        <v>46.158833333333298</v>
      </c>
      <c r="F232" s="1">
        <v>0.33519691559174902</v>
      </c>
      <c r="G232" s="1">
        <v>60</v>
      </c>
      <c r="H232" s="1">
        <v>4.3273735726231201E-2</v>
      </c>
      <c r="I232" s="1">
        <v>4.8318333333333303</v>
      </c>
      <c r="J232" s="1">
        <v>0.124666109624424</v>
      </c>
      <c r="K232" s="1">
        <v>1.60943255470621E-2</v>
      </c>
      <c r="L232" s="2" t="s">
        <v>310</v>
      </c>
      <c r="M232" t="str">
        <f t="shared" si="43"/>
        <v>15</v>
      </c>
      <c r="N232" t="str">
        <f t="shared" si="44"/>
        <v>16</v>
      </c>
      <c r="O232" t="str">
        <f t="shared" si="45"/>
        <v>15</v>
      </c>
      <c r="P232" t="str">
        <f t="shared" si="46"/>
        <v>Rat25</v>
      </c>
      <c r="Q232" s="5">
        <f t="shared" si="47"/>
        <v>0.63628472222222221</v>
      </c>
      <c r="R232" s="6" t="str">
        <f t="shared" si="48"/>
        <v>'[PowerlabData CROPPED.xlsx]Rat25'!$G:$G</v>
      </c>
      <c r="S232" s="3">
        <f t="shared" ca="1" si="54"/>
        <v>0.63628016203703697</v>
      </c>
      <c r="T232">
        <f t="shared" ca="1" si="55"/>
        <v>3985</v>
      </c>
      <c r="U232">
        <f t="shared" ca="1" si="49"/>
        <v>4045</v>
      </c>
      <c r="V232" t="str">
        <f t="shared" si="50"/>
        <v>'[PowerlabData CROPPED.xlsx]Rat25'!$</v>
      </c>
      <c r="W232">
        <f t="shared" ca="1" si="51"/>
        <v>37.352309836065587</v>
      </c>
      <c r="X232">
        <f t="shared" ca="1" si="52"/>
        <v>287.65774426229507</v>
      </c>
      <c r="Y232">
        <f t="shared" ca="1" si="53"/>
        <v>69.614703278688523</v>
      </c>
    </row>
    <row r="233" spans="1:25" x14ac:dyDescent="0.25">
      <c r="A233">
        <v>25</v>
      </c>
      <c r="B233" s="4" t="s">
        <v>245</v>
      </c>
      <c r="C233" s="1" t="s">
        <v>3</v>
      </c>
      <c r="D233" s="1">
        <v>1</v>
      </c>
      <c r="E233" s="1">
        <v>64.365166666666696</v>
      </c>
      <c r="F233" s="1">
        <v>1.7798131846410801</v>
      </c>
      <c r="G233" s="1">
        <v>60</v>
      </c>
      <c r="H233" s="1">
        <v>0.22977289411584301</v>
      </c>
      <c r="I233" s="1">
        <v>1.9606666666666701</v>
      </c>
      <c r="J233" s="1">
        <v>4.6471018447582502E-2</v>
      </c>
      <c r="K233" s="1">
        <v>5.9993826842928196E-3</v>
      </c>
      <c r="L233" s="2" t="s">
        <v>310</v>
      </c>
      <c r="M233" t="str">
        <f t="shared" si="43"/>
        <v>15</v>
      </c>
      <c r="N233" t="str">
        <f t="shared" si="44"/>
        <v>17</v>
      </c>
      <c r="O233" t="str">
        <f t="shared" si="45"/>
        <v>35</v>
      </c>
      <c r="P233" t="str">
        <f t="shared" si="46"/>
        <v>Rat25</v>
      </c>
      <c r="Q233" s="5">
        <f t="shared" si="47"/>
        <v>0.63721064814814821</v>
      </c>
      <c r="R233" s="6" t="str">
        <f t="shared" si="48"/>
        <v>'[PowerlabData CROPPED.xlsx]Rat25'!$G:$G</v>
      </c>
      <c r="S233" s="3">
        <f t="shared" ca="1" si="54"/>
        <v>0.63720608796296296</v>
      </c>
      <c r="T233">
        <f t="shared" ca="1" si="55"/>
        <v>4065</v>
      </c>
      <c r="U233">
        <f t="shared" ca="1" si="49"/>
        <v>4125</v>
      </c>
      <c r="V233" t="str">
        <f t="shared" si="50"/>
        <v>'[PowerlabData CROPPED.xlsx]Rat25'!$</v>
      </c>
      <c r="W233">
        <f t="shared" ca="1" si="51"/>
        <v>37.341037704918044</v>
      </c>
      <c r="X233">
        <f t="shared" ca="1" si="52"/>
        <v>288.84873278688514</v>
      </c>
      <c r="Y233">
        <f t="shared" ca="1" si="53"/>
        <v>74.486719672131173</v>
      </c>
    </row>
    <row r="234" spans="1:25" x14ac:dyDescent="0.25">
      <c r="A234">
        <v>25</v>
      </c>
      <c r="B234" s="4" t="s">
        <v>246</v>
      </c>
      <c r="C234" s="1" t="s">
        <v>24</v>
      </c>
      <c r="D234" s="1">
        <v>0</v>
      </c>
      <c r="E234" s="1">
        <v>44.013166666666699</v>
      </c>
      <c r="F234" s="1">
        <v>1.33335603105681</v>
      </c>
      <c r="G234" s="1">
        <v>60</v>
      </c>
      <c r="H234" s="1">
        <v>0.17213552342827401</v>
      </c>
      <c r="I234" s="1">
        <v>1.7051666666666701</v>
      </c>
      <c r="J234" s="1">
        <v>3.7704626889665499E-2</v>
      </c>
      <c r="K234" s="1">
        <v>4.8676464006212998E-3</v>
      </c>
      <c r="L234" s="2" t="s">
        <v>310</v>
      </c>
      <c r="M234" t="str">
        <f t="shared" si="43"/>
        <v>15</v>
      </c>
      <c r="N234" t="str">
        <f t="shared" si="44"/>
        <v>19</v>
      </c>
      <c r="O234" t="str">
        <f t="shared" si="45"/>
        <v>35</v>
      </c>
      <c r="P234" t="str">
        <f t="shared" si="46"/>
        <v>Rat25</v>
      </c>
      <c r="Q234" s="5">
        <f t="shared" si="47"/>
        <v>0.63859953703703709</v>
      </c>
      <c r="R234" s="6" t="str">
        <f t="shared" si="48"/>
        <v>'[PowerlabData CROPPED.xlsx]Rat25'!$G:$G</v>
      </c>
      <c r="S234" s="3">
        <f t="shared" ca="1" si="54"/>
        <v>0.63859497685185185</v>
      </c>
      <c r="T234">
        <f t="shared" ca="1" si="55"/>
        <v>4185</v>
      </c>
      <c r="U234">
        <f t="shared" ca="1" si="49"/>
        <v>4245</v>
      </c>
      <c r="V234" t="str">
        <f t="shared" si="50"/>
        <v>'[PowerlabData CROPPED.xlsx]Rat25'!$</v>
      </c>
      <c r="W234">
        <f t="shared" ca="1" si="51"/>
        <v>37.303588524590161</v>
      </c>
      <c r="X234">
        <f t="shared" ca="1" si="52"/>
        <v>289.38328852459023</v>
      </c>
      <c r="Y234">
        <f t="shared" ca="1" si="53"/>
        <v>75.782698360655758</v>
      </c>
    </row>
    <row r="235" spans="1:25" x14ac:dyDescent="0.25">
      <c r="A235">
        <v>25</v>
      </c>
      <c r="B235" s="4" t="s">
        <v>247</v>
      </c>
      <c r="C235" s="1" t="s">
        <v>1</v>
      </c>
      <c r="D235" s="1">
        <v>0</v>
      </c>
      <c r="E235" s="1">
        <v>38.889166666666704</v>
      </c>
      <c r="F235" s="1">
        <v>0.246260645567975</v>
      </c>
      <c r="G235" s="1">
        <v>60</v>
      </c>
      <c r="H235" s="1">
        <v>3.1792112637035103E-2</v>
      </c>
      <c r="I235" s="1">
        <v>5.1174999999999997</v>
      </c>
      <c r="J235" s="1">
        <v>0.24333533104202801</v>
      </c>
      <c r="K235" s="1">
        <v>3.1414456155654802E-2</v>
      </c>
      <c r="L235" s="2" t="s">
        <v>307</v>
      </c>
      <c r="M235" t="str">
        <f t="shared" si="43"/>
        <v>15</v>
      </c>
      <c r="N235" t="str">
        <f t="shared" si="44"/>
        <v>37</v>
      </c>
      <c r="O235" t="str">
        <f t="shared" si="45"/>
        <v>13</v>
      </c>
      <c r="P235" t="str">
        <f t="shared" si="46"/>
        <v>Rat25</v>
      </c>
      <c r="Q235" s="5">
        <f t="shared" si="47"/>
        <v>0.65084490740740741</v>
      </c>
      <c r="R235" s="6" t="str">
        <f t="shared" si="48"/>
        <v>'[PowerlabData CROPPED.xlsx]Rat25'!$G:$G</v>
      </c>
      <c r="S235" s="3">
        <f t="shared" ca="1" si="54"/>
        <v>0.65084034722222228</v>
      </c>
      <c r="T235">
        <f t="shared" ca="1" si="55"/>
        <v>5243</v>
      </c>
      <c r="U235">
        <f t="shared" ca="1" si="49"/>
        <v>5303</v>
      </c>
      <c r="V235" t="str">
        <f t="shared" si="50"/>
        <v>'[PowerlabData CROPPED.xlsx]Rat25'!$</v>
      </c>
      <c r="W235">
        <f t="shared" ca="1" si="51"/>
        <v>37.510022950819675</v>
      </c>
      <c r="X235">
        <f t="shared" ca="1" si="52"/>
        <v>303.39089836065574</v>
      </c>
      <c r="Y235">
        <f t="shared" ca="1" si="53"/>
        <v>67.354245901639345</v>
      </c>
    </row>
    <row r="236" spans="1:25" x14ac:dyDescent="0.25">
      <c r="A236">
        <v>25</v>
      </c>
      <c r="B236" s="4" t="s">
        <v>248</v>
      </c>
      <c r="C236" s="1" t="s">
        <v>3</v>
      </c>
      <c r="D236" s="1">
        <v>1</v>
      </c>
      <c r="E236" s="1">
        <v>60.965000000000003</v>
      </c>
      <c r="F236" s="1">
        <v>1.8534198121310801</v>
      </c>
      <c r="G236" s="1">
        <v>60</v>
      </c>
      <c r="H236" s="1">
        <v>0.23927546886381801</v>
      </c>
      <c r="I236" s="1">
        <v>1.8736666666666699</v>
      </c>
      <c r="J236" s="1">
        <v>3.4926907806000898E-2</v>
      </c>
      <c r="K236" s="1">
        <v>4.5090444089054401E-3</v>
      </c>
      <c r="L236" s="2" t="s">
        <v>307</v>
      </c>
      <c r="M236" t="str">
        <f t="shared" si="43"/>
        <v>15</v>
      </c>
      <c r="N236" t="str">
        <f t="shared" si="44"/>
        <v>38</v>
      </c>
      <c r="O236" t="str">
        <f t="shared" si="45"/>
        <v>58</v>
      </c>
      <c r="P236" t="str">
        <f t="shared" si="46"/>
        <v>Rat25</v>
      </c>
      <c r="Q236" s="5">
        <f t="shared" si="47"/>
        <v>0.65206018518518516</v>
      </c>
      <c r="R236" s="6" t="str">
        <f t="shared" si="48"/>
        <v>'[PowerlabData CROPPED.xlsx]Rat25'!$G:$G</v>
      </c>
      <c r="S236" s="3">
        <f t="shared" ca="1" si="54"/>
        <v>0.65205562500000003</v>
      </c>
      <c r="T236">
        <f t="shared" ca="1" si="55"/>
        <v>5348</v>
      </c>
      <c r="U236">
        <f t="shared" ca="1" si="49"/>
        <v>5408</v>
      </c>
      <c r="V236" t="str">
        <f t="shared" si="50"/>
        <v>'[PowerlabData CROPPED.xlsx]Rat25'!$</v>
      </c>
      <c r="W236">
        <f t="shared" ca="1" si="51"/>
        <v>37.619816393442626</v>
      </c>
      <c r="X236">
        <f t="shared" ca="1" si="52"/>
        <v>305.95861967213119</v>
      </c>
      <c r="Y236">
        <f t="shared" ca="1" si="53"/>
        <v>71.242772131147532</v>
      </c>
    </row>
    <row r="237" spans="1:25" x14ac:dyDescent="0.25">
      <c r="A237">
        <v>25</v>
      </c>
      <c r="B237" s="4" t="s">
        <v>249</v>
      </c>
      <c r="C237" s="1" t="s">
        <v>24</v>
      </c>
      <c r="D237" s="1">
        <v>0</v>
      </c>
      <c r="E237" s="1">
        <v>36.057666666666698</v>
      </c>
      <c r="F237" s="1">
        <v>0.97319296933113697</v>
      </c>
      <c r="G237" s="1">
        <v>60</v>
      </c>
      <c r="H237" s="1">
        <v>0.12563867209552099</v>
      </c>
      <c r="I237" s="1">
        <v>2.1061666666666699</v>
      </c>
      <c r="J237" s="1">
        <v>7.7094999117250804E-2</v>
      </c>
      <c r="K237" s="1">
        <v>9.95292158856626E-3</v>
      </c>
      <c r="L237" s="2" t="s">
        <v>307</v>
      </c>
      <c r="M237" t="str">
        <f t="shared" si="43"/>
        <v>15</v>
      </c>
      <c r="N237" t="str">
        <f t="shared" si="44"/>
        <v>41</v>
      </c>
      <c r="O237" t="str">
        <f t="shared" si="45"/>
        <v>28</v>
      </c>
      <c r="P237" t="str">
        <f t="shared" si="46"/>
        <v>Rat25</v>
      </c>
      <c r="Q237" s="5">
        <f t="shared" si="47"/>
        <v>0.65379629629629632</v>
      </c>
      <c r="R237" s="6" t="str">
        <f t="shared" si="48"/>
        <v>'[PowerlabData CROPPED.xlsx]Rat25'!$G:$G</v>
      </c>
      <c r="S237" s="3">
        <f t="shared" ca="1" si="54"/>
        <v>0.65379173611111108</v>
      </c>
      <c r="T237">
        <f t="shared" ca="1" si="55"/>
        <v>5498</v>
      </c>
      <c r="U237">
        <f t="shared" ca="1" si="49"/>
        <v>5558</v>
      </c>
      <c r="V237" t="str">
        <f t="shared" si="50"/>
        <v>'[PowerlabData CROPPED.xlsx]Rat25'!$</v>
      </c>
      <c r="W237">
        <f t="shared" ca="1" si="51"/>
        <v>37.707524590163928</v>
      </c>
      <c r="X237">
        <f t="shared" ca="1" si="52"/>
        <v>305.4879655737704</v>
      </c>
      <c r="Y237">
        <f t="shared" ca="1" si="53"/>
        <v>70.87072786885247</v>
      </c>
    </row>
    <row r="238" spans="1:25" x14ac:dyDescent="0.25">
      <c r="A238">
        <v>26</v>
      </c>
      <c r="B238" s="4" t="s">
        <v>250</v>
      </c>
      <c r="C238" s="1" t="s">
        <v>1</v>
      </c>
      <c r="D238" s="1">
        <v>0</v>
      </c>
      <c r="E238" s="1">
        <v>44.420999999999999</v>
      </c>
      <c r="F238" s="1">
        <v>0.34912127787728298</v>
      </c>
      <c r="G238" s="1">
        <v>60</v>
      </c>
      <c r="H238" s="1">
        <v>4.5071363167512299E-2</v>
      </c>
      <c r="I238" s="1">
        <v>6.101</v>
      </c>
      <c r="J238" s="1">
        <v>0.31446621440148398</v>
      </c>
      <c r="K238" s="1">
        <v>4.0597413710727899E-2</v>
      </c>
      <c r="L238" s="2" t="s">
        <v>308</v>
      </c>
      <c r="M238" t="str">
        <f t="shared" si="43"/>
        <v>13</v>
      </c>
      <c r="N238" t="str">
        <f t="shared" si="44"/>
        <v>59</v>
      </c>
      <c r="O238" t="str">
        <f t="shared" si="45"/>
        <v>48</v>
      </c>
      <c r="P238" t="str">
        <f t="shared" si="46"/>
        <v>Rat26</v>
      </c>
      <c r="Q238" s="5">
        <f t="shared" si="47"/>
        <v>0.58319444444444446</v>
      </c>
      <c r="R238" s="6" t="str">
        <f t="shared" si="48"/>
        <v>'[PowerlabData CROPPED.xlsx]Rat26'!$G:$G</v>
      </c>
      <c r="S238" s="3">
        <f t="shared" ca="1" si="54"/>
        <v>0.5831894675925926</v>
      </c>
      <c r="T238">
        <f t="shared" ca="1" si="55"/>
        <v>1130</v>
      </c>
      <c r="U238">
        <f t="shared" ca="1" si="49"/>
        <v>1190</v>
      </c>
      <c r="V238" t="str">
        <f t="shared" si="50"/>
        <v>'[PowerlabData CROPPED.xlsx]Rat26'!$</v>
      </c>
      <c r="W238">
        <f t="shared" ca="1" si="51"/>
        <v>37.399504918032783</v>
      </c>
      <c r="X238">
        <f t="shared" ca="1" si="52"/>
        <v>266.31158360655741</v>
      </c>
      <c r="Y238">
        <f t="shared" ca="1" si="53"/>
        <v>67.451339344262294</v>
      </c>
    </row>
    <row r="239" spans="1:25" x14ac:dyDescent="0.25">
      <c r="A239">
        <v>26</v>
      </c>
      <c r="B239" s="4" t="s">
        <v>251</v>
      </c>
      <c r="C239" s="1" t="s">
        <v>3</v>
      </c>
      <c r="D239" s="1">
        <v>1</v>
      </c>
      <c r="E239" s="1">
        <v>62.846833333333301</v>
      </c>
      <c r="F239" s="1">
        <v>0.88417662576860501</v>
      </c>
      <c r="G239" s="1">
        <v>60</v>
      </c>
      <c r="H239" s="1">
        <v>0.11414671155692201</v>
      </c>
      <c r="I239" s="1">
        <v>1.9813333333333301</v>
      </c>
      <c r="J239" s="1">
        <v>4.5441048501205297E-2</v>
      </c>
      <c r="K239" s="1">
        <v>5.8664141359790504E-3</v>
      </c>
      <c r="L239" s="2" t="s">
        <v>308</v>
      </c>
      <c r="M239" t="str">
        <f t="shared" si="43"/>
        <v>14</v>
      </c>
      <c r="N239" t="str">
        <f t="shared" si="44"/>
        <v>01</v>
      </c>
      <c r="O239" t="str">
        <f t="shared" si="45"/>
        <v>25</v>
      </c>
      <c r="P239" t="str">
        <f t="shared" si="46"/>
        <v>Rat26</v>
      </c>
      <c r="Q239" s="5">
        <f t="shared" si="47"/>
        <v>0.58431712962962956</v>
      </c>
      <c r="R239" s="6" t="str">
        <f t="shared" si="48"/>
        <v>'[PowerlabData CROPPED.xlsx]Rat26'!$G:$G</v>
      </c>
      <c r="S239" s="3">
        <f t="shared" ca="1" si="54"/>
        <v>0.58431215277777782</v>
      </c>
      <c r="T239">
        <f t="shared" ca="1" si="55"/>
        <v>1227</v>
      </c>
      <c r="U239">
        <f t="shared" ca="1" si="49"/>
        <v>1287</v>
      </c>
      <c r="V239" t="str">
        <f t="shared" si="50"/>
        <v>'[PowerlabData CROPPED.xlsx]Rat26'!$</v>
      </c>
      <c r="W239">
        <f t="shared" ca="1" si="51"/>
        <v>37.397768852459016</v>
      </c>
      <c r="X239">
        <f t="shared" ca="1" si="52"/>
        <v>259.79361639344273</v>
      </c>
      <c r="Y239">
        <f t="shared" ca="1" si="53"/>
        <v>60.624127868852455</v>
      </c>
    </row>
    <row r="240" spans="1:25" x14ac:dyDescent="0.25">
      <c r="A240">
        <v>26</v>
      </c>
      <c r="B240" s="4" t="s">
        <v>252</v>
      </c>
      <c r="C240" s="1" t="s">
        <v>24</v>
      </c>
      <c r="D240" s="1">
        <v>0</v>
      </c>
      <c r="E240" s="1">
        <v>50.045999999999999</v>
      </c>
      <c r="F240" s="1">
        <v>1.2601933714050899</v>
      </c>
      <c r="G240" s="1">
        <v>60</v>
      </c>
      <c r="H240" s="1">
        <v>0.16269026468176301</v>
      </c>
      <c r="I240" s="1">
        <v>1.82266666666667</v>
      </c>
      <c r="J240" s="1">
        <v>5.1538550835488403E-2</v>
      </c>
      <c r="K240" s="1">
        <v>6.65359830245036E-3</v>
      </c>
      <c r="L240" s="2" t="s">
        <v>308</v>
      </c>
      <c r="M240" t="str">
        <f t="shared" si="43"/>
        <v>14</v>
      </c>
      <c r="N240" t="str">
        <f t="shared" si="44"/>
        <v>05</v>
      </c>
      <c r="O240" t="str">
        <f t="shared" si="45"/>
        <v>21</v>
      </c>
      <c r="P240" t="str">
        <f t="shared" si="46"/>
        <v>Rat26</v>
      </c>
      <c r="Q240" s="5">
        <f t="shared" si="47"/>
        <v>0.58704861111111117</v>
      </c>
      <c r="R240" s="6" t="str">
        <f t="shared" si="48"/>
        <v>'[PowerlabData CROPPED.xlsx]Rat26'!$G:$G</v>
      </c>
      <c r="S240" s="3">
        <f t="shared" ca="1" si="54"/>
        <v>0.58704363425925921</v>
      </c>
      <c r="T240">
        <f t="shared" ca="1" si="55"/>
        <v>1463</v>
      </c>
      <c r="U240">
        <f t="shared" ca="1" si="49"/>
        <v>1523</v>
      </c>
      <c r="V240" t="str">
        <f t="shared" si="50"/>
        <v>'[PowerlabData CROPPED.xlsx]Rat26'!$</v>
      </c>
      <c r="W240">
        <f t="shared" ca="1" si="51"/>
        <v>37.372295081967216</v>
      </c>
      <c r="X240">
        <f t="shared" ca="1" si="52"/>
        <v>260.27182131147538</v>
      </c>
      <c r="Y240">
        <f t="shared" ca="1" si="53"/>
        <v>52.39285901639343</v>
      </c>
    </row>
    <row r="241" spans="1:25" x14ac:dyDescent="0.25">
      <c r="A241">
        <v>26</v>
      </c>
      <c r="B241" s="4" t="s">
        <v>253</v>
      </c>
      <c r="C241" s="1" t="s">
        <v>1</v>
      </c>
      <c r="D241" s="1">
        <v>0</v>
      </c>
      <c r="E241" s="1">
        <v>53.9121666666667</v>
      </c>
      <c r="F241" s="1">
        <v>0.35140713171792998</v>
      </c>
      <c r="G241" s="1">
        <v>60</v>
      </c>
      <c r="H241" s="1">
        <v>4.53664656294019E-2</v>
      </c>
      <c r="I241" s="1">
        <v>4.9486666666666697</v>
      </c>
      <c r="J241" s="1">
        <v>0.15840314250530399</v>
      </c>
      <c r="K241" s="1">
        <v>2.0449757763665401E-2</v>
      </c>
      <c r="L241" s="2" t="s">
        <v>309</v>
      </c>
      <c r="M241" t="str">
        <f t="shared" si="43"/>
        <v>14</v>
      </c>
      <c r="N241" t="str">
        <f t="shared" si="44"/>
        <v>24</v>
      </c>
      <c r="O241" t="str">
        <f t="shared" si="45"/>
        <v>46</v>
      </c>
      <c r="P241" t="str">
        <f t="shared" si="46"/>
        <v>Rat26</v>
      </c>
      <c r="Q241" s="5">
        <f t="shared" si="47"/>
        <v>0.60053240740740743</v>
      </c>
      <c r="R241" s="6" t="str">
        <f t="shared" si="48"/>
        <v>'[PowerlabData CROPPED.xlsx]Rat26'!$G:$G</v>
      </c>
      <c r="S241" s="3">
        <f t="shared" ca="1" si="54"/>
        <v>0.60052743055555557</v>
      </c>
      <c r="T241">
        <f t="shared" ca="1" si="55"/>
        <v>2628</v>
      </c>
      <c r="U241">
        <f t="shared" ca="1" si="49"/>
        <v>2688</v>
      </c>
      <c r="V241" t="str">
        <f t="shared" si="50"/>
        <v>'[PowerlabData CROPPED.xlsx]Rat26'!$</v>
      </c>
      <c r="W241">
        <f t="shared" ca="1" si="51"/>
        <v>37.144250819672131</v>
      </c>
      <c r="X241">
        <f t="shared" ca="1" si="52"/>
        <v>277.87228524590165</v>
      </c>
      <c r="Y241">
        <f t="shared" ca="1" si="53"/>
        <v>60.505301639344275</v>
      </c>
    </row>
    <row r="242" spans="1:25" x14ac:dyDescent="0.25">
      <c r="A242">
        <v>26</v>
      </c>
      <c r="B242" s="4" t="s">
        <v>254</v>
      </c>
      <c r="C242" s="1" t="s">
        <v>3</v>
      </c>
      <c r="D242" s="1">
        <v>1</v>
      </c>
      <c r="E242" s="1">
        <v>67.643000000000001</v>
      </c>
      <c r="F242" s="1">
        <v>1.4699946711921601</v>
      </c>
      <c r="G242" s="1">
        <v>60</v>
      </c>
      <c r="H242" s="1">
        <v>0.18977549601802901</v>
      </c>
      <c r="I242" s="1">
        <v>1.7793333333333301</v>
      </c>
      <c r="J242" s="1">
        <v>4.0077702307171101E-2</v>
      </c>
      <c r="K242" s="1">
        <v>5.1740091196644002E-3</v>
      </c>
      <c r="L242" s="2" t="s">
        <v>309</v>
      </c>
      <c r="M242" t="str">
        <f t="shared" si="43"/>
        <v>14</v>
      </c>
      <c r="N242" t="str">
        <f t="shared" si="44"/>
        <v>26</v>
      </c>
      <c r="O242" t="str">
        <f t="shared" si="45"/>
        <v>53</v>
      </c>
      <c r="P242" t="str">
        <f t="shared" si="46"/>
        <v>Rat26</v>
      </c>
      <c r="Q242" s="5">
        <f t="shared" si="47"/>
        <v>0.60200231481481481</v>
      </c>
      <c r="R242" s="6" t="str">
        <f t="shared" si="48"/>
        <v>'[PowerlabData CROPPED.xlsx]Rat26'!$G:$G</v>
      </c>
      <c r="S242" s="3">
        <f t="shared" ca="1" si="54"/>
        <v>0.60199733796296295</v>
      </c>
      <c r="T242">
        <f t="shared" ca="1" si="55"/>
        <v>2755</v>
      </c>
      <c r="U242">
        <f t="shared" ca="1" si="49"/>
        <v>2815</v>
      </c>
      <c r="V242" t="str">
        <f t="shared" si="50"/>
        <v>'[PowerlabData CROPPED.xlsx]Rat26'!$</v>
      </c>
      <c r="W242">
        <f t="shared" ca="1" si="51"/>
        <v>37.273299999999992</v>
      </c>
      <c r="X242">
        <f t="shared" ca="1" si="52"/>
        <v>277.83432295081968</v>
      </c>
      <c r="Y242">
        <f t="shared" ca="1" si="53"/>
        <v>58.665824590163943</v>
      </c>
    </row>
    <row r="243" spans="1:25" x14ac:dyDescent="0.25">
      <c r="A243">
        <v>26</v>
      </c>
      <c r="B243" s="4" t="s">
        <v>255</v>
      </c>
      <c r="C243" s="1" t="s">
        <v>24</v>
      </c>
      <c r="D243" s="1">
        <v>0</v>
      </c>
      <c r="E243" s="1">
        <v>58.086500000000001</v>
      </c>
      <c r="F243" s="1">
        <v>1.35188612069706</v>
      </c>
      <c r="G243" s="1">
        <v>60</v>
      </c>
      <c r="H243" s="1">
        <v>0.174527747714288</v>
      </c>
      <c r="I243" s="1">
        <v>1.6803333333333299</v>
      </c>
      <c r="J243" s="1">
        <v>8.0186587961384698E-2</v>
      </c>
      <c r="K243" s="1">
        <v>1.03520439921213E-2</v>
      </c>
      <c r="L243" s="2" t="s">
        <v>309</v>
      </c>
      <c r="M243" t="str">
        <f t="shared" si="43"/>
        <v>14</v>
      </c>
      <c r="N243" t="str">
        <f t="shared" si="44"/>
        <v>29</v>
      </c>
      <c r="O243" t="str">
        <f t="shared" si="45"/>
        <v>22</v>
      </c>
      <c r="P243" t="str">
        <f t="shared" si="46"/>
        <v>Rat26</v>
      </c>
      <c r="Q243" s="5">
        <f t="shared" si="47"/>
        <v>0.60372685185185182</v>
      </c>
      <c r="R243" s="6" t="str">
        <f t="shared" si="48"/>
        <v>'[PowerlabData CROPPED.xlsx]Rat26'!$G:$G</v>
      </c>
      <c r="S243" s="3">
        <f t="shared" ca="1" si="54"/>
        <v>0.60372187500000007</v>
      </c>
      <c r="T243">
        <f t="shared" ca="1" si="55"/>
        <v>2904</v>
      </c>
      <c r="U243">
        <f t="shared" ca="1" si="49"/>
        <v>2964</v>
      </c>
      <c r="V243" t="str">
        <f t="shared" si="50"/>
        <v>'[PowerlabData CROPPED.xlsx]Rat26'!$</v>
      </c>
      <c r="W243">
        <f t="shared" ca="1" si="51"/>
        <v>37.418013114754089</v>
      </c>
      <c r="X243">
        <f t="shared" ca="1" si="52"/>
        <v>278.03501803278692</v>
      </c>
      <c r="Y243">
        <f t="shared" ca="1" si="53"/>
        <v>55.581414754098361</v>
      </c>
    </row>
    <row r="244" spans="1:25" x14ac:dyDescent="0.25">
      <c r="A244">
        <v>26</v>
      </c>
      <c r="B244" s="4" t="s">
        <v>256</v>
      </c>
      <c r="C244" s="1" t="s">
        <v>1</v>
      </c>
      <c r="D244" s="1">
        <v>0</v>
      </c>
      <c r="E244" s="1">
        <v>59.430333333333301</v>
      </c>
      <c r="F244" s="1">
        <v>0.40837061054335899</v>
      </c>
      <c r="G244" s="1">
        <v>60</v>
      </c>
      <c r="H244" s="1">
        <v>5.27204191238329E-2</v>
      </c>
      <c r="I244" s="1">
        <v>4.18366666666667</v>
      </c>
      <c r="J244" s="1">
        <v>0.16616223665107799</v>
      </c>
      <c r="K244" s="1">
        <v>2.1451452510606699E-2</v>
      </c>
      <c r="L244" s="2" t="s">
        <v>310</v>
      </c>
      <c r="M244" t="str">
        <f t="shared" si="43"/>
        <v>14</v>
      </c>
      <c r="N244" t="str">
        <f t="shared" si="44"/>
        <v>45</v>
      </c>
      <c r="O244" t="str">
        <f t="shared" si="45"/>
        <v>30</v>
      </c>
      <c r="P244" t="str">
        <f t="shared" si="46"/>
        <v>Rat26</v>
      </c>
      <c r="Q244" s="5">
        <f t="shared" si="47"/>
        <v>0.61493055555555554</v>
      </c>
      <c r="R244" s="6" t="str">
        <f t="shared" si="48"/>
        <v>'[PowerlabData CROPPED.xlsx]Rat26'!$G:$G</v>
      </c>
      <c r="S244" s="3">
        <f t="shared" ca="1" si="54"/>
        <v>0.61492557870370368</v>
      </c>
      <c r="T244">
        <f t="shared" ca="1" si="55"/>
        <v>3872</v>
      </c>
      <c r="U244">
        <f t="shared" ca="1" si="49"/>
        <v>3932</v>
      </c>
      <c r="V244" t="str">
        <f t="shared" si="50"/>
        <v>'[PowerlabData CROPPED.xlsx]Rat26'!$</v>
      </c>
      <c r="W244">
        <f t="shared" ca="1" si="51"/>
        <v>37.523183606557367</v>
      </c>
      <c r="X244">
        <f t="shared" ca="1" si="52"/>
        <v>304.97853606557368</v>
      </c>
      <c r="Y244">
        <f t="shared" ca="1" si="53"/>
        <v>67.993775409836061</v>
      </c>
    </row>
    <row r="245" spans="1:25" x14ac:dyDescent="0.25">
      <c r="A245">
        <v>26</v>
      </c>
      <c r="B245" s="4" t="s">
        <v>257</v>
      </c>
      <c r="C245" s="1" t="s">
        <v>3</v>
      </c>
      <c r="D245" s="1">
        <v>1</v>
      </c>
      <c r="E245" s="1">
        <v>71.942499999999995</v>
      </c>
      <c r="F245" s="1">
        <v>1.3205991380177899</v>
      </c>
      <c r="G245" s="1">
        <v>60</v>
      </c>
      <c r="H245" s="1">
        <v>0.17048861561862599</v>
      </c>
      <c r="I245" s="1">
        <v>1.81483333333333</v>
      </c>
      <c r="J245" s="1">
        <v>4.2875465659926698E-2</v>
      </c>
      <c r="K245" s="1">
        <v>5.5351988153928104E-3</v>
      </c>
      <c r="L245" s="2" t="s">
        <v>310</v>
      </c>
      <c r="M245" t="str">
        <f t="shared" si="43"/>
        <v>14</v>
      </c>
      <c r="N245" t="str">
        <f t="shared" si="44"/>
        <v>47</v>
      </c>
      <c r="O245" t="str">
        <f t="shared" si="45"/>
        <v>21</v>
      </c>
      <c r="P245" t="str">
        <f t="shared" si="46"/>
        <v>Rat26</v>
      </c>
      <c r="Q245" s="5">
        <f t="shared" si="47"/>
        <v>0.61621527777777774</v>
      </c>
      <c r="R245" s="6" t="str">
        <f t="shared" si="48"/>
        <v>'[PowerlabData CROPPED.xlsx]Rat26'!$G:$G</v>
      </c>
      <c r="S245" s="3">
        <f t="shared" ca="1" si="54"/>
        <v>0.61621030092592599</v>
      </c>
      <c r="T245">
        <f t="shared" ca="1" si="55"/>
        <v>3983</v>
      </c>
      <c r="U245">
        <f t="shared" ca="1" si="49"/>
        <v>4043</v>
      </c>
      <c r="V245" t="str">
        <f t="shared" si="50"/>
        <v>'[PowerlabData CROPPED.xlsx]Rat26'!$</v>
      </c>
      <c r="W245">
        <f t="shared" ca="1" si="51"/>
        <v>37.625531147540983</v>
      </c>
      <c r="X245">
        <f t="shared" ca="1" si="52"/>
        <v>303.37440655737709</v>
      </c>
      <c r="Y245">
        <f t="shared" ca="1" si="53"/>
        <v>66.78479999999999</v>
      </c>
    </row>
    <row r="246" spans="1:25" x14ac:dyDescent="0.25">
      <c r="A246">
        <v>26</v>
      </c>
      <c r="B246" s="4" t="s">
        <v>258</v>
      </c>
      <c r="C246" s="1" t="s">
        <v>24</v>
      </c>
      <c r="D246" s="1">
        <v>0</v>
      </c>
      <c r="E246" s="1">
        <v>66.579833333333298</v>
      </c>
      <c r="F246" s="1">
        <v>1.5324082263620999</v>
      </c>
      <c r="G246" s="1">
        <v>60</v>
      </c>
      <c r="H246" s="1">
        <v>0.19783305134305501</v>
      </c>
      <c r="I246" s="1">
        <v>1.5853333333333299</v>
      </c>
      <c r="J246" s="1">
        <v>4.7485670353159003E-2</v>
      </c>
      <c r="K246" s="1">
        <v>6.1303736820426703E-3</v>
      </c>
      <c r="L246" s="2" t="s">
        <v>310</v>
      </c>
      <c r="M246" t="str">
        <f t="shared" si="43"/>
        <v>14</v>
      </c>
      <c r="N246" t="str">
        <f t="shared" si="44"/>
        <v>49</v>
      </c>
      <c r="O246" t="str">
        <f t="shared" si="45"/>
        <v>46</v>
      </c>
      <c r="P246" t="str">
        <f t="shared" si="46"/>
        <v>Rat26</v>
      </c>
      <c r="Q246" s="5">
        <f t="shared" si="47"/>
        <v>0.61789351851851848</v>
      </c>
      <c r="R246" s="6" t="str">
        <f t="shared" si="48"/>
        <v>'[PowerlabData CROPPED.xlsx]Rat26'!$G:$G</v>
      </c>
      <c r="S246" s="3">
        <f t="shared" ca="1" si="54"/>
        <v>0.61788854166666674</v>
      </c>
      <c r="T246">
        <f t="shared" ca="1" si="55"/>
        <v>4128</v>
      </c>
      <c r="U246">
        <f t="shared" ca="1" si="49"/>
        <v>4188</v>
      </c>
      <c r="V246" t="str">
        <f t="shared" si="50"/>
        <v>'[PowerlabData CROPPED.xlsx]Rat26'!$</v>
      </c>
      <c r="W246">
        <f t="shared" ca="1" si="51"/>
        <v>37.711411475409818</v>
      </c>
      <c r="X246">
        <f t="shared" ca="1" si="52"/>
        <v>300.27688196721306</v>
      </c>
      <c r="Y246">
        <f t="shared" ca="1" si="53"/>
        <v>64.138660655737695</v>
      </c>
    </row>
    <row r="247" spans="1:25" x14ac:dyDescent="0.25">
      <c r="A247">
        <v>26</v>
      </c>
      <c r="B247" s="4" t="s">
        <v>259</v>
      </c>
      <c r="C247" s="1" t="s">
        <v>1</v>
      </c>
      <c r="D247" s="1">
        <v>0</v>
      </c>
      <c r="E247" s="1">
        <v>47.236833333333301</v>
      </c>
      <c r="F247" s="1">
        <v>0.23459533717067399</v>
      </c>
      <c r="G247" s="1">
        <v>60</v>
      </c>
      <c r="H247" s="1">
        <v>3.0286127798664499E-2</v>
      </c>
      <c r="I247" s="1">
        <v>5.1078333333333301</v>
      </c>
      <c r="J247" s="1">
        <v>0.22859783949596299</v>
      </c>
      <c r="K247" s="1">
        <v>2.95118541782287E-2</v>
      </c>
      <c r="L247" s="2" t="s">
        <v>307</v>
      </c>
      <c r="M247" t="str">
        <f t="shared" si="43"/>
        <v>15</v>
      </c>
      <c r="N247" t="str">
        <f t="shared" si="44"/>
        <v>05</v>
      </c>
      <c r="O247" t="str">
        <f t="shared" si="45"/>
        <v>41</v>
      </c>
      <c r="P247" t="str">
        <f t="shared" si="46"/>
        <v>Rat26</v>
      </c>
      <c r="Q247" s="5">
        <f t="shared" si="47"/>
        <v>0.62894675925925925</v>
      </c>
      <c r="R247" s="6" t="str">
        <f t="shared" si="48"/>
        <v>'[PowerlabData CROPPED.xlsx]Rat26'!$G:$G</v>
      </c>
      <c r="S247" s="3">
        <f t="shared" ca="1" si="54"/>
        <v>0.62894178240740739</v>
      </c>
      <c r="T247">
        <f t="shared" ca="1" si="55"/>
        <v>5083</v>
      </c>
      <c r="U247">
        <f t="shared" ca="1" si="49"/>
        <v>5143</v>
      </c>
      <c r="V247" t="str">
        <f t="shared" si="50"/>
        <v>'[PowerlabData CROPPED.xlsx]Rat26'!$</v>
      </c>
      <c r="W247">
        <f t="shared" ca="1" si="51"/>
        <v>37.150303278688519</v>
      </c>
      <c r="X247">
        <f t="shared" ca="1" si="52"/>
        <v>300.50504918032777</v>
      </c>
      <c r="Y247">
        <f t="shared" ca="1" si="53"/>
        <v>65.309008196721322</v>
      </c>
    </row>
    <row r="248" spans="1:25" x14ac:dyDescent="0.25">
      <c r="A248">
        <v>26</v>
      </c>
      <c r="B248" s="4" t="s">
        <v>260</v>
      </c>
      <c r="C248" s="1" t="s">
        <v>3</v>
      </c>
      <c r="D248" s="1">
        <v>1</v>
      </c>
      <c r="E248" s="1">
        <v>66.522833333333296</v>
      </c>
      <c r="F248" s="1">
        <v>1.2871623721280201</v>
      </c>
      <c r="G248" s="1">
        <v>60</v>
      </c>
      <c r="H248" s="1">
        <v>0.16617194770388799</v>
      </c>
      <c r="I248" s="1">
        <v>1.79866666666667</v>
      </c>
      <c r="J248" s="1">
        <v>4.67784375778224E-2</v>
      </c>
      <c r="K248" s="1">
        <v>6.0390703233503098E-3</v>
      </c>
      <c r="L248" s="2" t="s">
        <v>307</v>
      </c>
      <c r="M248" t="str">
        <f t="shared" si="43"/>
        <v>15</v>
      </c>
      <c r="N248" t="str">
        <f t="shared" si="44"/>
        <v>08</v>
      </c>
      <c r="O248" t="str">
        <f t="shared" si="45"/>
        <v>08</v>
      </c>
      <c r="P248" t="str">
        <f t="shared" si="46"/>
        <v>Rat26</v>
      </c>
      <c r="Q248" s="5">
        <f t="shared" si="47"/>
        <v>0.63064814814814818</v>
      </c>
      <c r="R248" s="6" t="str">
        <f t="shared" si="48"/>
        <v>'[PowerlabData CROPPED.xlsx]Rat26'!$G:$G</v>
      </c>
      <c r="S248" s="3">
        <f t="shared" ca="1" si="54"/>
        <v>0.63064317129629632</v>
      </c>
      <c r="T248">
        <f t="shared" ca="1" si="55"/>
        <v>5230</v>
      </c>
      <c r="U248">
        <f t="shared" ca="1" si="49"/>
        <v>5290</v>
      </c>
      <c r="V248" t="str">
        <f t="shared" si="50"/>
        <v>'[PowerlabData CROPPED.xlsx]Rat26'!$</v>
      </c>
      <c r="W248">
        <f t="shared" ca="1" si="51"/>
        <v>37.314021311475408</v>
      </c>
      <c r="X248">
        <f t="shared" ca="1" si="52"/>
        <v>307.74623606557384</v>
      </c>
      <c r="Y248">
        <f t="shared" ca="1" si="53"/>
        <v>65.586154098360652</v>
      </c>
    </row>
    <row r="249" spans="1:25" x14ac:dyDescent="0.25">
      <c r="A249">
        <v>26</v>
      </c>
      <c r="B249" s="4" t="s">
        <v>261</v>
      </c>
      <c r="C249" s="1" t="s">
        <v>24</v>
      </c>
      <c r="D249" s="1">
        <v>0</v>
      </c>
      <c r="E249" s="1">
        <v>38.381999999999998</v>
      </c>
      <c r="F249" s="1">
        <v>2.70755658605073</v>
      </c>
      <c r="G249" s="1">
        <v>60</v>
      </c>
      <c r="H249" s="1">
        <v>0.34954405222295598</v>
      </c>
      <c r="I249" s="1">
        <v>2.1341666666666699</v>
      </c>
      <c r="J249" s="1">
        <v>9.4891019361979495E-2</v>
      </c>
      <c r="K249" s="1">
        <v>1.22503779231197E-2</v>
      </c>
      <c r="L249" s="2" t="s">
        <v>307</v>
      </c>
      <c r="M249" t="str">
        <f t="shared" si="43"/>
        <v>15</v>
      </c>
      <c r="N249" t="str">
        <f t="shared" si="44"/>
        <v>11</v>
      </c>
      <c r="O249" t="str">
        <f t="shared" si="45"/>
        <v>02</v>
      </c>
      <c r="P249" t="str">
        <f t="shared" si="46"/>
        <v>Rat26</v>
      </c>
      <c r="Q249" s="5">
        <f t="shared" si="47"/>
        <v>0.63266203703703705</v>
      </c>
      <c r="R249" s="6" t="str">
        <f t="shared" si="48"/>
        <v>'[PowerlabData CROPPED.xlsx]Rat26'!$G:$G</v>
      </c>
      <c r="S249" s="3">
        <f t="shared" ca="1" si="54"/>
        <v>0.63265706018518519</v>
      </c>
      <c r="T249">
        <f t="shared" ca="1" si="55"/>
        <v>5404</v>
      </c>
      <c r="U249">
        <f t="shared" ca="1" si="49"/>
        <v>5464</v>
      </c>
      <c r="V249" t="str">
        <f t="shared" si="50"/>
        <v>'[PowerlabData CROPPED.xlsx]Rat26'!$</v>
      </c>
      <c r="W249">
        <f t="shared" ca="1" si="51"/>
        <v>37.472286885245893</v>
      </c>
      <c r="X249">
        <f t="shared" ca="1" si="52"/>
        <v>301.61315901639347</v>
      </c>
      <c r="Y249">
        <f t="shared" ca="1" si="53"/>
        <v>53.244457377049173</v>
      </c>
    </row>
    <row r="250" spans="1:25" x14ac:dyDescent="0.25">
      <c r="A250">
        <v>27</v>
      </c>
      <c r="B250" s="4" t="s">
        <v>262</v>
      </c>
      <c r="C250" s="1" t="s">
        <v>1</v>
      </c>
      <c r="D250" s="1">
        <v>0</v>
      </c>
      <c r="E250" s="1">
        <v>42.637</v>
      </c>
      <c r="F250" s="1">
        <v>0.372063166680068</v>
      </c>
      <c r="G250" s="1">
        <v>60</v>
      </c>
      <c r="H250" s="1">
        <v>4.8033148276303297E-2</v>
      </c>
      <c r="I250" s="1">
        <v>4.0721666666666696</v>
      </c>
      <c r="J250" s="1">
        <v>0.22950738308143601</v>
      </c>
      <c r="K250" s="1">
        <v>2.9629275750201502E-2</v>
      </c>
      <c r="L250" s="2" t="s">
        <v>308</v>
      </c>
      <c r="M250" t="str">
        <f t="shared" si="43"/>
        <v>10</v>
      </c>
      <c r="N250" t="str">
        <f t="shared" si="44"/>
        <v>08</v>
      </c>
      <c r="O250" t="str">
        <f t="shared" si="45"/>
        <v>32</v>
      </c>
      <c r="P250" t="str">
        <f t="shared" si="46"/>
        <v>Rat27</v>
      </c>
      <c r="Q250" s="5">
        <f t="shared" si="47"/>
        <v>0.42259259259259258</v>
      </c>
      <c r="R250" s="6" t="str">
        <f t="shared" si="48"/>
        <v>'[PowerlabData CROPPED.xlsx]Rat27'!$G:$G</v>
      </c>
      <c r="S250" s="3">
        <f t="shared" ca="1" si="54"/>
        <v>0.42258216435185186</v>
      </c>
      <c r="T250">
        <f t="shared" ca="1" si="55"/>
        <v>389</v>
      </c>
      <c r="U250">
        <f t="shared" ca="1" si="49"/>
        <v>449</v>
      </c>
      <c r="V250" t="str">
        <f t="shared" si="50"/>
        <v>'[PowerlabData CROPPED.xlsx]Rat27'!$</v>
      </c>
      <c r="W250">
        <f t="shared" ca="1" si="51"/>
        <v>36.926067213114756</v>
      </c>
      <c r="X250">
        <f t="shared" ca="1" si="52"/>
        <v>296.16636065573772</v>
      </c>
      <c r="Y250">
        <f t="shared" ca="1" si="53"/>
        <v>66.497201639344254</v>
      </c>
    </row>
    <row r="251" spans="1:25" x14ac:dyDescent="0.25">
      <c r="A251">
        <v>27</v>
      </c>
      <c r="B251" s="4" t="s">
        <v>263</v>
      </c>
      <c r="C251" s="1" t="s">
        <v>3</v>
      </c>
      <c r="D251" s="1">
        <v>1</v>
      </c>
      <c r="E251" s="1">
        <v>60.732666666666702</v>
      </c>
      <c r="F251" s="1">
        <v>1.607525911317</v>
      </c>
      <c r="G251" s="1">
        <v>60</v>
      </c>
      <c r="H251" s="1">
        <v>0.207530702770922</v>
      </c>
      <c r="I251" s="1">
        <v>1.7615000000000001</v>
      </c>
      <c r="J251" s="1">
        <v>3.4680686267719703E-2</v>
      </c>
      <c r="K251" s="1">
        <v>4.4772573449974196E-3</v>
      </c>
      <c r="L251" s="2" t="s">
        <v>308</v>
      </c>
      <c r="M251" t="str">
        <f t="shared" si="43"/>
        <v>10</v>
      </c>
      <c r="N251" t="str">
        <f t="shared" si="44"/>
        <v>10</v>
      </c>
      <c r="O251" t="str">
        <f t="shared" si="45"/>
        <v>01</v>
      </c>
      <c r="P251" t="str">
        <f t="shared" si="46"/>
        <v>Rat27</v>
      </c>
      <c r="Q251" s="5">
        <f t="shared" si="47"/>
        <v>0.4236226851851852</v>
      </c>
      <c r="R251" s="6" t="str">
        <f t="shared" si="48"/>
        <v>'[PowerlabData CROPPED.xlsx]Rat27'!$G:$G</v>
      </c>
      <c r="S251" s="3">
        <f t="shared" ca="1" si="54"/>
        <v>0.42361225694444443</v>
      </c>
      <c r="T251">
        <f t="shared" ca="1" si="55"/>
        <v>478</v>
      </c>
      <c r="U251">
        <f t="shared" ca="1" si="49"/>
        <v>538</v>
      </c>
      <c r="V251" t="str">
        <f t="shared" si="50"/>
        <v>'[PowerlabData CROPPED.xlsx]Rat27'!$</v>
      </c>
      <c r="W251">
        <f t="shared" ca="1" si="51"/>
        <v>36.88485573770491</v>
      </c>
      <c r="X251">
        <f t="shared" ca="1" si="52"/>
        <v>292.22424754098364</v>
      </c>
      <c r="Y251">
        <f t="shared" ca="1" si="53"/>
        <v>58.77750491803279</v>
      </c>
    </row>
    <row r="252" spans="1:25" x14ac:dyDescent="0.25">
      <c r="A252">
        <v>27</v>
      </c>
      <c r="B252" s="4" t="s">
        <v>264</v>
      </c>
      <c r="C252" s="1" t="s">
        <v>24</v>
      </c>
      <c r="D252" s="1">
        <v>0</v>
      </c>
      <c r="E252" s="1">
        <v>44.425333333333299</v>
      </c>
      <c r="F252" s="1">
        <v>1.2918119918247499</v>
      </c>
      <c r="G252" s="1">
        <v>60</v>
      </c>
      <c r="H252" s="1">
        <v>0.16677221102560899</v>
      </c>
      <c r="I252" s="1">
        <v>1.7250000000000001</v>
      </c>
      <c r="J252" s="1">
        <v>3.4375378785791798E-2</v>
      </c>
      <c r="K252" s="1">
        <v>4.4378423185647796E-3</v>
      </c>
      <c r="L252" s="2" t="s">
        <v>308</v>
      </c>
      <c r="M252" t="str">
        <f t="shared" si="43"/>
        <v>10</v>
      </c>
      <c r="N252" t="str">
        <f t="shared" si="44"/>
        <v>12</v>
      </c>
      <c r="O252" t="str">
        <f t="shared" si="45"/>
        <v>14</v>
      </c>
      <c r="P252" t="str">
        <f t="shared" si="46"/>
        <v>Rat27</v>
      </c>
      <c r="Q252" s="5">
        <f t="shared" si="47"/>
        <v>0.42516203703703703</v>
      </c>
      <c r="R252" s="6" t="str">
        <f t="shared" si="48"/>
        <v>'[PowerlabData CROPPED.xlsx]Rat27'!$G:$G</v>
      </c>
      <c r="S252" s="3">
        <f t="shared" ca="1" si="54"/>
        <v>0.42515160879629632</v>
      </c>
      <c r="T252">
        <f t="shared" ca="1" si="55"/>
        <v>611</v>
      </c>
      <c r="U252">
        <f t="shared" ca="1" si="49"/>
        <v>671</v>
      </c>
      <c r="V252" t="str">
        <f t="shared" si="50"/>
        <v>'[PowerlabData CROPPED.xlsx]Rat27'!$</v>
      </c>
      <c r="W252">
        <f t="shared" ca="1" si="51"/>
        <v>36.881196721311483</v>
      </c>
      <c r="X252">
        <f t="shared" ca="1" si="52"/>
        <v>287.94014590163943</v>
      </c>
      <c r="Y252">
        <f t="shared" ca="1" si="53"/>
        <v>56.250165573770481</v>
      </c>
    </row>
    <row r="253" spans="1:25" x14ac:dyDescent="0.25">
      <c r="A253">
        <v>27</v>
      </c>
      <c r="B253" s="4" t="s">
        <v>265</v>
      </c>
      <c r="C253" s="1" t="s">
        <v>1</v>
      </c>
      <c r="D253" s="1">
        <v>0</v>
      </c>
      <c r="E253" s="1">
        <v>52.472166666666702</v>
      </c>
      <c r="F253" s="1">
        <v>0.48978257647881102</v>
      </c>
      <c r="G253" s="1">
        <v>60</v>
      </c>
      <c r="H253" s="1">
        <v>6.3230658732166503E-2</v>
      </c>
      <c r="I253" s="1">
        <v>3.4941666666666702</v>
      </c>
      <c r="J253" s="1">
        <v>5.54163533825731E-2</v>
      </c>
      <c r="K253" s="1">
        <v>7.1542204586083503E-3</v>
      </c>
      <c r="L253" s="2" t="s">
        <v>309</v>
      </c>
      <c r="M253" t="str">
        <f t="shared" si="43"/>
        <v>10</v>
      </c>
      <c r="N253" t="str">
        <f t="shared" si="44"/>
        <v>27</v>
      </c>
      <c r="O253" t="str">
        <f t="shared" si="45"/>
        <v>41</v>
      </c>
      <c r="P253" t="str">
        <f t="shared" si="46"/>
        <v>Rat27</v>
      </c>
      <c r="Q253" s="5">
        <f t="shared" si="47"/>
        <v>0.43589120370370371</v>
      </c>
      <c r="R253" s="6" t="str">
        <f t="shared" si="48"/>
        <v>'[PowerlabData CROPPED.xlsx]Rat27'!$G:$G</v>
      </c>
      <c r="S253" s="3">
        <f t="shared" ca="1" si="54"/>
        <v>0.43588077546296294</v>
      </c>
      <c r="T253">
        <f t="shared" ca="1" si="55"/>
        <v>1538</v>
      </c>
      <c r="U253">
        <f t="shared" ca="1" si="49"/>
        <v>1598</v>
      </c>
      <c r="V253" t="str">
        <f t="shared" si="50"/>
        <v>'[PowerlabData CROPPED.xlsx]Rat27'!$</v>
      </c>
      <c r="W253">
        <f t="shared" ca="1" si="51"/>
        <v>37.358668852459019</v>
      </c>
      <c r="X253">
        <f t="shared" ca="1" si="52"/>
        <v>329.02766885245899</v>
      </c>
      <c r="Y253">
        <f t="shared" ca="1" si="53"/>
        <v>77.315927868852455</v>
      </c>
    </row>
    <row r="254" spans="1:25" x14ac:dyDescent="0.25">
      <c r="A254">
        <v>27</v>
      </c>
      <c r="B254" s="4" t="s">
        <v>266</v>
      </c>
      <c r="C254" s="1" t="s">
        <v>3</v>
      </c>
      <c r="D254" s="1">
        <v>1</v>
      </c>
      <c r="E254" s="1">
        <v>68.931333333333299</v>
      </c>
      <c r="F254" s="1">
        <v>1.62096315675451</v>
      </c>
      <c r="G254" s="1">
        <v>60</v>
      </c>
      <c r="H254" s="1">
        <v>0.209265443697534</v>
      </c>
      <c r="I254" s="1">
        <v>1.7975000000000001</v>
      </c>
      <c r="J254" s="1">
        <v>4.22541911136241E-2</v>
      </c>
      <c r="K254" s="1">
        <v>5.4549926163510497E-3</v>
      </c>
      <c r="L254" s="2" t="s">
        <v>309</v>
      </c>
      <c r="M254" t="str">
        <f t="shared" si="43"/>
        <v>10</v>
      </c>
      <c r="N254" t="str">
        <f t="shared" si="44"/>
        <v>29</v>
      </c>
      <c r="O254" t="str">
        <f t="shared" si="45"/>
        <v>05</v>
      </c>
      <c r="P254" t="str">
        <f t="shared" si="46"/>
        <v>Rat27</v>
      </c>
      <c r="Q254" s="5">
        <f t="shared" si="47"/>
        <v>0.43686342592592592</v>
      </c>
      <c r="R254" s="6" t="str">
        <f t="shared" si="48"/>
        <v>'[PowerlabData CROPPED.xlsx]Rat27'!$G:$G</v>
      </c>
      <c r="S254" s="3">
        <f t="shared" ca="1" si="54"/>
        <v>0.43685299768518515</v>
      </c>
      <c r="T254">
        <f t="shared" ca="1" si="55"/>
        <v>1622</v>
      </c>
      <c r="U254">
        <f t="shared" ca="1" si="49"/>
        <v>1682</v>
      </c>
      <c r="V254" t="str">
        <f t="shared" si="50"/>
        <v>'[PowerlabData CROPPED.xlsx]Rat27'!$</v>
      </c>
      <c r="W254">
        <f t="shared" ca="1" si="51"/>
        <v>37.383949180327861</v>
      </c>
      <c r="X254">
        <f t="shared" ca="1" si="52"/>
        <v>324.90112786885243</v>
      </c>
      <c r="Y254">
        <f t="shared" ca="1" si="53"/>
        <v>66.231929508196714</v>
      </c>
    </row>
    <row r="255" spans="1:25" x14ac:dyDescent="0.25">
      <c r="A255">
        <v>27</v>
      </c>
      <c r="B255" s="4" t="s">
        <v>267</v>
      </c>
      <c r="C255" s="1" t="s">
        <v>24</v>
      </c>
      <c r="D255" s="1">
        <v>0</v>
      </c>
      <c r="E255" s="1">
        <v>59.996499999999997</v>
      </c>
      <c r="F255" s="1">
        <v>1.8679345322217999</v>
      </c>
      <c r="G255" s="1">
        <v>60</v>
      </c>
      <c r="H255" s="1">
        <v>0.241149311170025</v>
      </c>
      <c r="I255" s="1">
        <v>1.5378333333333301</v>
      </c>
      <c r="J255" s="1">
        <v>2.7391705962855901E-2</v>
      </c>
      <c r="K255" s="1">
        <v>3.5362540339450399E-3</v>
      </c>
      <c r="L255" s="2" t="s">
        <v>309</v>
      </c>
      <c r="M255" t="str">
        <f t="shared" si="43"/>
        <v>10</v>
      </c>
      <c r="N255" t="str">
        <f t="shared" si="44"/>
        <v>34</v>
      </c>
      <c r="O255" t="str">
        <f t="shared" si="45"/>
        <v>10</v>
      </c>
      <c r="P255" t="str">
        <f t="shared" si="46"/>
        <v>Rat27</v>
      </c>
      <c r="Q255" s="5">
        <f t="shared" si="47"/>
        <v>0.44039351851851855</v>
      </c>
      <c r="R255" s="6" t="str">
        <f t="shared" si="48"/>
        <v>'[PowerlabData CROPPED.xlsx]Rat27'!$G:$G</v>
      </c>
      <c r="S255" s="3">
        <f t="shared" ca="1" si="54"/>
        <v>0.44038309027777772</v>
      </c>
      <c r="T255">
        <f t="shared" ca="1" si="55"/>
        <v>1927</v>
      </c>
      <c r="U255">
        <f t="shared" ca="1" si="49"/>
        <v>1987</v>
      </c>
      <c r="V255" t="str">
        <f t="shared" si="50"/>
        <v>'[PowerlabData CROPPED.xlsx]Rat27'!$</v>
      </c>
      <c r="W255">
        <f t="shared" ca="1" si="51"/>
        <v>37.634672131147546</v>
      </c>
      <c r="X255">
        <f t="shared" ca="1" si="52"/>
        <v>332.88303770491819</v>
      </c>
      <c r="Y255">
        <f t="shared" ca="1" si="53"/>
        <v>60.081904918032805</v>
      </c>
    </row>
    <row r="256" spans="1:25" x14ac:dyDescent="0.25">
      <c r="A256">
        <v>27</v>
      </c>
      <c r="B256" s="4" t="s">
        <v>268</v>
      </c>
      <c r="C256" s="1" t="s">
        <v>1</v>
      </c>
      <c r="D256" s="1">
        <v>0</v>
      </c>
      <c r="E256" s="1">
        <v>62.4211666666667</v>
      </c>
      <c r="F256" s="1">
        <v>0.54386300869081206</v>
      </c>
      <c r="G256" s="1">
        <v>60</v>
      </c>
      <c r="H256" s="1">
        <v>7.0212412509259095E-2</v>
      </c>
      <c r="I256" s="1">
        <v>2.7488333333333301</v>
      </c>
      <c r="J256" s="1">
        <v>5.2538610141072001E-2</v>
      </c>
      <c r="K256" s="1">
        <v>6.7827054036418699E-3</v>
      </c>
      <c r="L256" s="2" t="s">
        <v>310</v>
      </c>
      <c r="M256" t="str">
        <f t="shared" si="43"/>
        <v>10</v>
      </c>
      <c r="N256" t="str">
        <f t="shared" si="44"/>
        <v>49</v>
      </c>
      <c r="O256" t="str">
        <f t="shared" si="45"/>
        <v>25</v>
      </c>
      <c r="P256" t="str">
        <f t="shared" si="46"/>
        <v>Rat27</v>
      </c>
      <c r="Q256" s="5">
        <f t="shared" si="47"/>
        <v>0.45098379629629631</v>
      </c>
      <c r="R256" s="6" t="str">
        <f t="shared" si="48"/>
        <v>'[PowerlabData CROPPED.xlsx]Rat27'!$G:$G</v>
      </c>
      <c r="S256" s="3">
        <f t="shared" ca="1" si="54"/>
        <v>0.4509733680555556</v>
      </c>
      <c r="T256">
        <f t="shared" ca="1" si="55"/>
        <v>2842</v>
      </c>
      <c r="U256">
        <f t="shared" ca="1" si="49"/>
        <v>2902</v>
      </c>
      <c r="V256" t="str">
        <f t="shared" si="50"/>
        <v>'[PowerlabData CROPPED.xlsx]Rat27'!$</v>
      </c>
      <c r="W256">
        <f t="shared" ca="1" si="51"/>
        <v>37.777345901639343</v>
      </c>
      <c r="X256">
        <f t="shared" ca="1" si="52"/>
        <v>385.92174918032788</v>
      </c>
      <c r="Y256">
        <f t="shared" ca="1" si="53"/>
        <v>66.5499868852459</v>
      </c>
    </row>
    <row r="257" spans="1:25" x14ac:dyDescent="0.25">
      <c r="A257">
        <v>27</v>
      </c>
      <c r="B257" s="4" t="s">
        <v>269</v>
      </c>
      <c r="C257" s="1" t="s">
        <v>3</v>
      </c>
      <c r="D257" s="1">
        <v>1</v>
      </c>
      <c r="E257" s="1">
        <v>73.494666666666703</v>
      </c>
      <c r="F257" s="1">
        <v>1.7008492649915301</v>
      </c>
      <c r="G257" s="1">
        <v>60</v>
      </c>
      <c r="H257" s="1">
        <v>0.219578695924044</v>
      </c>
      <c r="I257" s="1">
        <v>1.6583333333333301</v>
      </c>
      <c r="J257" s="1">
        <v>2.7335365778094499E-2</v>
      </c>
      <c r="K257" s="1">
        <v>3.5289805473682802E-3</v>
      </c>
      <c r="L257" s="2" t="s">
        <v>310</v>
      </c>
      <c r="M257" t="str">
        <f t="shared" si="43"/>
        <v>10</v>
      </c>
      <c r="N257" t="str">
        <f t="shared" si="44"/>
        <v>50</v>
      </c>
      <c r="O257" t="str">
        <f t="shared" si="45"/>
        <v>59</v>
      </c>
      <c r="P257" t="str">
        <f t="shared" si="46"/>
        <v>Rat27</v>
      </c>
      <c r="Q257" s="5">
        <f t="shared" si="47"/>
        <v>0.4520717592592593</v>
      </c>
      <c r="R257" s="6" t="str">
        <f t="shared" si="48"/>
        <v>'[PowerlabData CROPPED.xlsx]Rat27'!$G:$G</v>
      </c>
      <c r="S257" s="3">
        <f t="shared" ca="1" si="54"/>
        <v>0.45206133101851848</v>
      </c>
      <c r="T257">
        <f t="shared" ca="1" si="55"/>
        <v>2936</v>
      </c>
      <c r="U257">
        <f t="shared" ca="1" si="49"/>
        <v>2996</v>
      </c>
      <c r="V257" t="str">
        <f t="shared" si="50"/>
        <v>'[PowerlabData CROPPED.xlsx]Rat27'!$</v>
      </c>
      <c r="W257">
        <f t="shared" ca="1" si="51"/>
        <v>37.75901967213116</v>
      </c>
      <c r="X257">
        <f t="shared" ca="1" si="52"/>
        <v>381.32673770491812</v>
      </c>
      <c r="Y257">
        <f t="shared" ca="1" si="53"/>
        <v>63.994032786885242</v>
      </c>
    </row>
    <row r="258" spans="1:25" x14ac:dyDescent="0.25">
      <c r="A258">
        <v>27</v>
      </c>
      <c r="B258" s="4" t="s">
        <v>270</v>
      </c>
      <c r="C258" s="1" t="s">
        <v>24</v>
      </c>
      <c r="D258" s="1">
        <v>0</v>
      </c>
      <c r="E258" s="1">
        <v>69.240333333333297</v>
      </c>
      <c r="F258" s="1">
        <v>2.93309447891169</v>
      </c>
      <c r="G258" s="1">
        <v>60</v>
      </c>
      <c r="H258" s="1">
        <v>0.37866086898926299</v>
      </c>
      <c r="I258" s="1">
        <v>1.2788333333333299</v>
      </c>
      <c r="J258" s="1">
        <v>3.3019775219640099E-2</v>
      </c>
      <c r="K258" s="1">
        <v>4.2628346507059397E-3</v>
      </c>
      <c r="L258" s="2" t="s">
        <v>310</v>
      </c>
      <c r="M258" t="str">
        <f t="shared" si="43"/>
        <v>10</v>
      </c>
      <c r="N258" t="str">
        <f t="shared" si="44"/>
        <v>54</v>
      </c>
      <c r="O258" t="str">
        <f t="shared" si="45"/>
        <v>13</v>
      </c>
      <c r="P258" t="str">
        <f t="shared" si="46"/>
        <v>Rat27</v>
      </c>
      <c r="Q258" s="5">
        <f t="shared" si="47"/>
        <v>0.45431712962962961</v>
      </c>
      <c r="R258" s="6" t="str">
        <f t="shared" si="48"/>
        <v>'[PowerlabData CROPPED.xlsx]Rat27'!$G:$G</v>
      </c>
      <c r="S258" s="3">
        <f t="shared" ca="1" si="54"/>
        <v>0.4543067013888889</v>
      </c>
      <c r="T258">
        <f t="shared" ca="1" si="55"/>
        <v>3130</v>
      </c>
      <c r="U258">
        <f t="shared" ca="1" si="49"/>
        <v>3190</v>
      </c>
      <c r="V258" t="str">
        <f t="shared" si="50"/>
        <v>'[PowerlabData CROPPED.xlsx]Rat27'!$</v>
      </c>
      <c r="W258">
        <f t="shared" ca="1" si="51"/>
        <v>37.691155737704911</v>
      </c>
      <c r="X258">
        <f t="shared" ca="1" si="52"/>
        <v>365.81582295081978</v>
      </c>
      <c r="Y258">
        <f t="shared" ca="1" si="53"/>
        <v>51.058077049180319</v>
      </c>
    </row>
    <row r="259" spans="1:25" x14ac:dyDescent="0.25">
      <c r="A259">
        <v>27</v>
      </c>
      <c r="B259" s="4" t="s">
        <v>271</v>
      </c>
      <c r="C259" s="1" t="s">
        <v>1</v>
      </c>
      <c r="D259" s="1">
        <v>0</v>
      </c>
      <c r="E259" s="1">
        <v>49.662666666666702</v>
      </c>
      <c r="F259" s="1">
        <v>0.50104180353428496</v>
      </c>
      <c r="G259" s="1">
        <v>60</v>
      </c>
      <c r="H259" s="1">
        <v>6.46842186947338E-2</v>
      </c>
      <c r="I259" s="1">
        <v>3.7248333333333301</v>
      </c>
      <c r="J259" s="1">
        <v>9.1533084486187605E-2</v>
      </c>
      <c r="K259" s="1">
        <v>1.1816870394733401E-2</v>
      </c>
      <c r="L259" s="2" t="s">
        <v>307</v>
      </c>
      <c r="M259" t="str">
        <f t="shared" ref="M259:M294" si="56">LEFT(B259,2)</f>
        <v>11</v>
      </c>
      <c r="N259" t="str">
        <f t="shared" ref="N259:N294" si="57">MID(B259,4,2)</f>
        <v>10</v>
      </c>
      <c r="O259" t="str">
        <f t="shared" ref="O259:O294" si="58">MID(B259,7,2)</f>
        <v>31</v>
      </c>
      <c r="P259" t="str">
        <f t="shared" ref="P259:P294" si="59">"Rat"&amp;TEXT(A259,"00")</f>
        <v>Rat27</v>
      </c>
      <c r="Q259" s="5">
        <f t="shared" ref="Q259:Q294" si="60">TIME(M259,N259,O259)</f>
        <v>0.46563657407407405</v>
      </c>
      <c r="R259" s="6" t="str">
        <f t="shared" ref="R259:R294" si="61">"'[PowerlabData CROPPED.xlsx]"&amp;P259&amp;"'!$G:$G"</f>
        <v>'[PowerlabData CROPPED.xlsx]Rat27'!$G:$G</v>
      </c>
      <c r="S259" s="3">
        <f t="shared" ca="1" si="54"/>
        <v>0.46562614583333334</v>
      </c>
      <c r="T259">
        <f t="shared" ca="1" si="55"/>
        <v>4108</v>
      </c>
      <c r="U259">
        <f t="shared" ref="U259:U294" ca="1" si="62">T259+G259</f>
        <v>4168</v>
      </c>
      <c r="V259" t="str">
        <f t="shared" ref="V259:V294" si="63">"'[PowerlabData CROPPED.xlsx]"&amp;P259&amp;"'!$"</f>
        <v>'[PowerlabData CROPPED.xlsx]Rat27'!$</v>
      </c>
      <c r="W259">
        <f t="shared" ref="W259:W294" ca="1" si="64">AVERAGE(INDIRECT(V259&amp;"A"&amp;T259&amp;":$A"&amp;U259))</f>
        <v>37.107022950819676</v>
      </c>
      <c r="X259">
        <f t="shared" ref="X259:X294" ca="1" si="65">AVERAGE(INDIRECT(V259&amp;"C"&amp;T259&amp;":$C"&amp;U259))</f>
        <v>366.26642131147554</v>
      </c>
      <c r="Y259">
        <f t="shared" ref="Y259:Y294" ca="1" si="66">AVERAGE(INDIRECT(V259&amp;"D"&amp;T259&amp;":$D"&amp;U259))</f>
        <v>69.687639344262308</v>
      </c>
    </row>
    <row r="260" spans="1:25" x14ac:dyDescent="0.25">
      <c r="A260">
        <v>27</v>
      </c>
      <c r="B260" s="4" t="s">
        <v>272</v>
      </c>
      <c r="C260" s="1" t="s">
        <v>3</v>
      </c>
      <c r="D260" s="1">
        <v>1</v>
      </c>
      <c r="E260" s="1">
        <v>67.346166666666704</v>
      </c>
      <c r="F260" s="1">
        <v>1.8584662956917499</v>
      </c>
      <c r="G260" s="1">
        <v>60</v>
      </c>
      <c r="H260" s="1">
        <v>0.239926967090065</v>
      </c>
      <c r="I260" s="1">
        <v>1.83283333333333</v>
      </c>
      <c r="J260" s="1">
        <v>3.6791831822958899E-2</v>
      </c>
      <c r="K260" s="1">
        <v>4.7498050642261203E-3</v>
      </c>
      <c r="L260" s="2" t="s">
        <v>307</v>
      </c>
      <c r="M260" t="str">
        <f t="shared" si="56"/>
        <v>11</v>
      </c>
      <c r="N260" t="str">
        <f t="shared" si="57"/>
        <v>11</v>
      </c>
      <c r="O260" t="str">
        <f t="shared" si="58"/>
        <v>52</v>
      </c>
      <c r="P260" t="str">
        <f t="shared" si="59"/>
        <v>Rat27</v>
      </c>
      <c r="Q260" s="5">
        <f t="shared" si="60"/>
        <v>0.46657407407407409</v>
      </c>
      <c r="R260" s="6" t="str">
        <f t="shared" si="61"/>
        <v>'[PowerlabData CROPPED.xlsx]Rat27'!$G:$G</v>
      </c>
      <c r="S260" s="3">
        <f t="shared" ca="1" si="54"/>
        <v>0.46656364583333332</v>
      </c>
      <c r="T260">
        <f t="shared" ca="1" si="55"/>
        <v>4189</v>
      </c>
      <c r="U260">
        <f t="shared" ca="1" si="62"/>
        <v>4249</v>
      </c>
      <c r="V260" t="str">
        <f t="shared" si="63"/>
        <v>'[PowerlabData CROPPED.xlsx]Rat27'!$</v>
      </c>
      <c r="W260">
        <f t="shared" ca="1" si="64"/>
        <v>37.118560655737696</v>
      </c>
      <c r="X260">
        <f t="shared" ca="1" si="65"/>
        <v>354.54381475409832</v>
      </c>
      <c r="Y260">
        <f t="shared" ca="1" si="66"/>
        <v>67.47717213114754</v>
      </c>
    </row>
    <row r="261" spans="1:25" x14ac:dyDescent="0.25">
      <c r="A261">
        <v>27</v>
      </c>
      <c r="B261" s="4" t="s">
        <v>273</v>
      </c>
      <c r="C261" s="1" t="s">
        <v>24</v>
      </c>
      <c r="D261" s="1">
        <v>0</v>
      </c>
      <c r="E261" s="1">
        <v>53.034666666666702</v>
      </c>
      <c r="F261" s="1">
        <v>2.3636719080466499</v>
      </c>
      <c r="G261" s="1">
        <v>60</v>
      </c>
      <c r="H261" s="1">
        <v>0.30514873119209901</v>
      </c>
      <c r="I261" s="1">
        <v>1.4266666666666701</v>
      </c>
      <c r="J261" s="1">
        <v>4.3728963196287003E-2</v>
      </c>
      <c r="K261" s="1">
        <v>5.6453848735378903E-3</v>
      </c>
      <c r="L261" s="2" t="s">
        <v>307</v>
      </c>
      <c r="M261" t="str">
        <f t="shared" si="56"/>
        <v>11</v>
      </c>
      <c r="N261" t="str">
        <f t="shared" si="57"/>
        <v>14</v>
      </c>
      <c r="O261" t="str">
        <f t="shared" si="58"/>
        <v>56</v>
      </c>
      <c r="P261" t="str">
        <f t="shared" si="59"/>
        <v>Rat27</v>
      </c>
      <c r="Q261" s="5">
        <f t="shared" si="60"/>
        <v>0.46870370370370368</v>
      </c>
      <c r="R261" s="6" t="str">
        <f t="shared" si="61"/>
        <v>'[PowerlabData CROPPED.xlsx]Rat27'!$G:$G</v>
      </c>
      <c r="S261" s="3">
        <f t="shared" ca="1" si="54"/>
        <v>0.46869327546296297</v>
      </c>
      <c r="T261">
        <f t="shared" ca="1" si="55"/>
        <v>4373</v>
      </c>
      <c r="U261">
        <f t="shared" ca="1" si="62"/>
        <v>4433</v>
      </c>
      <c r="V261" t="str">
        <f t="shared" si="63"/>
        <v>'[PowerlabData CROPPED.xlsx]Rat27'!$</v>
      </c>
      <c r="W261">
        <f t="shared" ca="1" si="64"/>
        <v>37.154390163934423</v>
      </c>
      <c r="X261">
        <f t="shared" ca="1" si="65"/>
        <v>341.9502049180328</v>
      </c>
      <c r="Y261">
        <f t="shared" ca="1" si="66"/>
        <v>64.120119672131153</v>
      </c>
    </row>
    <row r="262" spans="1:25" x14ac:dyDescent="0.25">
      <c r="A262">
        <v>28</v>
      </c>
      <c r="B262" s="4" t="s">
        <v>274</v>
      </c>
      <c r="C262" s="1" t="s">
        <v>1</v>
      </c>
      <c r="D262" s="1">
        <v>0</v>
      </c>
      <c r="E262" s="1">
        <v>47.710666666666597</v>
      </c>
      <c r="F262" s="1">
        <v>0.52059858709843698</v>
      </c>
      <c r="G262" s="1">
        <v>60</v>
      </c>
      <c r="H262" s="1">
        <v>6.7208988596378597E-2</v>
      </c>
      <c r="I262" s="1">
        <v>3.2566666666666699</v>
      </c>
      <c r="J262" s="1">
        <v>5.8271395689099101E-2</v>
      </c>
      <c r="K262" s="1">
        <v>7.52280483547145E-3</v>
      </c>
      <c r="L262" s="2" t="s">
        <v>308</v>
      </c>
      <c r="M262" t="str">
        <f t="shared" si="56"/>
        <v>10</v>
      </c>
      <c r="N262" t="str">
        <f t="shared" si="57"/>
        <v>42</v>
      </c>
      <c r="O262" t="str">
        <f t="shared" si="58"/>
        <v>01</v>
      </c>
      <c r="P262" t="str">
        <f t="shared" si="59"/>
        <v>Rat28</v>
      </c>
      <c r="Q262" s="5">
        <f t="shared" si="60"/>
        <v>0.4458449074074074</v>
      </c>
      <c r="R262" s="6" t="str">
        <f t="shared" si="61"/>
        <v>'[PowerlabData CROPPED.xlsx]Rat28'!$G:$G</v>
      </c>
      <c r="S262" s="3">
        <f t="shared" ca="1" si="54"/>
        <v>0.44583747685185182</v>
      </c>
      <c r="T262">
        <f t="shared" ca="1" si="55"/>
        <v>2158</v>
      </c>
      <c r="U262">
        <f t="shared" ca="1" si="62"/>
        <v>2218</v>
      </c>
      <c r="V262" t="str">
        <f t="shared" si="63"/>
        <v>'[PowerlabData CROPPED.xlsx]Rat28'!$</v>
      </c>
      <c r="W262">
        <f t="shared" ca="1" si="64"/>
        <v>37.373837704918017</v>
      </c>
      <c r="X262">
        <f t="shared" ca="1" si="65"/>
        <v>333.41963934426241</v>
      </c>
      <c r="Y262">
        <f t="shared" ca="1" si="66"/>
        <v>55.63393114754097</v>
      </c>
    </row>
    <row r="263" spans="1:25" x14ac:dyDescent="0.25">
      <c r="A263">
        <v>28</v>
      </c>
      <c r="B263" s="4" t="s">
        <v>275</v>
      </c>
      <c r="C263" s="1" t="s">
        <v>3</v>
      </c>
      <c r="D263" s="1">
        <v>1</v>
      </c>
      <c r="E263" s="1">
        <v>65.653999999999996</v>
      </c>
      <c r="F263" s="1">
        <v>3.54588033263015</v>
      </c>
      <c r="G263" s="1">
        <v>60</v>
      </c>
      <c r="H263" s="1">
        <v>0.45777118253069998</v>
      </c>
      <c r="I263" s="1">
        <v>1.43183333333333</v>
      </c>
      <c r="J263" s="1">
        <v>1.87520369263952E-2</v>
      </c>
      <c r="K263" s="1">
        <v>2.4208775574465101E-3</v>
      </c>
      <c r="L263" s="2" t="s">
        <v>308</v>
      </c>
      <c r="M263" t="str">
        <f t="shared" si="56"/>
        <v>10</v>
      </c>
      <c r="N263" t="str">
        <f t="shared" si="57"/>
        <v>46</v>
      </c>
      <c r="O263" t="str">
        <f t="shared" si="58"/>
        <v>41</v>
      </c>
      <c r="P263" t="str">
        <f t="shared" si="59"/>
        <v>Rat28</v>
      </c>
      <c r="Q263" s="5">
        <f t="shared" si="60"/>
        <v>0.44908564814814816</v>
      </c>
      <c r="R263" s="6" t="str">
        <f t="shared" si="61"/>
        <v>'[PowerlabData CROPPED.xlsx]Rat28'!$G:$G</v>
      </c>
      <c r="S263" s="3">
        <f t="shared" ca="1" si="54"/>
        <v>0.44907821759259264</v>
      </c>
      <c r="T263">
        <f t="shared" ca="1" si="55"/>
        <v>2438</v>
      </c>
      <c r="U263">
        <f t="shared" ca="1" si="62"/>
        <v>2498</v>
      </c>
      <c r="V263" t="str">
        <f t="shared" si="63"/>
        <v>'[PowerlabData CROPPED.xlsx]Rat28'!$</v>
      </c>
      <c r="W263">
        <f t="shared" ca="1" si="64"/>
        <v>36.964601639344274</v>
      </c>
      <c r="X263">
        <f t="shared" ca="1" si="65"/>
        <v>346.55064918032787</v>
      </c>
      <c r="Y263">
        <f t="shared" ca="1" si="66"/>
        <v>51.646936065573783</v>
      </c>
    </row>
    <row r="264" spans="1:25" x14ac:dyDescent="0.25">
      <c r="A264">
        <v>28</v>
      </c>
      <c r="B264" s="4" t="s">
        <v>276</v>
      </c>
      <c r="C264" s="1" t="s">
        <v>24</v>
      </c>
      <c r="D264" s="1">
        <v>0</v>
      </c>
      <c r="E264" s="1">
        <v>47.703666666666699</v>
      </c>
      <c r="F264" s="1">
        <v>1.4939834522361899</v>
      </c>
      <c r="G264" s="1">
        <v>60</v>
      </c>
      <c r="H264" s="1">
        <v>0.192872434334007</v>
      </c>
      <c r="I264" s="1">
        <v>1.63483333333333</v>
      </c>
      <c r="J264" s="1">
        <v>2.73551742007897E-2</v>
      </c>
      <c r="K264" s="1">
        <v>3.5315378037420499E-3</v>
      </c>
      <c r="L264" s="2" t="s">
        <v>308</v>
      </c>
      <c r="M264" t="str">
        <f t="shared" si="56"/>
        <v>10</v>
      </c>
      <c r="N264" t="str">
        <f t="shared" si="57"/>
        <v>50</v>
      </c>
      <c r="O264" t="str">
        <f t="shared" si="58"/>
        <v>58</v>
      </c>
      <c r="P264" t="str">
        <f t="shared" si="59"/>
        <v>Rat28</v>
      </c>
      <c r="Q264" s="5">
        <f t="shared" si="60"/>
        <v>0.45206018518518515</v>
      </c>
      <c r="R264" s="6" t="str">
        <f t="shared" si="61"/>
        <v>'[PowerlabData CROPPED.xlsx]Rat28'!$G:$G</v>
      </c>
      <c r="S264" s="3">
        <f t="shared" ca="1" si="54"/>
        <v>0.45205275462962963</v>
      </c>
      <c r="T264">
        <f t="shared" ca="1" si="55"/>
        <v>2695</v>
      </c>
      <c r="U264">
        <f t="shared" ca="1" si="62"/>
        <v>2755</v>
      </c>
      <c r="V264" t="str">
        <f t="shared" si="63"/>
        <v>'[PowerlabData CROPPED.xlsx]Rat28'!$</v>
      </c>
      <c r="W264">
        <f t="shared" ca="1" si="64"/>
        <v>36.902708196721314</v>
      </c>
      <c r="X264">
        <f t="shared" ca="1" si="65"/>
        <v>324.10016557377054</v>
      </c>
      <c r="Y264">
        <f t="shared" ca="1" si="66"/>
        <v>48.119749180327858</v>
      </c>
    </row>
    <row r="265" spans="1:25" x14ac:dyDescent="0.25">
      <c r="A265">
        <v>28</v>
      </c>
      <c r="B265" s="4" t="s">
        <v>277</v>
      </c>
      <c r="C265" s="1" t="s">
        <v>1</v>
      </c>
      <c r="D265" s="1">
        <v>0</v>
      </c>
      <c r="E265" s="1">
        <v>45.9211666666667</v>
      </c>
      <c r="F265" s="1">
        <v>0.49746722393428999</v>
      </c>
      <c r="G265" s="1">
        <v>60</v>
      </c>
      <c r="H265" s="1">
        <v>6.4222742452718001E-2</v>
      </c>
      <c r="I265" s="1">
        <v>3.7585000000000002</v>
      </c>
      <c r="J265" s="1">
        <v>8.2741061954348494E-2</v>
      </c>
      <c r="K265" s="1">
        <v>1.0681825166556899E-2</v>
      </c>
      <c r="L265" s="2" t="s">
        <v>309</v>
      </c>
      <c r="M265" t="str">
        <f t="shared" si="56"/>
        <v>11</v>
      </c>
      <c r="N265" t="str">
        <f t="shared" si="57"/>
        <v>10</v>
      </c>
      <c r="O265" t="str">
        <f t="shared" si="58"/>
        <v>03</v>
      </c>
      <c r="P265" t="str">
        <f t="shared" si="59"/>
        <v>Rat28</v>
      </c>
      <c r="Q265" s="5">
        <f t="shared" si="60"/>
        <v>0.46531250000000002</v>
      </c>
      <c r="R265" s="6" t="str">
        <f t="shared" si="61"/>
        <v>'[PowerlabData CROPPED.xlsx]Rat28'!$G:$G</v>
      </c>
      <c r="S265" s="3">
        <f t="shared" ca="1" si="54"/>
        <v>0.46530506944444444</v>
      </c>
      <c r="T265">
        <f t="shared" ca="1" si="55"/>
        <v>3840</v>
      </c>
      <c r="U265">
        <f t="shared" ca="1" si="62"/>
        <v>3900</v>
      </c>
      <c r="V265" t="str">
        <f t="shared" si="63"/>
        <v>'[PowerlabData CROPPED.xlsx]Rat28'!$</v>
      </c>
      <c r="W265">
        <f t="shared" ca="1" si="64"/>
        <v>37.32790819672131</v>
      </c>
      <c r="X265">
        <f t="shared" ca="1" si="65"/>
        <v>349.07337049180319</v>
      </c>
      <c r="Y265">
        <f t="shared" ca="1" si="66"/>
        <v>61.509752459016411</v>
      </c>
    </row>
    <row r="266" spans="1:25" x14ac:dyDescent="0.25">
      <c r="A266">
        <v>28</v>
      </c>
      <c r="B266" s="4" t="s">
        <v>278</v>
      </c>
      <c r="C266" s="1" t="s">
        <v>3</v>
      </c>
      <c r="D266" s="1">
        <v>1</v>
      </c>
      <c r="E266" s="1">
        <v>67.285499999999999</v>
      </c>
      <c r="F266" s="1">
        <v>2.6379894016719101</v>
      </c>
      <c r="G266" s="1">
        <v>60</v>
      </c>
      <c r="H266" s="1">
        <v>0.34056296733823299</v>
      </c>
      <c r="I266" s="1">
        <v>1.6658333333333299</v>
      </c>
      <c r="J266" s="1">
        <v>3.0566412212681301E-2</v>
      </c>
      <c r="K266" s="1">
        <v>3.9461068484341897E-3</v>
      </c>
      <c r="L266" s="2" t="s">
        <v>309</v>
      </c>
      <c r="M266" t="str">
        <f t="shared" si="56"/>
        <v>11</v>
      </c>
      <c r="N266" t="str">
        <f t="shared" si="57"/>
        <v>11</v>
      </c>
      <c r="O266" t="str">
        <f t="shared" si="58"/>
        <v>31</v>
      </c>
      <c r="P266" t="str">
        <f t="shared" si="59"/>
        <v>Rat28</v>
      </c>
      <c r="Q266" s="5">
        <f t="shared" si="60"/>
        <v>0.46633101851851855</v>
      </c>
      <c r="R266" s="6" t="str">
        <f t="shared" si="61"/>
        <v>'[PowerlabData CROPPED.xlsx]Rat28'!$G:$G</v>
      </c>
      <c r="S266" s="3">
        <f t="shared" ca="1" si="54"/>
        <v>0.46632358796296297</v>
      </c>
      <c r="T266">
        <f t="shared" ca="1" si="55"/>
        <v>3928</v>
      </c>
      <c r="U266">
        <f t="shared" ca="1" si="62"/>
        <v>3988</v>
      </c>
      <c r="V266" t="str">
        <f t="shared" si="63"/>
        <v>'[PowerlabData CROPPED.xlsx]Rat28'!$</v>
      </c>
      <c r="W266">
        <f t="shared" ca="1" si="64"/>
        <v>37.405498360655749</v>
      </c>
      <c r="X266">
        <f t="shared" ca="1" si="65"/>
        <v>343.60605573770482</v>
      </c>
      <c r="Y266">
        <f t="shared" ca="1" si="66"/>
        <v>62.072747540983599</v>
      </c>
    </row>
    <row r="267" spans="1:25" x14ac:dyDescent="0.25">
      <c r="A267">
        <v>28</v>
      </c>
      <c r="B267" s="4" t="s">
        <v>279</v>
      </c>
      <c r="C267" s="1" t="s">
        <v>24</v>
      </c>
      <c r="D267" s="1">
        <v>0</v>
      </c>
      <c r="E267" s="1">
        <v>51.588999999999999</v>
      </c>
      <c r="F267" s="1">
        <v>2.75167748836959</v>
      </c>
      <c r="G267" s="1">
        <v>60</v>
      </c>
      <c r="H267" s="1">
        <v>0.35524003621964301</v>
      </c>
      <c r="I267" s="1">
        <v>1.42583333333333</v>
      </c>
      <c r="J267" s="1">
        <v>6.8733583898670403E-2</v>
      </c>
      <c r="K267" s="1">
        <v>8.8734675254900208E-3</v>
      </c>
      <c r="L267" s="2" t="s">
        <v>309</v>
      </c>
      <c r="M267" t="str">
        <f t="shared" si="56"/>
        <v>11</v>
      </c>
      <c r="N267" t="str">
        <f t="shared" si="57"/>
        <v>15</v>
      </c>
      <c r="O267" t="str">
        <f t="shared" si="58"/>
        <v>04</v>
      </c>
      <c r="P267" t="str">
        <f t="shared" si="59"/>
        <v>Rat28</v>
      </c>
      <c r="Q267" s="5">
        <f t="shared" si="60"/>
        <v>0.46879629629629632</v>
      </c>
      <c r="R267" s="6" t="str">
        <f t="shared" si="61"/>
        <v>'[PowerlabData CROPPED.xlsx]Rat28'!$G:$G</v>
      </c>
      <c r="S267" s="3">
        <f t="shared" ca="1" si="54"/>
        <v>0.46878886574074069</v>
      </c>
      <c r="T267">
        <f t="shared" ca="1" si="55"/>
        <v>4141</v>
      </c>
      <c r="U267">
        <f t="shared" ca="1" si="62"/>
        <v>4201</v>
      </c>
      <c r="V267" t="str">
        <f t="shared" si="63"/>
        <v>'[PowerlabData CROPPED.xlsx]Rat28'!$</v>
      </c>
      <c r="W267">
        <f t="shared" ca="1" si="64"/>
        <v>37.51562950819671</v>
      </c>
      <c r="X267">
        <f t="shared" ca="1" si="65"/>
        <v>345.49916557377031</v>
      </c>
      <c r="Y267">
        <f t="shared" ca="1" si="66"/>
        <v>71.239406557377066</v>
      </c>
    </row>
    <row r="268" spans="1:25" x14ac:dyDescent="0.25">
      <c r="A268">
        <v>28</v>
      </c>
      <c r="B268" s="4" t="s">
        <v>280</v>
      </c>
      <c r="C268" s="1" t="s">
        <v>1</v>
      </c>
      <c r="D268" s="1">
        <v>0</v>
      </c>
      <c r="E268" s="1">
        <v>55.785166666666697</v>
      </c>
      <c r="F268" s="1">
        <v>0.590376974671457</v>
      </c>
      <c r="G268" s="1">
        <v>60</v>
      </c>
      <c r="H268" s="1">
        <v>7.6217339696229E-2</v>
      </c>
      <c r="I268" s="1">
        <v>2.734</v>
      </c>
      <c r="J268" s="1">
        <v>7.2897187874430405E-2</v>
      </c>
      <c r="K268" s="1">
        <v>9.4109864874340702E-3</v>
      </c>
      <c r="L268" s="2" t="s">
        <v>310</v>
      </c>
      <c r="M268" t="str">
        <f t="shared" si="56"/>
        <v>11</v>
      </c>
      <c r="N268" t="str">
        <f t="shared" si="57"/>
        <v>33</v>
      </c>
      <c r="O268" t="str">
        <f t="shared" si="58"/>
        <v>31</v>
      </c>
      <c r="P268" t="str">
        <f t="shared" si="59"/>
        <v>Rat28</v>
      </c>
      <c r="Q268" s="5">
        <f t="shared" si="60"/>
        <v>0.48160879629629627</v>
      </c>
      <c r="R268" s="6" t="str">
        <f t="shared" si="61"/>
        <v>'[PowerlabData CROPPED.xlsx]Rat28'!$G:$G</v>
      </c>
      <c r="S268" s="3">
        <f t="shared" ca="1" si="54"/>
        <v>0.48160136574074075</v>
      </c>
      <c r="T268">
        <f t="shared" ca="1" si="55"/>
        <v>5248</v>
      </c>
      <c r="U268">
        <f t="shared" ca="1" si="62"/>
        <v>5308</v>
      </c>
      <c r="V268" t="str">
        <f t="shared" si="63"/>
        <v>'[PowerlabData CROPPED.xlsx]Rat28'!$</v>
      </c>
      <c r="W268">
        <f t="shared" ca="1" si="64"/>
        <v>37.222083606557391</v>
      </c>
      <c r="X268">
        <f t="shared" ca="1" si="65"/>
        <v>355.64338360655756</v>
      </c>
      <c r="Y268">
        <f t="shared" ca="1" si="66"/>
        <v>51.310921311475425</v>
      </c>
    </row>
    <row r="269" spans="1:25" x14ac:dyDescent="0.25">
      <c r="A269">
        <v>28</v>
      </c>
      <c r="B269" s="4" t="s">
        <v>281</v>
      </c>
      <c r="C269" s="1" t="s">
        <v>3</v>
      </c>
      <c r="D269" s="1">
        <v>1</v>
      </c>
      <c r="E269" s="1">
        <v>71.961666666666702</v>
      </c>
      <c r="F269" s="1">
        <v>3.12005778080399</v>
      </c>
      <c r="G269" s="1">
        <v>60</v>
      </c>
      <c r="H269" s="1">
        <v>0.40279772747529102</v>
      </c>
      <c r="I269" s="1">
        <v>1.5553333333333299</v>
      </c>
      <c r="J269" s="1">
        <v>3.3737549143679997E-2</v>
      </c>
      <c r="K269" s="1">
        <v>4.3554988658442298E-3</v>
      </c>
      <c r="L269" s="2" t="s">
        <v>310</v>
      </c>
      <c r="M269" t="str">
        <f t="shared" si="56"/>
        <v>11</v>
      </c>
      <c r="N269" t="str">
        <f t="shared" si="57"/>
        <v>34</v>
      </c>
      <c r="O269" t="str">
        <f t="shared" si="58"/>
        <v>57</v>
      </c>
      <c r="P269" t="str">
        <f t="shared" si="59"/>
        <v>Rat28</v>
      </c>
      <c r="Q269" s="5">
        <f t="shared" si="60"/>
        <v>0.48260416666666667</v>
      </c>
      <c r="R269" s="6" t="str">
        <f t="shared" si="61"/>
        <v>'[PowerlabData CROPPED.xlsx]Rat28'!$G:$G</v>
      </c>
      <c r="S269" s="3">
        <f t="shared" ca="1" si="54"/>
        <v>0.48259673611111115</v>
      </c>
      <c r="T269">
        <f t="shared" ca="1" si="55"/>
        <v>5334</v>
      </c>
      <c r="U269">
        <f t="shared" ca="1" si="62"/>
        <v>5394</v>
      </c>
      <c r="V269" t="str">
        <f t="shared" si="63"/>
        <v>'[PowerlabData CROPPED.xlsx]Rat28'!$</v>
      </c>
      <c r="W269">
        <f t="shared" ca="1" si="64"/>
        <v>37.210175409836069</v>
      </c>
      <c r="X269">
        <f t="shared" ca="1" si="65"/>
        <v>348.7306770491802</v>
      </c>
      <c r="Y269">
        <f t="shared" ca="1" si="66"/>
        <v>55.618911475409831</v>
      </c>
    </row>
    <row r="270" spans="1:25" x14ac:dyDescent="0.25">
      <c r="A270">
        <v>28</v>
      </c>
      <c r="B270" s="4" t="s">
        <v>282</v>
      </c>
      <c r="C270" s="1" t="s">
        <v>24</v>
      </c>
      <c r="D270" s="1">
        <v>0</v>
      </c>
      <c r="E270" s="1">
        <v>67.424499999999995</v>
      </c>
      <c r="F270" s="1">
        <v>3.4241881884616099</v>
      </c>
      <c r="G270" s="1">
        <v>60</v>
      </c>
      <c r="H270" s="1">
        <v>0.44206079427306499</v>
      </c>
      <c r="I270" s="1">
        <v>1.383</v>
      </c>
      <c r="J270" s="1">
        <v>3.3281626562814901E-2</v>
      </c>
      <c r="K270" s="1">
        <v>4.2966395137492104E-3</v>
      </c>
      <c r="L270" s="2" t="s">
        <v>310</v>
      </c>
      <c r="M270" t="str">
        <f t="shared" si="56"/>
        <v>11</v>
      </c>
      <c r="N270" t="str">
        <f t="shared" si="57"/>
        <v>37</v>
      </c>
      <c r="O270" t="str">
        <f t="shared" si="58"/>
        <v>21</v>
      </c>
      <c r="P270" t="str">
        <f t="shared" si="59"/>
        <v>Rat28</v>
      </c>
      <c r="Q270" s="5">
        <f t="shared" si="60"/>
        <v>0.48427083333333337</v>
      </c>
      <c r="R270" s="6" t="str">
        <f t="shared" si="61"/>
        <v>'[PowerlabData CROPPED.xlsx]Rat28'!$G:$G</v>
      </c>
      <c r="S270" s="3">
        <f t="shared" ca="1" si="54"/>
        <v>0.48426340277777774</v>
      </c>
      <c r="T270">
        <f t="shared" ca="1" si="55"/>
        <v>5478</v>
      </c>
      <c r="U270">
        <f t="shared" ca="1" si="62"/>
        <v>5538</v>
      </c>
      <c r="V270" t="str">
        <f t="shared" si="63"/>
        <v>'[PowerlabData CROPPED.xlsx]Rat28'!$</v>
      </c>
      <c r="W270">
        <f t="shared" ca="1" si="64"/>
        <v>37.198386885245881</v>
      </c>
      <c r="X270">
        <f t="shared" ca="1" si="65"/>
        <v>349.67176065573784</v>
      </c>
      <c r="Y270">
        <f t="shared" ca="1" si="66"/>
        <v>55.957616393442613</v>
      </c>
    </row>
    <row r="271" spans="1:25" x14ac:dyDescent="0.25">
      <c r="A271">
        <v>28</v>
      </c>
      <c r="B271" s="4" t="s">
        <v>283</v>
      </c>
      <c r="C271" s="1" t="s">
        <v>1</v>
      </c>
      <c r="D271" s="1">
        <v>0</v>
      </c>
      <c r="E271" s="1">
        <v>48.228333333333303</v>
      </c>
      <c r="F271" s="1">
        <v>0.59788562637198595</v>
      </c>
      <c r="G271" s="1">
        <v>60</v>
      </c>
      <c r="H271" s="1">
        <v>7.7186702462516396E-2</v>
      </c>
      <c r="I271" s="1">
        <v>3.4098333333333302</v>
      </c>
      <c r="J271" s="1">
        <v>0.15378005577953099</v>
      </c>
      <c r="K271" s="1">
        <v>1.9852919833765699E-2</v>
      </c>
      <c r="L271" s="2" t="s">
        <v>307</v>
      </c>
      <c r="M271" t="str">
        <f t="shared" si="56"/>
        <v>11</v>
      </c>
      <c r="N271" t="str">
        <f t="shared" si="57"/>
        <v>51</v>
      </c>
      <c r="O271" t="str">
        <f t="shared" si="58"/>
        <v>52</v>
      </c>
      <c r="P271" t="str">
        <f t="shared" si="59"/>
        <v>Rat28</v>
      </c>
      <c r="Q271" s="5">
        <f t="shared" si="60"/>
        <v>0.49435185185185188</v>
      </c>
      <c r="R271" s="6" t="str">
        <f t="shared" si="61"/>
        <v>'[PowerlabData CROPPED.xlsx]Rat28'!$G:$G</v>
      </c>
      <c r="S271" s="3">
        <f t="shared" ca="1" si="54"/>
        <v>0.49434442129629624</v>
      </c>
      <c r="T271">
        <f t="shared" ca="1" si="55"/>
        <v>6349</v>
      </c>
      <c r="U271">
        <f t="shared" ca="1" si="62"/>
        <v>6409</v>
      </c>
      <c r="V271" t="str">
        <f t="shared" si="63"/>
        <v>'[PowerlabData CROPPED.xlsx]Rat28'!$</v>
      </c>
      <c r="W271">
        <f t="shared" ca="1" si="64"/>
        <v>37.538688524590157</v>
      </c>
      <c r="X271">
        <f t="shared" ca="1" si="65"/>
        <v>378.6904491803279</v>
      </c>
      <c r="Y271">
        <f t="shared" ca="1" si="66"/>
        <v>60.784011475409855</v>
      </c>
    </row>
    <row r="272" spans="1:25" x14ac:dyDescent="0.25">
      <c r="A272">
        <v>28</v>
      </c>
      <c r="B272" s="4" t="s">
        <v>284</v>
      </c>
      <c r="C272" s="1" t="s">
        <v>3</v>
      </c>
      <c r="D272" s="1">
        <v>1</v>
      </c>
      <c r="E272" s="1">
        <v>70.086666666666702</v>
      </c>
      <c r="F272" s="1">
        <v>2.9915651793370999</v>
      </c>
      <c r="G272" s="1">
        <v>60</v>
      </c>
      <c r="H272" s="1">
        <v>0.38620940395555298</v>
      </c>
      <c r="I272" s="1">
        <v>1.5861666666666701</v>
      </c>
      <c r="J272" s="1">
        <v>2.8988024347229299E-2</v>
      </c>
      <c r="K272" s="1">
        <v>3.7423378512091302E-3</v>
      </c>
      <c r="L272" s="2" t="s">
        <v>307</v>
      </c>
      <c r="M272" t="str">
        <f t="shared" si="56"/>
        <v>11</v>
      </c>
      <c r="N272" t="str">
        <f t="shared" si="57"/>
        <v>53</v>
      </c>
      <c r="O272" t="str">
        <f t="shared" si="58"/>
        <v>59</v>
      </c>
      <c r="P272" t="str">
        <f t="shared" si="59"/>
        <v>Rat28</v>
      </c>
      <c r="Q272" s="5">
        <f t="shared" si="60"/>
        <v>0.49582175925925925</v>
      </c>
      <c r="R272" s="6" t="str">
        <f t="shared" si="61"/>
        <v>'[PowerlabData CROPPED.xlsx]Rat28'!$G:$G</v>
      </c>
      <c r="S272" s="3">
        <f t="shared" ca="1" si="54"/>
        <v>0.49581432870370373</v>
      </c>
      <c r="T272">
        <f t="shared" ca="1" si="55"/>
        <v>6476</v>
      </c>
      <c r="U272">
        <f t="shared" ca="1" si="62"/>
        <v>6536</v>
      </c>
      <c r="V272" t="str">
        <f t="shared" si="63"/>
        <v>'[PowerlabData CROPPED.xlsx]Rat28'!$</v>
      </c>
      <c r="W272">
        <f t="shared" ca="1" si="64"/>
        <v>37.683573770491805</v>
      </c>
      <c r="X272">
        <f t="shared" ca="1" si="65"/>
        <v>377.05766557377041</v>
      </c>
      <c r="Y272">
        <f t="shared" ca="1" si="66"/>
        <v>59.459232786885231</v>
      </c>
    </row>
    <row r="273" spans="1:25" x14ac:dyDescent="0.25">
      <c r="A273">
        <v>28</v>
      </c>
      <c r="B273" s="4" t="s">
        <v>285</v>
      </c>
      <c r="C273" s="1" t="s">
        <v>24</v>
      </c>
      <c r="D273" s="1">
        <v>0</v>
      </c>
      <c r="E273" s="1">
        <v>50.523000000000003</v>
      </c>
      <c r="F273" s="1">
        <v>2.0692005702686198</v>
      </c>
      <c r="G273" s="1">
        <v>60</v>
      </c>
      <c r="H273" s="1">
        <v>0.26713264495377598</v>
      </c>
      <c r="I273" s="1">
        <v>1.528</v>
      </c>
      <c r="J273" s="1">
        <v>3.3704599092705498E-2</v>
      </c>
      <c r="K273" s="1">
        <v>4.35124503255486E-3</v>
      </c>
      <c r="L273" s="2" t="s">
        <v>307</v>
      </c>
      <c r="M273" t="str">
        <f t="shared" si="56"/>
        <v>11</v>
      </c>
      <c r="N273" t="str">
        <f t="shared" si="57"/>
        <v>57</v>
      </c>
      <c r="O273" t="str">
        <f t="shared" si="58"/>
        <v>02</v>
      </c>
      <c r="P273" t="str">
        <f t="shared" si="59"/>
        <v>Rat28</v>
      </c>
      <c r="Q273" s="5">
        <f t="shared" si="60"/>
        <v>0.49793981481481481</v>
      </c>
      <c r="R273" s="6" t="str">
        <f t="shared" si="61"/>
        <v>'[PowerlabData CROPPED.xlsx]Rat28'!$G:$G</v>
      </c>
      <c r="S273" s="3">
        <f t="shared" ca="1" si="54"/>
        <v>0.49793238425925929</v>
      </c>
      <c r="T273">
        <f t="shared" ca="1" si="55"/>
        <v>6659</v>
      </c>
      <c r="U273">
        <f t="shared" ca="1" si="62"/>
        <v>6719</v>
      </c>
      <c r="V273" t="str">
        <f t="shared" si="63"/>
        <v>'[PowerlabData CROPPED.xlsx]Rat28'!$</v>
      </c>
      <c r="W273">
        <f t="shared" ca="1" si="64"/>
        <v>37.855839344262307</v>
      </c>
      <c r="X273">
        <f t="shared" ca="1" si="65"/>
        <v>380.86314918032775</v>
      </c>
      <c r="Y273">
        <f t="shared" ca="1" si="66"/>
        <v>60.988140983606556</v>
      </c>
    </row>
    <row r="274" spans="1:25" x14ac:dyDescent="0.25">
      <c r="A274">
        <v>34</v>
      </c>
      <c r="B274" s="4" t="s">
        <v>286</v>
      </c>
      <c r="C274" s="1" t="s">
        <v>1</v>
      </c>
      <c r="D274" s="1">
        <v>0</v>
      </c>
      <c r="E274" s="1">
        <v>47.506333333333302</v>
      </c>
      <c r="F274" s="1">
        <v>0.39490913160146401</v>
      </c>
      <c r="G274" s="1">
        <v>60</v>
      </c>
      <c r="H274" s="1">
        <v>5.0982549665256803E-2</v>
      </c>
      <c r="I274" s="1">
        <v>4.3014999999999999</v>
      </c>
      <c r="J274" s="1">
        <v>0.257997577508007</v>
      </c>
      <c r="K274" s="1">
        <v>3.3307344035012301E-2</v>
      </c>
      <c r="L274" s="2" t="s">
        <v>308</v>
      </c>
      <c r="M274" t="str">
        <f t="shared" si="56"/>
        <v>14</v>
      </c>
      <c r="N274" t="str">
        <f t="shared" si="57"/>
        <v>41</v>
      </c>
      <c r="O274" t="str">
        <f t="shared" si="58"/>
        <v>18</v>
      </c>
      <c r="P274" t="str">
        <f t="shared" si="59"/>
        <v>Rat34</v>
      </c>
      <c r="Q274" s="5">
        <f t="shared" si="60"/>
        <v>0.61201388888888886</v>
      </c>
      <c r="R274" s="6" t="str">
        <f t="shared" si="61"/>
        <v>'[PowerlabData CROPPED.xlsx]Rat34'!$G:$G</v>
      </c>
      <c r="S274" s="3">
        <f t="shared" ca="1" si="54"/>
        <v>0.61200291666666662</v>
      </c>
      <c r="T274">
        <f t="shared" ca="1" si="55"/>
        <v>1142</v>
      </c>
      <c r="U274">
        <f t="shared" ca="1" si="62"/>
        <v>1202</v>
      </c>
      <c r="V274" t="str">
        <f t="shared" si="63"/>
        <v>'[PowerlabData CROPPED.xlsx]Rat34'!$</v>
      </c>
      <c r="W274">
        <f t="shared" ca="1" si="64"/>
        <v>37.666855737704907</v>
      </c>
      <c r="X274">
        <f t="shared" ca="1" si="65"/>
        <v>361.60173934426223</v>
      </c>
      <c r="Y274">
        <f t="shared" ca="1" si="66"/>
        <v>46.151536065573779</v>
      </c>
    </row>
    <row r="275" spans="1:25" x14ac:dyDescent="0.25">
      <c r="A275">
        <v>34</v>
      </c>
      <c r="B275" s="4" t="s">
        <v>287</v>
      </c>
      <c r="C275" s="1" t="s">
        <v>3</v>
      </c>
      <c r="D275" s="1">
        <v>1</v>
      </c>
      <c r="E275" s="1">
        <v>65.444000000000003</v>
      </c>
      <c r="F275" s="1">
        <v>1.52997298451095</v>
      </c>
      <c r="G275" s="1">
        <v>60</v>
      </c>
      <c r="H275" s="1">
        <v>0.19751866297193801</v>
      </c>
      <c r="I275" s="1">
        <v>1.7041666666666699</v>
      </c>
      <c r="J275" s="1">
        <v>4.5287660816410301E-2</v>
      </c>
      <c r="K275" s="1">
        <v>5.8466118710215698E-3</v>
      </c>
      <c r="L275" s="2" t="s">
        <v>308</v>
      </c>
      <c r="M275" t="str">
        <f t="shared" si="56"/>
        <v>14</v>
      </c>
      <c r="N275" t="str">
        <f t="shared" si="57"/>
        <v>42</v>
      </c>
      <c r="O275" t="str">
        <f t="shared" si="58"/>
        <v>42</v>
      </c>
      <c r="P275" t="str">
        <f t="shared" si="59"/>
        <v>Rat34</v>
      </c>
      <c r="Q275" s="5">
        <f t="shared" si="60"/>
        <v>0.61298611111111112</v>
      </c>
      <c r="R275" s="6" t="str">
        <f t="shared" si="61"/>
        <v>'[PowerlabData CROPPED.xlsx]Rat34'!$G:$G</v>
      </c>
      <c r="S275" s="3">
        <f t="shared" ca="1" si="54"/>
        <v>0.61297513888888888</v>
      </c>
      <c r="T275">
        <f t="shared" ca="1" si="55"/>
        <v>1226</v>
      </c>
      <c r="U275">
        <f t="shared" ca="1" si="62"/>
        <v>1286</v>
      </c>
      <c r="V275" t="str">
        <f t="shared" si="63"/>
        <v>'[PowerlabData CROPPED.xlsx]Rat34'!$</v>
      </c>
      <c r="W275">
        <f t="shared" ca="1" si="64"/>
        <v>37.590265573770495</v>
      </c>
      <c r="X275">
        <f t="shared" ca="1" si="65"/>
        <v>356.88006721311467</v>
      </c>
      <c r="Y275">
        <f t="shared" ca="1" si="66"/>
        <v>48.326309836065569</v>
      </c>
    </row>
    <row r="276" spans="1:25" x14ac:dyDescent="0.25">
      <c r="A276">
        <v>34</v>
      </c>
      <c r="B276" s="4" t="s">
        <v>288</v>
      </c>
      <c r="C276" s="1" t="s">
        <v>24</v>
      </c>
      <c r="D276" s="1">
        <v>0</v>
      </c>
      <c r="E276" s="1">
        <v>43.319666666666699</v>
      </c>
      <c r="F276" s="1">
        <v>0.72489301892685498</v>
      </c>
      <c r="G276" s="1">
        <v>60</v>
      </c>
      <c r="H276" s="1">
        <v>9.3583286336190799E-2</v>
      </c>
      <c r="I276" s="1">
        <v>1.887</v>
      </c>
      <c r="J276" s="1">
        <v>6.5225250734154597E-2</v>
      </c>
      <c r="K276" s="1">
        <v>8.4205436615194598E-3</v>
      </c>
      <c r="L276" s="2" t="s">
        <v>308</v>
      </c>
      <c r="M276" t="str">
        <f t="shared" si="56"/>
        <v>14</v>
      </c>
      <c r="N276" t="str">
        <f t="shared" si="57"/>
        <v>45</v>
      </c>
      <c r="O276" t="str">
        <f t="shared" si="58"/>
        <v>42</v>
      </c>
      <c r="P276" t="str">
        <f t="shared" si="59"/>
        <v>Rat34</v>
      </c>
      <c r="Q276" s="5">
        <f t="shared" si="60"/>
        <v>0.61506944444444445</v>
      </c>
      <c r="R276" s="6" t="str">
        <f t="shared" si="61"/>
        <v>'[PowerlabData CROPPED.xlsx]Rat34'!$G:$G</v>
      </c>
      <c r="S276" s="3">
        <f t="shared" ca="1" si="54"/>
        <v>0.61505847222222221</v>
      </c>
      <c r="T276">
        <f t="shared" ca="1" si="55"/>
        <v>1406</v>
      </c>
      <c r="U276">
        <f t="shared" ca="1" si="62"/>
        <v>1466</v>
      </c>
      <c r="V276" t="str">
        <f t="shared" si="63"/>
        <v>'[PowerlabData CROPPED.xlsx]Rat34'!$</v>
      </c>
      <c r="W276">
        <f t="shared" ca="1" si="64"/>
        <v>37.475040983606561</v>
      </c>
      <c r="X276">
        <f t="shared" ca="1" si="65"/>
        <v>343.85975081967217</v>
      </c>
      <c r="Y276">
        <f t="shared" ca="1" si="66"/>
        <v>47.232755737704935</v>
      </c>
    </row>
    <row r="277" spans="1:25" x14ac:dyDescent="0.25">
      <c r="A277">
        <v>34</v>
      </c>
      <c r="B277" s="4" t="s">
        <v>289</v>
      </c>
      <c r="C277" s="1" t="s">
        <v>1</v>
      </c>
      <c r="D277" s="1">
        <v>0</v>
      </c>
      <c r="E277" s="1">
        <v>45.253999999999998</v>
      </c>
      <c r="F277" s="1">
        <v>0.39096973454902301</v>
      </c>
      <c r="G277" s="1">
        <v>60</v>
      </c>
      <c r="H277" s="1">
        <v>5.0473975692649997E-2</v>
      </c>
      <c r="I277" s="1">
        <v>4.8620000000000001</v>
      </c>
      <c r="J277" s="1">
        <v>0.10592135447270901</v>
      </c>
      <c r="K277" s="1">
        <v>1.3674388062684501E-2</v>
      </c>
      <c r="L277" s="2" t="s">
        <v>309</v>
      </c>
      <c r="M277" t="str">
        <f t="shared" si="56"/>
        <v>15</v>
      </c>
      <c r="N277" t="str">
        <f t="shared" si="57"/>
        <v>00</v>
      </c>
      <c r="O277" t="str">
        <f t="shared" si="58"/>
        <v>08</v>
      </c>
      <c r="P277" t="str">
        <f t="shared" si="59"/>
        <v>Rat34</v>
      </c>
      <c r="Q277" s="5">
        <f t="shared" si="60"/>
        <v>0.62509259259259264</v>
      </c>
      <c r="R277" s="6" t="str">
        <f t="shared" si="61"/>
        <v>'[PowerlabData CROPPED.xlsx]Rat34'!$G:$G</v>
      </c>
      <c r="S277" s="3">
        <f t="shared" ca="1" si="54"/>
        <v>0.62508162037037041</v>
      </c>
      <c r="T277">
        <f t="shared" ca="1" si="55"/>
        <v>2272</v>
      </c>
      <c r="U277">
        <f t="shared" ca="1" si="62"/>
        <v>2332</v>
      </c>
      <c r="V277" t="str">
        <f t="shared" si="63"/>
        <v>'[PowerlabData CROPPED.xlsx]Rat34'!$</v>
      </c>
      <c r="W277">
        <f t="shared" ca="1" si="64"/>
        <v>37.069463934426224</v>
      </c>
      <c r="X277">
        <f t="shared" ca="1" si="65"/>
        <v>340.39346557377041</v>
      </c>
      <c r="Y277">
        <f t="shared" ca="1" si="66"/>
        <v>52.761911475409818</v>
      </c>
    </row>
    <row r="278" spans="1:25" x14ac:dyDescent="0.25">
      <c r="A278">
        <v>34</v>
      </c>
      <c r="B278" s="4" t="s">
        <v>290</v>
      </c>
      <c r="C278" s="1" t="s">
        <v>3</v>
      </c>
      <c r="D278" s="1">
        <v>1</v>
      </c>
      <c r="E278" s="1">
        <v>61.772666666666701</v>
      </c>
      <c r="F278" s="1">
        <v>1.09995585770016</v>
      </c>
      <c r="G278" s="1">
        <v>60</v>
      </c>
      <c r="H278" s="1">
        <v>0.14200369061453399</v>
      </c>
      <c r="I278" s="1">
        <v>1.9446666666666701</v>
      </c>
      <c r="J278" s="1">
        <v>3.9642849992849297E-2</v>
      </c>
      <c r="K278" s="1">
        <v>5.1178699272834798E-3</v>
      </c>
      <c r="L278" s="2" t="s">
        <v>309</v>
      </c>
      <c r="M278" t="str">
        <f t="shared" si="56"/>
        <v>15</v>
      </c>
      <c r="N278" t="str">
        <f t="shared" si="57"/>
        <v>01</v>
      </c>
      <c r="O278" t="str">
        <f t="shared" si="58"/>
        <v>27</v>
      </c>
      <c r="P278" t="str">
        <f t="shared" si="59"/>
        <v>Rat34</v>
      </c>
      <c r="Q278" s="5">
        <f t="shared" si="60"/>
        <v>0.62600694444444438</v>
      </c>
      <c r="R278" s="6" t="str">
        <f t="shared" si="61"/>
        <v>'[PowerlabData CROPPED.xlsx]Rat34'!$G:$G</v>
      </c>
      <c r="S278" s="3">
        <f t="shared" ca="1" si="54"/>
        <v>0.62599597222222225</v>
      </c>
      <c r="T278">
        <f t="shared" ca="1" si="55"/>
        <v>2351</v>
      </c>
      <c r="U278">
        <f t="shared" ca="1" si="62"/>
        <v>2411</v>
      </c>
      <c r="V278" t="str">
        <f t="shared" si="63"/>
        <v>'[PowerlabData CROPPED.xlsx]Rat34'!$</v>
      </c>
      <c r="W278">
        <f t="shared" ca="1" si="64"/>
        <v>37.123940983606545</v>
      </c>
      <c r="X278">
        <f t="shared" ca="1" si="65"/>
        <v>348.03633606557383</v>
      </c>
      <c r="Y278">
        <f t="shared" ca="1" si="66"/>
        <v>56.099301639344255</v>
      </c>
    </row>
    <row r="279" spans="1:25" x14ac:dyDescent="0.25">
      <c r="A279">
        <v>34</v>
      </c>
      <c r="B279" s="4" t="s">
        <v>291</v>
      </c>
      <c r="C279" s="1" t="s">
        <v>24</v>
      </c>
      <c r="D279" s="1">
        <v>0</v>
      </c>
      <c r="E279" s="1">
        <v>47.185000000000002</v>
      </c>
      <c r="F279" s="1">
        <v>0.83817559814953702</v>
      </c>
      <c r="G279" s="1">
        <v>60</v>
      </c>
      <c r="H279" s="1">
        <v>0.10820800442768699</v>
      </c>
      <c r="I279" s="1">
        <v>1.7150000000000001</v>
      </c>
      <c r="J279" s="1">
        <v>2.98607881119482E-2</v>
      </c>
      <c r="K279" s="1">
        <v>3.8550111687401301E-3</v>
      </c>
      <c r="L279" s="2" t="s">
        <v>309</v>
      </c>
      <c r="M279" t="str">
        <f t="shared" si="56"/>
        <v>15</v>
      </c>
      <c r="N279" t="str">
        <f t="shared" si="57"/>
        <v>04</v>
      </c>
      <c r="O279" t="str">
        <f t="shared" si="58"/>
        <v>34</v>
      </c>
      <c r="P279" t="str">
        <f t="shared" si="59"/>
        <v>Rat34</v>
      </c>
      <c r="Q279" s="5">
        <f t="shared" si="60"/>
        <v>0.62817129629629631</v>
      </c>
      <c r="R279" s="6" t="str">
        <f t="shared" si="61"/>
        <v>'[PowerlabData CROPPED.xlsx]Rat34'!$G:$G</v>
      </c>
      <c r="S279" s="3">
        <f t="shared" ca="1" si="54"/>
        <v>0.62816032407407407</v>
      </c>
      <c r="T279">
        <f t="shared" ca="1" si="55"/>
        <v>2538</v>
      </c>
      <c r="U279">
        <f t="shared" ca="1" si="62"/>
        <v>2598</v>
      </c>
      <c r="V279" t="str">
        <f t="shared" si="63"/>
        <v>'[PowerlabData CROPPED.xlsx]Rat34'!$</v>
      </c>
      <c r="W279">
        <f t="shared" ca="1" si="64"/>
        <v>37.307726229508198</v>
      </c>
      <c r="X279">
        <f t="shared" ca="1" si="65"/>
        <v>354.54472459016404</v>
      </c>
      <c r="Y279">
        <f t="shared" ca="1" si="66"/>
        <v>61.218409836065561</v>
      </c>
    </row>
    <row r="280" spans="1:25" x14ac:dyDescent="0.25">
      <c r="A280">
        <v>34</v>
      </c>
      <c r="B280" s="4" t="s">
        <v>292</v>
      </c>
      <c r="C280" s="1" t="s">
        <v>1</v>
      </c>
      <c r="D280" s="1">
        <v>0</v>
      </c>
      <c r="E280" s="1">
        <v>55.2068333333333</v>
      </c>
      <c r="F280" s="1">
        <v>0.47042708137275502</v>
      </c>
      <c r="G280" s="1">
        <v>60</v>
      </c>
      <c r="H280" s="1">
        <v>6.07318750587214E-2</v>
      </c>
      <c r="I280" s="1">
        <v>3.7945000000000002</v>
      </c>
      <c r="J280" s="1">
        <v>0.10906305515618001</v>
      </c>
      <c r="K280" s="1">
        <v>1.40799798768796E-2</v>
      </c>
      <c r="L280" s="2" t="s">
        <v>310</v>
      </c>
      <c r="M280" t="str">
        <f t="shared" si="56"/>
        <v>15</v>
      </c>
      <c r="N280" t="str">
        <f t="shared" si="57"/>
        <v>22</v>
      </c>
      <c r="O280" t="str">
        <f t="shared" si="58"/>
        <v>27</v>
      </c>
      <c r="P280" t="str">
        <f t="shared" si="59"/>
        <v>Rat34</v>
      </c>
      <c r="Q280" s="5">
        <f t="shared" si="60"/>
        <v>0.64059027777777777</v>
      </c>
      <c r="R280" s="6" t="str">
        <f t="shared" si="61"/>
        <v>'[PowerlabData CROPPED.xlsx]Rat34'!$G:$G</v>
      </c>
      <c r="S280" s="3">
        <f t="shared" ca="1" si="54"/>
        <v>0.64057930555555553</v>
      </c>
      <c r="T280">
        <f t="shared" ca="1" si="55"/>
        <v>3611</v>
      </c>
      <c r="U280">
        <f t="shared" ca="1" si="62"/>
        <v>3671</v>
      </c>
      <c r="V280" t="str">
        <f t="shared" si="63"/>
        <v>'[PowerlabData CROPPED.xlsx]Rat34'!$</v>
      </c>
      <c r="W280">
        <f t="shared" ca="1" si="64"/>
        <v>37.195437704918028</v>
      </c>
      <c r="X280">
        <f t="shared" ca="1" si="65"/>
        <v>387.88042295081959</v>
      </c>
      <c r="Y280">
        <f t="shared" ca="1" si="66"/>
        <v>59.093101639344269</v>
      </c>
    </row>
    <row r="281" spans="1:25" x14ac:dyDescent="0.25">
      <c r="A281">
        <v>34</v>
      </c>
      <c r="B281" s="4" t="s">
        <v>293</v>
      </c>
      <c r="C281" s="1" t="s">
        <v>3</v>
      </c>
      <c r="D281" s="1">
        <v>1</v>
      </c>
      <c r="E281" s="1">
        <v>69.352166666666704</v>
      </c>
      <c r="F281" s="1">
        <v>1.24471294102518</v>
      </c>
      <c r="G281" s="1">
        <v>60</v>
      </c>
      <c r="H281" s="1">
        <v>0.16069174971331299</v>
      </c>
      <c r="I281" s="1">
        <v>1.90966666666667</v>
      </c>
      <c r="J281" s="1">
        <v>2.7200898677964502E-2</v>
      </c>
      <c r="K281" s="1">
        <v>3.5116209193877201E-3</v>
      </c>
      <c r="L281" s="2" t="s">
        <v>310</v>
      </c>
      <c r="M281" t="str">
        <f t="shared" si="56"/>
        <v>15</v>
      </c>
      <c r="N281" t="str">
        <f t="shared" si="57"/>
        <v>24</v>
      </c>
      <c r="O281" t="str">
        <f t="shared" si="58"/>
        <v>04</v>
      </c>
      <c r="P281" t="str">
        <f t="shared" si="59"/>
        <v>Rat34</v>
      </c>
      <c r="Q281" s="5">
        <f t="shared" si="60"/>
        <v>0.64171296296296299</v>
      </c>
      <c r="R281" s="6" t="str">
        <f t="shared" si="61"/>
        <v>'[PowerlabData CROPPED.xlsx]Rat34'!$G:$G</v>
      </c>
      <c r="S281" s="3">
        <f t="shared" ca="1" si="54"/>
        <v>0.64170199074074075</v>
      </c>
      <c r="T281">
        <f t="shared" ca="1" si="55"/>
        <v>3708</v>
      </c>
      <c r="U281">
        <f t="shared" ca="1" si="62"/>
        <v>3768</v>
      </c>
      <c r="V281" t="str">
        <f t="shared" si="63"/>
        <v>'[PowerlabData CROPPED.xlsx]Rat34'!$</v>
      </c>
      <c r="W281">
        <f t="shared" ca="1" si="64"/>
        <v>37.129781967213113</v>
      </c>
      <c r="X281">
        <f t="shared" ca="1" si="65"/>
        <v>385.90322131147536</v>
      </c>
      <c r="Y281">
        <f t="shared" ca="1" si="66"/>
        <v>59.431124590163968</v>
      </c>
    </row>
    <row r="282" spans="1:25" x14ac:dyDescent="0.25">
      <c r="A282">
        <v>34</v>
      </c>
      <c r="B282" s="4" t="s">
        <v>294</v>
      </c>
      <c r="C282" s="1" t="s">
        <v>24</v>
      </c>
      <c r="D282" s="1">
        <v>0</v>
      </c>
      <c r="E282" s="1">
        <v>56.173333333333296</v>
      </c>
      <c r="F282" s="1">
        <v>1.31410763976506</v>
      </c>
      <c r="G282" s="1">
        <v>60</v>
      </c>
      <c r="H282" s="1">
        <v>0.1696505667978</v>
      </c>
      <c r="I282" s="1">
        <v>1.5596666666666701</v>
      </c>
      <c r="J282" s="1">
        <v>5.8308566170751398E-2</v>
      </c>
      <c r="K282" s="1">
        <v>7.5276035240184396E-3</v>
      </c>
      <c r="L282" s="2" t="s">
        <v>310</v>
      </c>
      <c r="M282" t="str">
        <f t="shared" si="56"/>
        <v>15</v>
      </c>
      <c r="N282" t="str">
        <f t="shared" si="57"/>
        <v>26</v>
      </c>
      <c r="O282" t="str">
        <f t="shared" si="58"/>
        <v>15</v>
      </c>
      <c r="P282" t="str">
        <f t="shared" si="59"/>
        <v>Rat34</v>
      </c>
      <c r="Q282" s="5">
        <f t="shared" si="60"/>
        <v>0.64322916666666663</v>
      </c>
      <c r="R282" s="6" t="str">
        <f t="shared" si="61"/>
        <v>'[PowerlabData CROPPED.xlsx]Rat34'!$G:$G</v>
      </c>
      <c r="S282" s="3">
        <f t="shared" ca="1" si="54"/>
        <v>0.6432181944444445</v>
      </c>
      <c r="T282">
        <f t="shared" ca="1" si="55"/>
        <v>3839</v>
      </c>
      <c r="U282">
        <f t="shared" ca="1" si="62"/>
        <v>3899</v>
      </c>
      <c r="V282" t="str">
        <f t="shared" si="63"/>
        <v>'[PowerlabData CROPPED.xlsx]Rat34'!$</v>
      </c>
      <c r="W282">
        <f t="shared" ca="1" si="64"/>
        <v>37.034362295081962</v>
      </c>
      <c r="X282">
        <f t="shared" ca="1" si="65"/>
        <v>384.95665901639342</v>
      </c>
      <c r="Y282">
        <f t="shared" ca="1" si="66"/>
        <v>60.870449180327881</v>
      </c>
    </row>
    <row r="283" spans="1:25" x14ac:dyDescent="0.25">
      <c r="A283">
        <v>35</v>
      </c>
      <c r="B283" s="4" t="s">
        <v>295</v>
      </c>
      <c r="C283" s="1" t="s">
        <v>1</v>
      </c>
      <c r="D283" s="1">
        <v>0</v>
      </c>
      <c r="E283" s="1">
        <v>49.122166666666701</v>
      </c>
      <c r="F283" s="1">
        <v>0.411906509079696</v>
      </c>
      <c r="G283" s="1">
        <v>60</v>
      </c>
      <c r="H283" s="1">
        <v>5.3176901662003201E-2</v>
      </c>
      <c r="I283" s="1">
        <v>5.6488333333333403</v>
      </c>
      <c r="J283" s="1">
        <v>0.37276932843545801</v>
      </c>
      <c r="K283" s="1">
        <v>4.8124313366915E-2</v>
      </c>
      <c r="L283" s="2" t="s">
        <v>308</v>
      </c>
      <c r="M283" t="str">
        <f t="shared" si="56"/>
        <v>15</v>
      </c>
      <c r="N283" t="str">
        <f t="shared" si="57"/>
        <v>00</v>
      </c>
      <c r="O283" t="str">
        <f t="shared" si="58"/>
        <v>52</v>
      </c>
      <c r="P283" t="str">
        <f t="shared" si="59"/>
        <v>Rat35</v>
      </c>
      <c r="Q283" s="5">
        <f t="shared" si="60"/>
        <v>0.62560185185185191</v>
      </c>
      <c r="R283" s="6" t="str">
        <f t="shared" si="61"/>
        <v>'[PowerlabData CROPPED.xlsx]Rat35'!$G:$G</v>
      </c>
      <c r="S283" s="3">
        <f t="shared" ca="1" si="54"/>
        <v>0.62559408564814811</v>
      </c>
      <c r="T283">
        <f t="shared" ca="1" si="55"/>
        <v>1129</v>
      </c>
      <c r="U283">
        <f t="shared" ca="1" si="62"/>
        <v>1189</v>
      </c>
      <c r="V283" t="str">
        <f t="shared" si="63"/>
        <v>'[PowerlabData CROPPED.xlsx]Rat35'!$</v>
      </c>
      <c r="W283">
        <f t="shared" ca="1" si="64"/>
        <v>36.434503278688531</v>
      </c>
      <c r="X283">
        <f t="shared" ca="1" si="65"/>
        <v>331.4174131147542</v>
      </c>
      <c r="Y283">
        <f t="shared" ca="1" si="66"/>
        <v>88.485336065573762</v>
      </c>
    </row>
    <row r="284" spans="1:25" x14ac:dyDescent="0.25">
      <c r="A284">
        <v>35</v>
      </c>
      <c r="B284" s="4" t="s">
        <v>296</v>
      </c>
      <c r="C284" s="1" t="s">
        <v>3</v>
      </c>
      <c r="D284" s="1">
        <v>1</v>
      </c>
      <c r="E284" s="1">
        <v>64.593000000000004</v>
      </c>
      <c r="F284" s="1">
        <v>2.0258728982836001</v>
      </c>
      <c r="G284" s="1">
        <v>60</v>
      </c>
      <c r="H284" s="1">
        <v>0.26153906655284498</v>
      </c>
      <c r="I284" s="1">
        <v>1.72</v>
      </c>
      <c r="J284" s="1">
        <v>3.09300285590988E-2</v>
      </c>
      <c r="K284" s="1">
        <v>3.9930495169036503E-3</v>
      </c>
      <c r="L284" s="2" t="s">
        <v>308</v>
      </c>
      <c r="M284" t="str">
        <f t="shared" si="56"/>
        <v>15</v>
      </c>
      <c r="N284" t="str">
        <f t="shared" si="57"/>
        <v>03</v>
      </c>
      <c r="O284" t="str">
        <f t="shared" si="58"/>
        <v>07</v>
      </c>
      <c r="P284" t="str">
        <f t="shared" si="59"/>
        <v>Rat35</v>
      </c>
      <c r="Q284" s="5">
        <f t="shared" si="60"/>
        <v>0.62716435185185182</v>
      </c>
      <c r="R284" s="6" t="str">
        <f t="shared" si="61"/>
        <v>'[PowerlabData CROPPED.xlsx]Rat35'!$G:$G</v>
      </c>
      <c r="S284" s="3">
        <f t="shared" ca="1" si="54"/>
        <v>0.62715658564814813</v>
      </c>
      <c r="T284">
        <f t="shared" ca="1" si="55"/>
        <v>1264</v>
      </c>
      <c r="U284">
        <f t="shared" ca="1" si="62"/>
        <v>1324</v>
      </c>
      <c r="V284" t="str">
        <f t="shared" si="63"/>
        <v>'[PowerlabData CROPPED.xlsx]Rat35'!$</v>
      </c>
      <c r="W284">
        <f t="shared" ca="1" si="64"/>
        <v>36.485981967213107</v>
      </c>
      <c r="X284">
        <f t="shared" ca="1" si="65"/>
        <v>319.38737049180332</v>
      </c>
      <c r="Y284">
        <f t="shared" ca="1" si="66"/>
        <v>79.178942622950814</v>
      </c>
    </row>
    <row r="285" spans="1:25" x14ac:dyDescent="0.25">
      <c r="A285">
        <v>35</v>
      </c>
      <c r="B285" s="4" t="s">
        <v>297</v>
      </c>
      <c r="C285" s="1" t="s">
        <v>24</v>
      </c>
      <c r="D285" s="1">
        <v>0</v>
      </c>
      <c r="E285" s="1">
        <v>49.582500000000003</v>
      </c>
      <c r="F285" s="1">
        <v>0.86703253495279298</v>
      </c>
      <c r="G285" s="1">
        <v>60</v>
      </c>
      <c r="H285" s="1">
        <v>0.111933418949739</v>
      </c>
      <c r="I285" s="1">
        <v>2.27816666666667</v>
      </c>
      <c r="J285" s="1">
        <v>0.12599592145074501</v>
      </c>
      <c r="K285" s="1">
        <v>1.62660035156264E-2</v>
      </c>
      <c r="L285" s="2" t="s">
        <v>308</v>
      </c>
      <c r="M285" t="str">
        <f t="shared" si="56"/>
        <v>15</v>
      </c>
      <c r="N285" t="str">
        <f t="shared" si="57"/>
        <v>05</v>
      </c>
      <c r="O285" t="str">
        <f t="shared" si="58"/>
        <v>26</v>
      </c>
      <c r="P285" t="str">
        <f t="shared" si="59"/>
        <v>Rat35</v>
      </c>
      <c r="Q285" s="5">
        <f t="shared" si="60"/>
        <v>0.62877314814814811</v>
      </c>
      <c r="R285" s="6" t="str">
        <f t="shared" si="61"/>
        <v>'[PowerlabData CROPPED.xlsx]Rat35'!$G:$G</v>
      </c>
      <c r="S285" s="3">
        <f t="shared" ca="1" si="54"/>
        <v>0.62876538194444442</v>
      </c>
      <c r="T285">
        <f t="shared" ca="1" si="55"/>
        <v>1403</v>
      </c>
      <c r="U285">
        <f t="shared" ca="1" si="62"/>
        <v>1463</v>
      </c>
      <c r="V285" t="str">
        <f t="shared" si="63"/>
        <v>'[PowerlabData CROPPED.xlsx]Rat35'!$</v>
      </c>
      <c r="W285">
        <f t="shared" ca="1" si="64"/>
        <v>36.527354098360654</v>
      </c>
      <c r="X285">
        <f t="shared" ca="1" si="65"/>
        <v>292.83065737704931</v>
      </c>
      <c r="Y285">
        <f t="shared" ca="1" si="66"/>
        <v>63.178422950819645</v>
      </c>
    </row>
    <row r="286" spans="1:25" x14ac:dyDescent="0.25">
      <c r="A286">
        <v>35</v>
      </c>
      <c r="B286" s="4" t="s">
        <v>298</v>
      </c>
      <c r="C286" s="1" t="s">
        <v>1</v>
      </c>
      <c r="D286" s="1">
        <v>0</v>
      </c>
      <c r="E286" s="1">
        <v>55.0505</v>
      </c>
      <c r="F286" s="1">
        <v>0.401951178627455</v>
      </c>
      <c r="G286" s="1">
        <v>60</v>
      </c>
      <c r="H286" s="1">
        <v>5.1891674027085798E-2</v>
      </c>
      <c r="I286" s="1">
        <v>4.8061666666666598</v>
      </c>
      <c r="J286" s="1">
        <v>0.19260574296272201</v>
      </c>
      <c r="K286" s="1">
        <v>2.4865294495950999E-2</v>
      </c>
      <c r="L286" s="2" t="s">
        <v>309</v>
      </c>
      <c r="M286" t="str">
        <f t="shared" si="56"/>
        <v>15</v>
      </c>
      <c r="N286" t="str">
        <f t="shared" si="57"/>
        <v>20</v>
      </c>
      <c r="O286" t="str">
        <f t="shared" si="58"/>
        <v>27</v>
      </c>
      <c r="P286" t="str">
        <f t="shared" si="59"/>
        <v>Rat35</v>
      </c>
      <c r="Q286" s="5">
        <f t="shared" si="60"/>
        <v>0.63920138888888889</v>
      </c>
      <c r="R286" s="6" t="str">
        <f t="shared" si="61"/>
        <v>'[PowerlabData CROPPED.xlsx]Rat35'!$G:$G</v>
      </c>
      <c r="S286" s="3">
        <f t="shared" ca="1" si="54"/>
        <v>0.6391936226851852</v>
      </c>
      <c r="T286">
        <f t="shared" ca="1" si="55"/>
        <v>2304</v>
      </c>
      <c r="U286">
        <f t="shared" ca="1" si="62"/>
        <v>2364</v>
      </c>
      <c r="V286" t="str">
        <f t="shared" si="63"/>
        <v>'[PowerlabData CROPPED.xlsx]Rat35'!$</v>
      </c>
      <c r="W286">
        <f t="shared" ca="1" si="64"/>
        <v>36.818463934426227</v>
      </c>
      <c r="X286">
        <f t="shared" ca="1" si="65"/>
        <v>334.48332131147544</v>
      </c>
      <c r="Y286">
        <f t="shared" ca="1" si="66"/>
        <v>80.879291803278704</v>
      </c>
    </row>
    <row r="287" spans="1:25" x14ac:dyDescent="0.25">
      <c r="A287">
        <v>35</v>
      </c>
      <c r="B287" s="4" t="s">
        <v>299</v>
      </c>
      <c r="C287" s="1" t="s">
        <v>3</v>
      </c>
      <c r="D287" s="1">
        <v>1</v>
      </c>
      <c r="E287" s="1">
        <v>68.181166666666698</v>
      </c>
      <c r="F287" s="1">
        <v>1.26951446317961</v>
      </c>
      <c r="G287" s="1">
        <v>60</v>
      </c>
      <c r="H287" s="1">
        <v>0.16389361245546999</v>
      </c>
      <c r="I287" s="1">
        <v>1.89</v>
      </c>
      <c r="J287" s="1">
        <v>4.1633319989322598E-2</v>
      </c>
      <c r="K287" s="1">
        <v>5.3748384988656899E-3</v>
      </c>
      <c r="L287" s="2" t="s">
        <v>309</v>
      </c>
      <c r="M287" t="str">
        <f t="shared" si="56"/>
        <v>15</v>
      </c>
      <c r="N287" t="str">
        <f t="shared" si="57"/>
        <v>21</v>
      </c>
      <c r="O287" t="str">
        <f t="shared" si="58"/>
        <v>54</v>
      </c>
      <c r="P287" t="str">
        <f t="shared" si="59"/>
        <v>Rat35</v>
      </c>
      <c r="Q287" s="5">
        <f t="shared" si="60"/>
        <v>0.64020833333333338</v>
      </c>
      <c r="R287" s="6" t="str">
        <f t="shared" si="61"/>
        <v>'[PowerlabData CROPPED.xlsx]Rat35'!$G:$G</v>
      </c>
      <c r="S287" s="3">
        <f t="shared" ca="1" si="54"/>
        <v>0.64020056712962969</v>
      </c>
      <c r="T287">
        <f t="shared" ca="1" si="55"/>
        <v>2391</v>
      </c>
      <c r="U287">
        <f t="shared" ca="1" si="62"/>
        <v>2451</v>
      </c>
      <c r="V287" t="str">
        <f t="shared" si="63"/>
        <v>'[PowerlabData CROPPED.xlsx]Rat35'!$</v>
      </c>
      <c r="W287">
        <f t="shared" ca="1" si="64"/>
        <v>36.899155737704902</v>
      </c>
      <c r="X287">
        <f t="shared" ca="1" si="65"/>
        <v>337.2137475409836</v>
      </c>
      <c r="Y287">
        <f t="shared" ca="1" si="66"/>
        <v>74.446401639344259</v>
      </c>
    </row>
    <row r="288" spans="1:25" x14ac:dyDescent="0.25">
      <c r="A288">
        <v>35</v>
      </c>
      <c r="B288" s="4" t="s">
        <v>300</v>
      </c>
      <c r="C288" s="1" t="s">
        <v>24</v>
      </c>
      <c r="D288" s="1">
        <v>0</v>
      </c>
      <c r="E288" s="1">
        <v>60.341500000000003</v>
      </c>
      <c r="F288" s="1">
        <v>1.3375933923780201</v>
      </c>
      <c r="G288" s="1">
        <v>60</v>
      </c>
      <c r="H288" s="1">
        <v>0.17268256442257099</v>
      </c>
      <c r="I288" s="1">
        <v>1.871</v>
      </c>
      <c r="J288" s="1">
        <v>7.5425459892532298E-2</v>
      </c>
      <c r="K288" s="1">
        <v>9.7373850014604406E-3</v>
      </c>
      <c r="L288" s="2" t="s">
        <v>309</v>
      </c>
      <c r="M288" t="str">
        <f t="shared" si="56"/>
        <v>15</v>
      </c>
      <c r="N288" t="str">
        <f t="shared" si="57"/>
        <v>24</v>
      </c>
      <c r="O288" t="str">
        <f t="shared" si="58"/>
        <v>20</v>
      </c>
      <c r="P288" t="str">
        <f t="shared" si="59"/>
        <v>Rat35</v>
      </c>
      <c r="Q288" s="5">
        <f t="shared" si="60"/>
        <v>0.64189814814814816</v>
      </c>
      <c r="R288" s="6" t="str">
        <f t="shared" si="61"/>
        <v>'[PowerlabData CROPPED.xlsx]Rat35'!$G:$G</v>
      </c>
      <c r="S288" s="3">
        <f t="shared" ref="S288:S294" ca="1" si="67">VLOOKUP(Q288,INDIRECT(R288),1,TRUE)</f>
        <v>0.64189038194444448</v>
      </c>
      <c r="T288">
        <f t="shared" ref="T288:T294" ca="1" si="68">MATCH(Q288,INDIRECT(R288),1)</f>
        <v>2537</v>
      </c>
      <c r="U288">
        <f t="shared" ca="1" si="62"/>
        <v>2597</v>
      </c>
      <c r="V288" t="str">
        <f t="shared" si="63"/>
        <v>'[PowerlabData CROPPED.xlsx]Rat35'!$</v>
      </c>
      <c r="W288">
        <f t="shared" ca="1" si="64"/>
        <v>37.025809836065591</v>
      </c>
      <c r="X288">
        <f t="shared" ca="1" si="65"/>
        <v>342.71076065573777</v>
      </c>
      <c r="Y288">
        <f t="shared" ca="1" si="66"/>
        <v>69.662342622950831</v>
      </c>
    </row>
    <row r="289" spans="1:25" x14ac:dyDescent="0.25">
      <c r="A289">
        <v>35</v>
      </c>
      <c r="B289" s="4" t="s">
        <v>301</v>
      </c>
      <c r="C289" s="1" t="s">
        <v>1</v>
      </c>
      <c r="D289" s="1">
        <v>0</v>
      </c>
      <c r="E289" s="1">
        <v>63.030999999999999</v>
      </c>
      <c r="F289" s="1">
        <v>0.48525491582603603</v>
      </c>
      <c r="G289" s="1">
        <v>60</v>
      </c>
      <c r="H289" s="1">
        <v>6.2646140255317395E-2</v>
      </c>
      <c r="I289" s="1">
        <v>4.3396666666666697</v>
      </c>
      <c r="J289" s="1">
        <v>0.235180545302729</v>
      </c>
      <c r="K289" s="1">
        <v>3.0361677843648301E-2</v>
      </c>
      <c r="L289" s="2" t="s">
        <v>310</v>
      </c>
      <c r="M289" t="str">
        <f t="shared" si="56"/>
        <v>15</v>
      </c>
      <c r="N289" t="str">
        <f t="shared" si="57"/>
        <v>39</v>
      </c>
      <c r="O289" t="str">
        <f t="shared" si="58"/>
        <v>21</v>
      </c>
      <c r="P289" t="str">
        <f t="shared" si="59"/>
        <v>Rat35</v>
      </c>
      <c r="Q289" s="5">
        <f t="shared" si="60"/>
        <v>0.65232638888888894</v>
      </c>
      <c r="R289" s="6" t="str">
        <f t="shared" si="61"/>
        <v>'[PowerlabData CROPPED.xlsx]Rat35'!$G:$G</v>
      </c>
      <c r="S289" s="3">
        <f t="shared" ca="1" si="67"/>
        <v>0.65231862268518526</v>
      </c>
      <c r="T289">
        <f t="shared" ca="1" si="68"/>
        <v>3438</v>
      </c>
      <c r="U289">
        <f t="shared" ca="1" si="62"/>
        <v>3498</v>
      </c>
      <c r="V289" t="str">
        <f t="shared" si="63"/>
        <v>'[PowerlabData CROPPED.xlsx]Rat35'!$</v>
      </c>
      <c r="W289">
        <f t="shared" ca="1" si="64"/>
        <v>37.516462295081944</v>
      </c>
      <c r="X289">
        <f t="shared" ca="1" si="65"/>
        <v>371.403944262295</v>
      </c>
      <c r="Y289">
        <f t="shared" ca="1" si="66"/>
        <v>77.25475409836065</v>
      </c>
    </row>
    <row r="290" spans="1:25" x14ac:dyDescent="0.25">
      <c r="A290">
        <v>35</v>
      </c>
      <c r="B290" s="4" t="s">
        <v>302</v>
      </c>
      <c r="C290" s="1" t="s">
        <v>3</v>
      </c>
      <c r="D290" s="1">
        <v>1</v>
      </c>
      <c r="E290" s="1">
        <v>76.151499999999999</v>
      </c>
      <c r="F290" s="1">
        <v>1.8497547810453101</v>
      </c>
      <c r="G290" s="1">
        <v>60</v>
      </c>
      <c r="H290" s="1">
        <v>0.238802315385202</v>
      </c>
      <c r="I290" s="1">
        <v>1.8660000000000001</v>
      </c>
      <c r="J290" s="1">
        <v>2.6153393661244001E-2</v>
      </c>
      <c r="K290" s="1">
        <v>3.3763886032268202E-3</v>
      </c>
      <c r="L290" s="2" t="s">
        <v>310</v>
      </c>
      <c r="M290" t="str">
        <f t="shared" si="56"/>
        <v>15</v>
      </c>
      <c r="N290" t="str">
        <f t="shared" si="57"/>
        <v>40</v>
      </c>
      <c r="O290" t="str">
        <f t="shared" si="58"/>
        <v>58</v>
      </c>
      <c r="P290" t="str">
        <f t="shared" si="59"/>
        <v>Rat35</v>
      </c>
      <c r="Q290" s="5">
        <f t="shared" si="60"/>
        <v>0.65344907407407404</v>
      </c>
      <c r="R290" s="6" t="str">
        <f t="shared" si="61"/>
        <v>'[PowerlabData CROPPED.xlsx]Rat35'!$G:$G</v>
      </c>
      <c r="S290" s="3">
        <f t="shared" ca="1" si="67"/>
        <v>0.65344130787037036</v>
      </c>
      <c r="T290">
        <f t="shared" ca="1" si="68"/>
        <v>3535</v>
      </c>
      <c r="U290">
        <f t="shared" ca="1" si="62"/>
        <v>3595</v>
      </c>
      <c r="V290" t="str">
        <f t="shared" si="63"/>
        <v>'[PowerlabData CROPPED.xlsx]Rat35'!$</v>
      </c>
      <c r="W290">
        <f t="shared" ca="1" si="64"/>
        <v>37.541995081967208</v>
      </c>
      <c r="X290">
        <f t="shared" ca="1" si="65"/>
        <v>371.42245409836067</v>
      </c>
      <c r="Y290">
        <f t="shared" ca="1" si="66"/>
        <v>75.19474098360655</v>
      </c>
    </row>
    <row r="291" spans="1:25" x14ac:dyDescent="0.25">
      <c r="A291">
        <v>35</v>
      </c>
      <c r="B291" s="4" t="s">
        <v>303</v>
      </c>
      <c r="C291" s="1" t="s">
        <v>24</v>
      </c>
      <c r="D291" s="1">
        <v>0</v>
      </c>
      <c r="E291" s="1">
        <v>65.954833333333298</v>
      </c>
      <c r="F291" s="1">
        <v>1.8490794932133701</v>
      </c>
      <c r="G291" s="1">
        <v>60</v>
      </c>
      <c r="H291" s="1">
        <v>0.23871513610096801</v>
      </c>
      <c r="I291" s="1">
        <v>1.768</v>
      </c>
      <c r="J291" s="1">
        <v>6.8430012908567206E-2</v>
      </c>
      <c r="K291" s="1">
        <v>8.83427667918797E-3</v>
      </c>
      <c r="L291" s="2" t="s">
        <v>310</v>
      </c>
      <c r="M291" t="str">
        <f t="shared" si="56"/>
        <v>15</v>
      </c>
      <c r="N291" t="str">
        <f t="shared" si="57"/>
        <v>42</v>
      </c>
      <c r="O291" t="str">
        <f t="shared" si="58"/>
        <v>57</v>
      </c>
      <c r="P291" t="str">
        <f t="shared" si="59"/>
        <v>Rat35</v>
      </c>
      <c r="Q291" s="5">
        <f t="shared" si="60"/>
        <v>0.65482638888888889</v>
      </c>
      <c r="R291" s="6" t="str">
        <f t="shared" si="61"/>
        <v>'[PowerlabData CROPPED.xlsx]Rat35'!$G:$G</v>
      </c>
      <c r="S291" s="3">
        <f t="shared" ca="1" si="67"/>
        <v>0.6548186226851852</v>
      </c>
      <c r="T291">
        <f t="shared" ca="1" si="68"/>
        <v>3654</v>
      </c>
      <c r="U291">
        <f t="shared" ca="1" si="62"/>
        <v>3714</v>
      </c>
      <c r="V291" t="str">
        <f t="shared" si="63"/>
        <v>'[PowerlabData CROPPED.xlsx]Rat35'!$</v>
      </c>
      <c r="W291">
        <f t="shared" ca="1" si="64"/>
        <v>37.408031147540989</v>
      </c>
      <c r="X291">
        <f t="shared" ca="1" si="65"/>
        <v>371.62969836065577</v>
      </c>
      <c r="Y291">
        <f t="shared" ca="1" si="66"/>
        <v>69.874967213114729</v>
      </c>
    </row>
    <row r="292" spans="1:25" x14ac:dyDescent="0.25">
      <c r="A292">
        <v>35</v>
      </c>
      <c r="B292" s="4" t="s">
        <v>304</v>
      </c>
      <c r="C292" s="1" t="s">
        <v>1</v>
      </c>
      <c r="D292" s="1">
        <v>0</v>
      </c>
      <c r="E292" s="1">
        <v>41.744500000000002</v>
      </c>
      <c r="F292" s="1">
        <v>0.46231816245236701</v>
      </c>
      <c r="G292" s="1">
        <v>60</v>
      </c>
      <c r="H292" s="1">
        <v>5.9685018127574402E-2</v>
      </c>
      <c r="I292" s="1">
        <v>6.2984999999999998</v>
      </c>
      <c r="J292" s="1">
        <v>0.23254264841816299</v>
      </c>
      <c r="K292" s="1">
        <v>3.0021126820217101E-2</v>
      </c>
      <c r="L292" s="2" t="s">
        <v>307</v>
      </c>
      <c r="M292" t="str">
        <f t="shared" si="56"/>
        <v>15</v>
      </c>
      <c r="N292" t="str">
        <f t="shared" si="57"/>
        <v>58</v>
      </c>
      <c r="O292" t="str">
        <f t="shared" si="58"/>
        <v>45</v>
      </c>
      <c r="P292" t="str">
        <f t="shared" si="59"/>
        <v>Rat35</v>
      </c>
      <c r="Q292" s="5">
        <f t="shared" si="60"/>
        <v>0.66579861111111105</v>
      </c>
      <c r="R292" s="6" t="str">
        <f t="shared" si="61"/>
        <v>'[PowerlabData CROPPED.xlsx]Rat35'!$G:$G</v>
      </c>
      <c r="S292" s="3">
        <f t="shared" ca="1" si="67"/>
        <v>0.66579084490740736</v>
      </c>
      <c r="T292">
        <f t="shared" ca="1" si="68"/>
        <v>4602</v>
      </c>
      <c r="U292">
        <f t="shared" ca="1" si="62"/>
        <v>4662</v>
      </c>
      <c r="V292" t="str">
        <f t="shared" si="63"/>
        <v>'[PowerlabData CROPPED.xlsx]Rat35'!$</v>
      </c>
      <c r="W292">
        <f t="shared" ca="1" si="64"/>
        <v>36.737819672131145</v>
      </c>
      <c r="X292">
        <f t="shared" ca="1" si="65"/>
        <v>376.30719836065589</v>
      </c>
      <c r="Y292">
        <f t="shared" ca="1" si="66"/>
        <v>73.844324590163922</v>
      </c>
    </row>
    <row r="293" spans="1:25" x14ac:dyDescent="0.25">
      <c r="A293">
        <v>35</v>
      </c>
      <c r="B293" s="4" t="s">
        <v>305</v>
      </c>
      <c r="C293" s="1" t="s">
        <v>3</v>
      </c>
      <c r="D293" s="1">
        <v>1</v>
      </c>
      <c r="E293" s="1">
        <v>61.594833333333298</v>
      </c>
      <c r="F293" s="1">
        <v>0.98757529952010403</v>
      </c>
      <c r="G293" s="1">
        <v>60</v>
      </c>
      <c r="H293" s="1">
        <v>0.12749542293890501</v>
      </c>
      <c r="I293" s="1">
        <v>2.0819999999999999</v>
      </c>
      <c r="J293" s="1">
        <v>5.3003144560802601E-2</v>
      </c>
      <c r="K293" s="1">
        <v>6.8426765393537602E-3</v>
      </c>
      <c r="L293" s="2" t="s">
        <v>307</v>
      </c>
      <c r="M293" t="str">
        <f t="shared" si="56"/>
        <v>16</v>
      </c>
      <c r="N293" t="str">
        <f t="shared" si="57"/>
        <v>00</v>
      </c>
      <c r="O293" t="str">
        <f t="shared" si="58"/>
        <v>59</v>
      </c>
      <c r="P293" t="str">
        <f t="shared" si="59"/>
        <v>Rat35</v>
      </c>
      <c r="Q293" s="5">
        <f t="shared" si="60"/>
        <v>0.66734953703703714</v>
      </c>
      <c r="R293" s="6" t="str">
        <f t="shared" si="61"/>
        <v>'[PowerlabData CROPPED.xlsx]Rat35'!$G:$G</v>
      </c>
      <c r="S293" s="3">
        <f t="shared" ca="1" si="67"/>
        <v>0.66734177083333324</v>
      </c>
      <c r="T293">
        <f t="shared" ca="1" si="68"/>
        <v>4736</v>
      </c>
      <c r="U293">
        <f t="shared" ca="1" si="62"/>
        <v>4796</v>
      </c>
      <c r="V293" t="str">
        <f t="shared" si="63"/>
        <v>'[PowerlabData CROPPED.xlsx]Rat35'!$</v>
      </c>
      <c r="W293">
        <f t="shared" ca="1" si="64"/>
        <v>36.775203278688522</v>
      </c>
      <c r="X293">
        <f t="shared" ca="1" si="65"/>
        <v>369.72460327868862</v>
      </c>
      <c r="Y293">
        <f t="shared" ca="1" si="66"/>
        <v>84.448596721311517</v>
      </c>
    </row>
    <row r="294" spans="1:25" x14ac:dyDescent="0.25">
      <c r="A294">
        <v>35</v>
      </c>
      <c r="B294" s="4" t="s">
        <v>306</v>
      </c>
      <c r="C294" s="1" t="s">
        <v>24</v>
      </c>
      <c r="D294" s="1">
        <v>0</v>
      </c>
      <c r="E294" s="1">
        <v>40.875166666666701</v>
      </c>
      <c r="F294" s="1">
        <v>0.99505693583611399</v>
      </c>
      <c r="G294" s="1">
        <v>60</v>
      </c>
      <c r="H294" s="1">
        <v>0.12846129803404799</v>
      </c>
      <c r="I294" s="1">
        <v>2.8858333333333301</v>
      </c>
      <c r="J294" s="1">
        <v>0.17712793555945799</v>
      </c>
      <c r="K294" s="1">
        <v>2.2867118152329401E-2</v>
      </c>
      <c r="L294" s="2" t="s">
        <v>307</v>
      </c>
      <c r="M294" t="str">
        <f t="shared" si="56"/>
        <v>16</v>
      </c>
      <c r="N294" t="str">
        <f t="shared" si="57"/>
        <v>03</v>
      </c>
      <c r="O294" t="str">
        <f t="shared" si="58"/>
        <v>05</v>
      </c>
      <c r="P294" t="str">
        <f t="shared" si="59"/>
        <v>Rat35</v>
      </c>
      <c r="Q294" s="5">
        <f t="shared" si="60"/>
        <v>0.66880787037037026</v>
      </c>
      <c r="R294" s="6" t="str">
        <f t="shared" si="61"/>
        <v>'[PowerlabData CROPPED.xlsx]Rat35'!$G:$G</v>
      </c>
      <c r="S294" s="3">
        <f t="shared" ca="1" si="67"/>
        <v>0.66880010416666658</v>
      </c>
      <c r="T294">
        <f t="shared" ca="1" si="68"/>
        <v>4862</v>
      </c>
      <c r="U294">
        <f t="shared" ca="1" si="62"/>
        <v>4922</v>
      </c>
      <c r="V294" t="str">
        <f t="shared" si="63"/>
        <v>'[PowerlabData CROPPED.xlsx]Rat35'!$</v>
      </c>
      <c r="W294">
        <f t="shared" ca="1" si="64"/>
        <v>36.810760655737695</v>
      </c>
      <c r="X294">
        <f t="shared" ca="1" si="65"/>
        <v>371.15809344262289</v>
      </c>
      <c r="Y294">
        <f t="shared" ca="1" si="66"/>
        <v>80.689708196721284</v>
      </c>
    </row>
  </sheetData>
  <autoFilter ref="A1:L29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4"/>
  <sheetViews>
    <sheetView tabSelected="1" workbookViewId="0">
      <selection activeCell="D10" sqref="D10"/>
    </sheetView>
  </sheetViews>
  <sheetFormatPr defaultRowHeight="15" x14ac:dyDescent="0.25"/>
  <sheetData>
    <row r="1" spans="1:25" x14ac:dyDescent="0.25">
      <c r="A1" t="s">
        <v>20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10</v>
      </c>
      <c r="M1" t="s">
        <v>311</v>
      </c>
      <c r="N1" t="s">
        <v>312</v>
      </c>
      <c r="O1" t="s">
        <v>313</v>
      </c>
      <c r="P1" t="s">
        <v>314</v>
      </c>
      <c r="Q1" t="s">
        <v>315</v>
      </c>
      <c r="S1" t="s">
        <v>316</v>
      </c>
      <c r="T1" t="s">
        <v>317</v>
      </c>
      <c r="U1" t="s">
        <v>318</v>
      </c>
      <c r="W1" t="s">
        <v>319</v>
      </c>
      <c r="X1" t="s">
        <v>320</v>
      </c>
      <c r="Y1" t="s">
        <v>321</v>
      </c>
    </row>
    <row r="2" spans="1:25" x14ac:dyDescent="0.25">
      <c r="A2">
        <v>1</v>
      </c>
      <c r="B2" t="s">
        <v>0</v>
      </c>
      <c r="C2" t="s">
        <v>1</v>
      </c>
      <c r="D2">
        <v>0</v>
      </c>
      <c r="E2">
        <v>53.38</v>
      </c>
      <c r="F2">
        <v>0.30616444383152402</v>
      </c>
      <c r="G2">
        <v>60</v>
      </c>
      <c r="H2">
        <v>3.9525659738678297E-2</v>
      </c>
      <c r="I2">
        <v>4.0994999999999999</v>
      </c>
      <c r="J2">
        <v>0.13955196164869901</v>
      </c>
      <c r="K2">
        <v>1.80160807798663E-2</v>
      </c>
      <c r="L2" t="s">
        <v>308</v>
      </c>
      <c r="M2" t="s">
        <v>322</v>
      </c>
      <c r="N2" t="s">
        <v>323</v>
      </c>
      <c r="O2" t="s">
        <v>324</v>
      </c>
      <c r="P2" t="s">
        <v>325</v>
      </c>
      <c r="Q2">
        <v>0.43457175925925928</v>
      </c>
      <c r="R2" t="s">
        <v>326</v>
      </c>
      <c r="S2" t="e">
        <v>#N/A</v>
      </c>
      <c r="T2">
        <v>4</v>
      </c>
      <c r="U2">
        <v>64</v>
      </c>
      <c r="V2" t="s">
        <v>327</v>
      </c>
      <c r="W2">
        <v>36.617704918032807</v>
      </c>
      <c r="X2">
        <v>320.12806885245914</v>
      </c>
      <c r="Y2">
        <v>66.909019672131166</v>
      </c>
    </row>
    <row r="3" spans="1:25" x14ac:dyDescent="0.25">
      <c r="A3">
        <v>1</v>
      </c>
      <c r="B3" t="s">
        <v>2</v>
      </c>
      <c r="C3" t="s">
        <v>3</v>
      </c>
      <c r="D3">
        <v>1</v>
      </c>
      <c r="E3">
        <v>66.7976666666667</v>
      </c>
      <c r="F3">
        <v>1.17738037844851</v>
      </c>
      <c r="G3">
        <v>60</v>
      </c>
      <c r="H3">
        <v>0.15199915326274899</v>
      </c>
      <c r="I3">
        <v>1.93716666666667</v>
      </c>
      <c r="J3">
        <v>3.6105939800660097E-2</v>
      </c>
      <c r="K3">
        <v>4.6612567849041303E-3</v>
      </c>
      <c r="L3" t="s">
        <v>308</v>
      </c>
      <c r="M3" t="s">
        <v>322</v>
      </c>
      <c r="N3" t="s">
        <v>328</v>
      </c>
      <c r="O3" t="s">
        <v>329</v>
      </c>
      <c r="P3" t="s">
        <v>325</v>
      </c>
      <c r="Q3">
        <v>0.43564814814814817</v>
      </c>
      <c r="R3" t="s">
        <v>326</v>
      </c>
      <c r="S3">
        <v>0.43564288194444445</v>
      </c>
      <c r="T3">
        <v>95</v>
      </c>
      <c r="U3">
        <v>155</v>
      </c>
      <c r="V3" t="s">
        <v>327</v>
      </c>
      <c r="W3">
        <v>36.645518032786889</v>
      </c>
      <c r="X3">
        <v>315.88727868852448</v>
      </c>
      <c r="Y3">
        <v>64.389367213114767</v>
      </c>
    </row>
    <row r="4" spans="1:25" x14ac:dyDescent="0.25">
      <c r="A4">
        <v>1</v>
      </c>
      <c r="B4" t="s">
        <v>4</v>
      </c>
      <c r="C4" t="s">
        <v>1</v>
      </c>
      <c r="D4">
        <v>0</v>
      </c>
      <c r="E4">
        <v>55.890666666666696</v>
      </c>
      <c r="F4">
        <v>0.39671092190101698</v>
      </c>
      <c r="G4">
        <v>60</v>
      </c>
      <c r="H4">
        <v>5.1215159792707701E-2</v>
      </c>
      <c r="I4">
        <v>4.1159999999999997</v>
      </c>
      <c r="J4">
        <v>0.16646521158087901</v>
      </c>
      <c r="K4">
        <v>2.1490566405854599E-2</v>
      </c>
      <c r="L4" t="s">
        <v>309</v>
      </c>
      <c r="M4" t="s">
        <v>322</v>
      </c>
      <c r="N4" t="s">
        <v>330</v>
      </c>
      <c r="O4" t="s">
        <v>331</v>
      </c>
      <c r="P4" t="s">
        <v>325</v>
      </c>
      <c r="Q4">
        <v>0.44593750000000004</v>
      </c>
      <c r="R4" t="s">
        <v>326</v>
      </c>
      <c r="S4">
        <v>0.44593223379629632</v>
      </c>
      <c r="T4">
        <v>984</v>
      </c>
      <c r="U4">
        <v>1044</v>
      </c>
      <c r="V4" t="s">
        <v>327</v>
      </c>
      <c r="W4">
        <v>37.474244262295088</v>
      </c>
      <c r="X4">
        <v>342.82011967213106</v>
      </c>
      <c r="Y4">
        <v>75.212242622950825</v>
      </c>
    </row>
    <row r="5" spans="1:25" x14ac:dyDescent="0.25">
      <c r="A5">
        <v>1</v>
      </c>
      <c r="B5" t="s">
        <v>5</v>
      </c>
      <c r="C5" t="s">
        <v>3</v>
      </c>
      <c r="D5">
        <v>1</v>
      </c>
      <c r="E5">
        <v>69.064166666666694</v>
      </c>
      <c r="F5">
        <v>1.0364093330125701</v>
      </c>
      <c r="G5">
        <v>60</v>
      </c>
      <c r="H5">
        <v>0.13379986955372</v>
      </c>
      <c r="I5">
        <v>1.9175</v>
      </c>
      <c r="J5">
        <v>4.0727754664356297E-2</v>
      </c>
      <c r="K5">
        <v>5.2579305181157804E-3</v>
      </c>
      <c r="L5" t="s">
        <v>309</v>
      </c>
      <c r="M5" t="s">
        <v>322</v>
      </c>
      <c r="N5" t="s">
        <v>332</v>
      </c>
      <c r="O5" t="s">
        <v>333</v>
      </c>
      <c r="P5" t="s">
        <v>325</v>
      </c>
      <c r="Q5">
        <v>0.44700231481481478</v>
      </c>
      <c r="R5" t="s">
        <v>326</v>
      </c>
      <c r="S5">
        <v>0.44699704861111106</v>
      </c>
      <c r="T5">
        <v>1076</v>
      </c>
      <c r="U5">
        <v>1136</v>
      </c>
      <c r="V5" t="s">
        <v>327</v>
      </c>
      <c r="W5">
        <v>37.493657377049189</v>
      </c>
      <c r="X5">
        <v>349.64611475409839</v>
      </c>
      <c r="Y5">
        <v>79.793570491803294</v>
      </c>
    </row>
    <row r="6" spans="1:25" x14ac:dyDescent="0.25">
      <c r="A6">
        <v>1</v>
      </c>
      <c r="B6" t="s">
        <v>6</v>
      </c>
      <c r="C6" t="s">
        <v>1</v>
      </c>
      <c r="D6">
        <v>0</v>
      </c>
      <c r="E6">
        <v>64.345833333333303</v>
      </c>
      <c r="F6">
        <v>0.48783293474530998</v>
      </c>
      <c r="G6">
        <v>60</v>
      </c>
      <c r="H6">
        <v>6.2978961066669101E-2</v>
      </c>
      <c r="I6">
        <v>3.2553333333333301</v>
      </c>
      <c r="J6">
        <v>0.11965877411298401</v>
      </c>
      <c r="K6">
        <v>1.5447881312239399E-2</v>
      </c>
      <c r="L6" t="s">
        <v>310</v>
      </c>
      <c r="M6" t="s">
        <v>322</v>
      </c>
      <c r="N6" t="s">
        <v>334</v>
      </c>
      <c r="O6" t="s">
        <v>335</v>
      </c>
      <c r="P6" t="s">
        <v>325</v>
      </c>
      <c r="Q6">
        <v>0.45753472222222219</v>
      </c>
      <c r="R6" t="s">
        <v>326</v>
      </c>
      <c r="S6">
        <v>0.45752945601851852</v>
      </c>
      <c r="T6">
        <v>1986</v>
      </c>
      <c r="U6">
        <v>2046</v>
      </c>
      <c r="V6" t="s">
        <v>327</v>
      </c>
      <c r="W6">
        <v>37.121842622950815</v>
      </c>
      <c r="X6">
        <v>326.62920327868846</v>
      </c>
      <c r="Y6">
        <v>83.389706557377039</v>
      </c>
    </row>
    <row r="7" spans="1:25" x14ac:dyDescent="0.25">
      <c r="A7">
        <v>1</v>
      </c>
      <c r="B7" t="s">
        <v>7</v>
      </c>
      <c r="C7" t="s">
        <v>3</v>
      </c>
      <c r="D7">
        <v>1</v>
      </c>
      <c r="E7">
        <v>75.042666666666705</v>
      </c>
      <c r="F7">
        <v>1.46770554116129</v>
      </c>
      <c r="G7">
        <v>60</v>
      </c>
      <c r="H7">
        <v>0.189479970601801</v>
      </c>
      <c r="I7">
        <v>1.8078333333333301</v>
      </c>
      <c r="J7">
        <v>3.34211343646834E-2</v>
      </c>
      <c r="K7">
        <v>4.31464989352598E-3</v>
      </c>
      <c r="L7" t="s">
        <v>310</v>
      </c>
      <c r="M7" t="s">
        <v>336</v>
      </c>
      <c r="N7" t="s">
        <v>337</v>
      </c>
      <c r="O7" t="s">
        <v>338</v>
      </c>
      <c r="P7" t="s">
        <v>325</v>
      </c>
      <c r="Q7">
        <v>0.45854166666666668</v>
      </c>
      <c r="R7" t="s">
        <v>326</v>
      </c>
      <c r="S7">
        <v>0.45853640046296301</v>
      </c>
      <c r="T7">
        <v>2073</v>
      </c>
      <c r="U7">
        <v>2133</v>
      </c>
      <c r="V7" t="s">
        <v>327</v>
      </c>
      <c r="W7">
        <v>37.114786885245891</v>
      </c>
      <c r="X7">
        <v>326.62694098360657</v>
      </c>
      <c r="Y7">
        <v>87.690940983606552</v>
      </c>
    </row>
    <row r="8" spans="1:25" x14ac:dyDescent="0.25">
      <c r="A8">
        <v>1</v>
      </c>
      <c r="B8" t="s">
        <v>8</v>
      </c>
      <c r="C8" t="s">
        <v>1</v>
      </c>
      <c r="D8">
        <v>0</v>
      </c>
      <c r="E8">
        <v>54.149166666666702</v>
      </c>
      <c r="F8">
        <v>0.39955096323525702</v>
      </c>
      <c r="G8">
        <v>60</v>
      </c>
      <c r="H8">
        <v>5.1581807552375999E-2</v>
      </c>
      <c r="I8">
        <v>3.9386666666666699</v>
      </c>
      <c r="J8">
        <v>0.12620706090477801</v>
      </c>
      <c r="K8">
        <v>1.6293261501932998E-2</v>
      </c>
      <c r="L8" t="s">
        <v>307</v>
      </c>
      <c r="M8" t="s">
        <v>336</v>
      </c>
      <c r="N8" t="s">
        <v>339</v>
      </c>
      <c r="O8" t="s">
        <v>340</v>
      </c>
      <c r="P8" t="s">
        <v>325</v>
      </c>
      <c r="Q8">
        <v>0.4692824074074074</v>
      </c>
      <c r="R8" t="s">
        <v>326</v>
      </c>
      <c r="S8">
        <v>0.46927714120370373</v>
      </c>
      <c r="T8">
        <v>3001</v>
      </c>
      <c r="U8">
        <v>3061</v>
      </c>
      <c r="V8" t="s">
        <v>327</v>
      </c>
      <c r="W8">
        <v>37.511160655737712</v>
      </c>
      <c r="X8">
        <v>350.85919344262305</v>
      </c>
      <c r="Y8">
        <v>88.301901639344266</v>
      </c>
    </row>
    <row r="9" spans="1:25" x14ac:dyDescent="0.25">
      <c r="A9">
        <v>1</v>
      </c>
      <c r="B9" t="s">
        <v>9</v>
      </c>
      <c r="C9" t="s">
        <v>3</v>
      </c>
      <c r="D9">
        <v>1</v>
      </c>
      <c r="E9">
        <v>71.048500000000004</v>
      </c>
      <c r="F9">
        <v>1.60569385313639</v>
      </c>
      <c r="G9">
        <v>60</v>
      </c>
      <c r="H9">
        <v>0.20729418507682901</v>
      </c>
      <c r="I9">
        <v>1.851</v>
      </c>
      <c r="J9">
        <v>5.5758407437802603E-2</v>
      </c>
      <c r="K9">
        <v>7.1983794472552402E-3</v>
      </c>
      <c r="L9" t="s">
        <v>307</v>
      </c>
      <c r="M9" t="s">
        <v>336</v>
      </c>
      <c r="N9" t="s">
        <v>341</v>
      </c>
      <c r="O9" t="s">
        <v>342</v>
      </c>
      <c r="P9" t="s">
        <v>325</v>
      </c>
      <c r="Q9">
        <v>0.47052083333333333</v>
      </c>
      <c r="R9" t="s">
        <v>326</v>
      </c>
      <c r="S9">
        <v>0.47051556712962966</v>
      </c>
      <c r="T9">
        <v>3108</v>
      </c>
      <c r="U9">
        <v>3168</v>
      </c>
      <c r="V9" t="s">
        <v>327</v>
      </c>
      <c r="W9">
        <v>37.583452459016392</v>
      </c>
      <c r="X9">
        <v>337.63758196721324</v>
      </c>
      <c r="Y9">
        <v>82.109867213114725</v>
      </c>
    </row>
    <row r="10" spans="1:25" x14ac:dyDescent="0.25">
      <c r="A10">
        <v>2</v>
      </c>
      <c r="B10" t="s">
        <v>21</v>
      </c>
      <c r="C10" t="s">
        <v>1</v>
      </c>
      <c r="D10">
        <v>0</v>
      </c>
      <c r="E10">
        <v>51.4315</v>
      </c>
      <c r="F10">
        <v>0.36011028403347001</v>
      </c>
      <c r="G10">
        <v>60</v>
      </c>
      <c r="H10">
        <v>4.6490037761988401E-2</v>
      </c>
      <c r="I10">
        <v>4.532</v>
      </c>
      <c r="J10">
        <v>0.42546758591773698</v>
      </c>
      <c r="K10">
        <v>5.4927629153682198E-2</v>
      </c>
      <c r="L10" t="s">
        <v>308</v>
      </c>
      <c r="M10" t="s">
        <v>336</v>
      </c>
      <c r="N10" t="s">
        <v>343</v>
      </c>
      <c r="O10" t="s">
        <v>322</v>
      </c>
      <c r="P10" t="s">
        <v>344</v>
      </c>
      <c r="Q10">
        <v>0.48553240740740744</v>
      </c>
      <c r="R10" t="s">
        <v>345</v>
      </c>
      <c r="S10">
        <v>0.48552818287037036</v>
      </c>
      <c r="T10">
        <v>1367</v>
      </c>
      <c r="U10">
        <v>1427</v>
      </c>
      <c r="V10" t="s">
        <v>346</v>
      </c>
      <c r="W10">
        <v>37.757477049180324</v>
      </c>
      <c r="X10">
        <v>296.68162459016384</v>
      </c>
      <c r="Y10">
        <v>72.927295081967216</v>
      </c>
    </row>
    <row r="11" spans="1:25" x14ac:dyDescent="0.25">
      <c r="A11">
        <v>2</v>
      </c>
      <c r="B11" t="s">
        <v>22</v>
      </c>
      <c r="C11" t="s">
        <v>3</v>
      </c>
      <c r="D11">
        <v>1</v>
      </c>
      <c r="E11">
        <v>66.454666666666697</v>
      </c>
      <c r="F11">
        <v>3.0116891532087999</v>
      </c>
      <c r="G11">
        <v>60</v>
      </c>
      <c r="H11">
        <v>0.38880739781104001</v>
      </c>
      <c r="I11">
        <v>1.7755000000000001</v>
      </c>
      <c r="J11">
        <v>4.0100914370290099E-2</v>
      </c>
      <c r="K11">
        <v>5.1770057841274402E-3</v>
      </c>
      <c r="L11" t="s">
        <v>308</v>
      </c>
      <c r="M11" t="s">
        <v>336</v>
      </c>
      <c r="N11" t="s">
        <v>333</v>
      </c>
      <c r="O11" t="s">
        <v>339</v>
      </c>
      <c r="P11" t="s">
        <v>344</v>
      </c>
      <c r="Q11">
        <v>0.48697916666666669</v>
      </c>
      <c r="R11" t="s">
        <v>345</v>
      </c>
      <c r="S11">
        <v>0.48697494212962966</v>
      </c>
      <c r="T11">
        <v>1492</v>
      </c>
      <c r="U11">
        <v>1552</v>
      </c>
      <c r="V11" t="s">
        <v>346</v>
      </c>
      <c r="W11">
        <v>37.688585245901642</v>
      </c>
      <c r="X11">
        <v>291.2953295081968</v>
      </c>
      <c r="Y11">
        <v>67.877795081967221</v>
      </c>
    </row>
    <row r="12" spans="1:25" x14ac:dyDescent="0.25">
      <c r="A12">
        <v>2</v>
      </c>
      <c r="B12" t="s">
        <v>23</v>
      </c>
      <c r="C12" t="s">
        <v>24</v>
      </c>
      <c r="D12">
        <v>0</v>
      </c>
      <c r="E12">
        <v>49.601500000000001</v>
      </c>
      <c r="F12">
        <v>1.7237041751220901</v>
      </c>
      <c r="G12">
        <v>60</v>
      </c>
      <c r="H12">
        <v>0.222529252134535</v>
      </c>
      <c r="I12">
        <v>1.8959999999999999</v>
      </c>
      <c r="J12">
        <v>3.8824390958949101E-2</v>
      </c>
      <c r="K12">
        <v>5.0122073203551897E-3</v>
      </c>
      <c r="L12" t="s">
        <v>308</v>
      </c>
      <c r="M12" t="s">
        <v>336</v>
      </c>
      <c r="N12" t="s">
        <v>340</v>
      </c>
      <c r="O12" t="s">
        <v>347</v>
      </c>
      <c r="P12" t="s">
        <v>344</v>
      </c>
      <c r="Q12">
        <v>0.49037037037037035</v>
      </c>
      <c r="R12" t="s">
        <v>345</v>
      </c>
      <c r="S12">
        <v>0.49036614583333332</v>
      </c>
      <c r="T12">
        <v>1785</v>
      </c>
      <c r="U12">
        <v>1845</v>
      </c>
      <c r="V12" t="s">
        <v>346</v>
      </c>
      <c r="W12">
        <v>37.454798360655744</v>
      </c>
      <c r="X12">
        <v>299.89658688524594</v>
      </c>
      <c r="Y12">
        <v>73.894562295081954</v>
      </c>
    </row>
    <row r="13" spans="1:25" x14ac:dyDescent="0.25">
      <c r="A13">
        <v>2</v>
      </c>
      <c r="B13" t="s">
        <v>25</v>
      </c>
      <c r="C13" t="s">
        <v>1</v>
      </c>
      <c r="D13">
        <v>0</v>
      </c>
      <c r="E13">
        <v>49.116333333333301</v>
      </c>
      <c r="F13">
        <v>0.72776591169291605</v>
      </c>
      <c r="G13">
        <v>60</v>
      </c>
      <c r="H13">
        <v>9.3954175197470693E-2</v>
      </c>
      <c r="I13">
        <v>6.6485000000000003</v>
      </c>
      <c r="J13">
        <v>0.18592852569379101</v>
      </c>
      <c r="K13">
        <v>2.4003269453231699E-2</v>
      </c>
      <c r="L13" t="s">
        <v>309</v>
      </c>
      <c r="M13" t="s">
        <v>348</v>
      </c>
      <c r="N13" t="s">
        <v>349</v>
      </c>
      <c r="O13" t="s">
        <v>350</v>
      </c>
      <c r="P13" t="s">
        <v>344</v>
      </c>
      <c r="Q13">
        <v>0.50307870370370367</v>
      </c>
      <c r="R13" t="s">
        <v>345</v>
      </c>
      <c r="S13">
        <v>0.5030744791666667</v>
      </c>
      <c r="T13">
        <v>2883</v>
      </c>
      <c r="U13">
        <v>2943</v>
      </c>
      <c r="V13" t="s">
        <v>346</v>
      </c>
      <c r="W13">
        <v>37.45700491803278</v>
      </c>
      <c r="X13">
        <v>338.6988836065575</v>
      </c>
      <c r="Y13">
        <v>80.700950819672116</v>
      </c>
    </row>
    <row r="14" spans="1:25" x14ac:dyDescent="0.25">
      <c r="A14">
        <v>2</v>
      </c>
      <c r="B14" t="s">
        <v>26</v>
      </c>
      <c r="C14" t="s">
        <v>3</v>
      </c>
      <c r="D14">
        <v>1</v>
      </c>
      <c r="E14">
        <v>71.531833333333296</v>
      </c>
      <c r="F14">
        <v>3.9488810616285801</v>
      </c>
      <c r="G14">
        <v>60</v>
      </c>
      <c r="H14">
        <v>0.50979835292804598</v>
      </c>
      <c r="I14">
        <v>1.84033333333333</v>
      </c>
      <c r="J14">
        <v>4.8715728694357197E-2</v>
      </c>
      <c r="K14">
        <v>6.2891735310534802E-3</v>
      </c>
      <c r="L14" t="s">
        <v>309</v>
      </c>
      <c r="M14" t="s">
        <v>348</v>
      </c>
      <c r="N14" t="s">
        <v>347</v>
      </c>
      <c r="O14" t="s">
        <v>351</v>
      </c>
      <c r="P14" t="s">
        <v>344</v>
      </c>
      <c r="Q14">
        <v>0.50582175925925921</v>
      </c>
      <c r="R14" t="s">
        <v>345</v>
      </c>
      <c r="S14">
        <v>0.50581753472222224</v>
      </c>
      <c r="T14">
        <v>3120</v>
      </c>
      <c r="U14">
        <v>3180</v>
      </c>
      <c r="V14" t="s">
        <v>346</v>
      </c>
      <c r="W14">
        <v>37.713188524590166</v>
      </c>
      <c r="X14">
        <v>325.588124590164</v>
      </c>
      <c r="Y14">
        <v>67.465383606557353</v>
      </c>
    </row>
    <row r="15" spans="1:25" x14ac:dyDescent="0.25">
      <c r="A15">
        <v>2</v>
      </c>
      <c r="B15" t="s">
        <v>27</v>
      </c>
      <c r="C15" t="s">
        <v>24</v>
      </c>
      <c r="D15">
        <v>0</v>
      </c>
      <c r="E15">
        <v>53.180666666666703</v>
      </c>
      <c r="F15">
        <v>1.2038707941008</v>
      </c>
      <c r="G15">
        <v>75</v>
      </c>
      <c r="H15">
        <v>0.13901102540872501</v>
      </c>
      <c r="I15">
        <v>2.4277333333333302</v>
      </c>
      <c r="J15">
        <v>0.147373207273989</v>
      </c>
      <c r="K15">
        <v>1.7017192178195299E-2</v>
      </c>
      <c r="L15" t="s">
        <v>309</v>
      </c>
      <c r="M15" t="s">
        <v>348</v>
      </c>
      <c r="N15" t="s">
        <v>322</v>
      </c>
      <c r="O15" t="s">
        <v>352</v>
      </c>
      <c r="P15" t="s">
        <v>344</v>
      </c>
      <c r="Q15">
        <v>0.50749999999999995</v>
      </c>
      <c r="R15" t="s">
        <v>345</v>
      </c>
      <c r="S15">
        <v>0.50749577546296298</v>
      </c>
      <c r="T15">
        <v>3265</v>
      </c>
      <c r="U15">
        <v>3340</v>
      </c>
      <c r="V15" t="s">
        <v>346</v>
      </c>
      <c r="W15">
        <v>37.786435526315792</v>
      </c>
      <c r="X15">
        <v>329.60348289473677</v>
      </c>
      <c r="Y15">
        <v>69.692198684210538</v>
      </c>
    </row>
    <row r="16" spans="1:25" x14ac:dyDescent="0.25">
      <c r="A16">
        <v>2</v>
      </c>
      <c r="B16" t="s">
        <v>28</v>
      </c>
      <c r="C16" t="s">
        <v>1</v>
      </c>
      <c r="D16">
        <v>0</v>
      </c>
      <c r="E16">
        <v>71.605666666666707</v>
      </c>
      <c r="F16">
        <v>0.83046245483398495</v>
      </c>
      <c r="G16">
        <v>60</v>
      </c>
      <c r="H16">
        <v>0.107212241907418</v>
      </c>
      <c r="I16">
        <v>4.3333333333333304</v>
      </c>
      <c r="J16">
        <v>0.16273359278963301</v>
      </c>
      <c r="K16">
        <v>2.1008816491425001E-2</v>
      </c>
      <c r="L16" t="s">
        <v>310</v>
      </c>
      <c r="M16" t="s">
        <v>348</v>
      </c>
      <c r="N16" t="s">
        <v>350</v>
      </c>
      <c r="O16" t="s">
        <v>353</v>
      </c>
      <c r="P16" t="s">
        <v>344</v>
      </c>
      <c r="Q16">
        <v>0.51842592592592596</v>
      </c>
      <c r="R16" t="s">
        <v>345</v>
      </c>
      <c r="S16">
        <v>0.51842170138888888</v>
      </c>
      <c r="T16">
        <v>4209</v>
      </c>
      <c r="U16">
        <v>4269</v>
      </c>
      <c r="V16" t="s">
        <v>346</v>
      </c>
      <c r="W16">
        <v>37.480381967213113</v>
      </c>
      <c r="X16">
        <v>324.7163918032785</v>
      </c>
      <c r="Y16">
        <v>75.33485901639348</v>
      </c>
    </row>
    <row r="17" spans="1:25" x14ac:dyDescent="0.25">
      <c r="A17">
        <v>2</v>
      </c>
      <c r="B17" t="s">
        <v>29</v>
      </c>
      <c r="C17" t="s">
        <v>3</v>
      </c>
      <c r="D17">
        <v>1</v>
      </c>
      <c r="E17">
        <v>80.148666666666699</v>
      </c>
      <c r="F17">
        <v>4.3012895224055203</v>
      </c>
      <c r="G17">
        <v>60</v>
      </c>
      <c r="H17">
        <v>0.555294089583102</v>
      </c>
      <c r="I17">
        <v>1.79216666666667</v>
      </c>
      <c r="J17">
        <v>3.49805501513182E-2</v>
      </c>
      <c r="K17">
        <v>4.5159696059076304E-3</v>
      </c>
      <c r="L17" t="s">
        <v>310</v>
      </c>
      <c r="M17" t="s">
        <v>348</v>
      </c>
      <c r="N17" t="s">
        <v>354</v>
      </c>
      <c r="O17" t="s">
        <v>355</v>
      </c>
      <c r="P17" t="s">
        <v>344</v>
      </c>
      <c r="Q17">
        <v>0.51962962962962966</v>
      </c>
      <c r="R17" t="s">
        <v>345</v>
      </c>
      <c r="S17">
        <v>0.51962540509259258</v>
      </c>
      <c r="T17">
        <v>4313</v>
      </c>
      <c r="U17">
        <v>4373</v>
      </c>
      <c r="V17" t="s">
        <v>346</v>
      </c>
      <c r="W17">
        <v>37.471277049180323</v>
      </c>
      <c r="X17">
        <v>325.89081147540981</v>
      </c>
      <c r="Y17">
        <v>75.800244262295081</v>
      </c>
    </row>
    <row r="18" spans="1:25" x14ac:dyDescent="0.25">
      <c r="A18">
        <v>2</v>
      </c>
      <c r="B18" t="s">
        <v>30</v>
      </c>
      <c r="C18" t="s">
        <v>24</v>
      </c>
      <c r="D18">
        <v>0</v>
      </c>
      <c r="E18">
        <v>77.032833333333301</v>
      </c>
      <c r="F18">
        <v>2.6307692738478998</v>
      </c>
      <c r="G18">
        <v>60</v>
      </c>
      <c r="H18">
        <v>0.339630852844237</v>
      </c>
      <c r="I18">
        <v>1.77433333333333</v>
      </c>
      <c r="J18">
        <v>3.8486649922047297E-2</v>
      </c>
      <c r="K18">
        <v>4.9686051399801404E-3</v>
      </c>
      <c r="L18" t="s">
        <v>310</v>
      </c>
      <c r="M18" t="s">
        <v>348</v>
      </c>
      <c r="N18" t="s">
        <v>356</v>
      </c>
      <c r="O18" t="s">
        <v>342</v>
      </c>
      <c r="P18" t="s">
        <v>344</v>
      </c>
      <c r="Q18">
        <v>0.52121527777777776</v>
      </c>
      <c r="R18" t="s">
        <v>345</v>
      </c>
      <c r="S18">
        <v>0.52121105324074068</v>
      </c>
      <c r="T18">
        <v>4450</v>
      </c>
      <c r="U18">
        <v>4510</v>
      </c>
      <c r="V18" t="s">
        <v>346</v>
      </c>
      <c r="W18">
        <v>37.526144262295063</v>
      </c>
      <c r="X18">
        <v>330.90221147540973</v>
      </c>
      <c r="Y18">
        <v>75.654813114754063</v>
      </c>
    </row>
    <row r="19" spans="1:25" x14ac:dyDescent="0.25">
      <c r="A19">
        <v>2</v>
      </c>
      <c r="B19" t="s">
        <v>31</v>
      </c>
      <c r="C19" t="s">
        <v>1</v>
      </c>
      <c r="D19">
        <v>0</v>
      </c>
      <c r="E19">
        <v>55.921999999999997</v>
      </c>
      <c r="F19">
        <v>0.60655804888457898</v>
      </c>
      <c r="G19">
        <v>60</v>
      </c>
      <c r="H19">
        <v>7.8306307394601204E-2</v>
      </c>
      <c r="I19">
        <v>5.3263333333333298</v>
      </c>
      <c r="J19">
        <v>0.13897201956589</v>
      </c>
      <c r="K19">
        <v>1.7941210578916799E-2</v>
      </c>
      <c r="L19" t="s">
        <v>307</v>
      </c>
      <c r="M19" t="s">
        <v>348</v>
      </c>
      <c r="N19" t="s">
        <v>357</v>
      </c>
      <c r="O19" t="s">
        <v>329</v>
      </c>
      <c r="P19" t="s">
        <v>344</v>
      </c>
      <c r="Q19">
        <v>0.53148148148148155</v>
      </c>
      <c r="R19" t="s">
        <v>345</v>
      </c>
      <c r="S19">
        <v>0.53147725694444448</v>
      </c>
      <c r="T19">
        <v>5337</v>
      </c>
      <c r="U19">
        <v>5397</v>
      </c>
      <c r="V19" t="s">
        <v>346</v>
      </c>
      <c r="W19">
        <v>37.691203278688526</v>
      </c>
      <c r="X19">
        <v>350.83383770491798</v>
      </c>
      <c r="Y19">
        <v>80.898791803278684</v>
      </c>
    </row>
    <row r="20" spans="1:25" x14ac:dyDescent="0.25">
      <c r="A20">
        <v>2</v>
      </c>
      <c r="B20" t="s">
        <v>32</v>
      </c>
      <c r="C20" t="s">
        <v>3</v>
      </c>
      <c r="D20">
        <v>1</v>
      </c>
      <c r="E20">
        <v>70.188000000000002</v>
      </c>
      <c r="F20">
        <v>2.35220945779353</v>
      </c>
      <c r="G20">
        <v>60</v>
      </c>
      <c r="H20">
        <v>0.30366893522753102</v>
      </c>
      <c r="I20">
        <v>1.8859999999999999</v>
      </c>
      <c r="J20">
        <v>7.1837780218118194E-2</v>
      </c>
      <c r="K20">
        <v>9.2742175471093504E-3</v>
      </c>
      <c r="L20" t="s">
        <v>307</v>
      </c>
      <c r="M20" t="s">
        <v>348</v>
      </c>
      <c r="N20" t="s">
        <v>340</v>
      </c>
      <c r="O20" t="s">
        <v>343</v>
      </c>
      <c r="P20" t="s">
        <v>344</v>
      </c>
      <c r="Q20">
        <v>0.53239583333333329</v>
      </c>
      <c r="R20" t="s">
        <v>345</v>
      </c>
      <c r="S20">
        <v>0.53239160879629632</v>
      </c>
      <c r="T20">
        <v>5416</v>
      </c>
      <c r="U20">
        <v>5476</v>
      </c>
      <c r="V20" t="s">
        <v>346</v>
      </c>
      <c r="W20">
        <v>37.670545901639329</v>
      </c>
      <c r="X20">
        <v>351.44978524590158</v>
      </c>
      <c r="Y20">
        <v>80.483845901639356</v>
      </c>
    </row>
    <row r="21" spans="1:25" x14ac:dyDescent="0.25">
      <c r="A21">
        <v>2</v>
      </c>
      <c r="B21" t="s">
        <v>33</v>
      </c>
      <c r="C21" t="s">
        <v>24</v>
      </c>
      <c r="D21">
        <v>0</v>
      </c>
      <c r="E21">
        <v>49.059647058823501</v>
      </c>
      <c r="F21">
        <v>1.0809717273974</v>
      </c>
      <c r="G21">
        <v>85</v>
      </c>
      <c r="H21">
        <v>0.117247845856671</v>
      </c>
      <c r="I21">
        <v>2.1512941176470601</v>
      </c>
      <c r="J21">
        <v>7.0490520602487297E-2</v>
      </c>
      <c r="K21">
        <v>7.6457704530864899E-3</v>
      </c>
      <c r="L21" t="s">
        <v>307</v>
      </c>
      <c r="M21" t="s">
        <v>348</v>
      </c>
      <c r="N21" t="s">
        <v>352</v>
      </c>
      <c r="O21" t="s">
        <v>358</v>
      </c>
      <c r="P21" t="s">
        <v>344</v>
      </c>
      <c r="Q21">
        <v>0.53393518518518512</v>
      </c>
      <c r="R21" t="s">
        <v>345</v>
      </c>
      <c r="S21">
        <v>0.53393096064814816</v>
      </c>
      <c r="T21">
        <v>5549</v>
      </c>
      <c r="U21">
        <v>5634</v>
      </c>
      <c r="V21" t="s">
        <v>346</v>
      </c>
      <c r="W21">
        <v>37.618748837209289</v>
      </c>
      <c r="X21">
        <v>351.87829883720929</v>
      </c>
      <c r="Y21">
        <v>77.454334883721003</v>
      </c>
    </row>
    <row r="22" spans="1:25" x14ac:dyDescent="0.25">
      <c r="A22">
        <v>3</v>
      </c>
      <c r="B22" t="s">
        <v>34</v>
      </c>
      <c r="C22" t="s">
        <v>1</v>
      </c>
      <c r="D22">
        <v>0</v>
      </c>
      <c r="E22">
        <v>46.140166666666701</v>
      </c>
      <c r="F22">
        <v>0.49086485467545499</v>
      </c>
      <c r="G22">
        <v>60</v>
      </c>
      <c r="H22">
        <v>6.3370380246552005E-2</v>
      </c>
      <c r="I22">
        <v>4.4154999999999998</v>
      </c>
      <c r="J22">
        <v>0.16176551960579699</v>
      </c>
      <c r="K22">
        <v>2.0883838780794601E-2</v>
      </c>
      <c r="L22" t="s">
        <v>308</v>
      </c>
      <c r="M22" t="s">
        <v>331</v>
      </c>
      <c r="N22" t="s">
        <v>359</v>
      </c>
      <c r="O22" t="s">
        <v>324</v>
      </c>
      <c r="P22" t="s">
        <v>360</v>
      </c>
      <c r="Q22">
        <v>0.4019328703703704</v>
      </c>
      <c r="R22" t="s">
        <v>361</v>
      </c>
      <c r="S22">
        <v>0.4019314351851852</v>
      </c>
      <c r="T22">
        <v>1589</v>
      </c>
      <c r="U22">
        <v>1649</v>
      </c>
      <c r="V22" t="s">
        <v>362</v>
      </c>
      <c r="W22">
        <v>37.097167213114759</v>
      </c>
      <c r="X22">
        <v>377.430644262295</v>
      </c>
      <c r="Y22">
        <v>88.542990163934405</v>
      </c>
    </row>
    <row r="23" spans="1:25" x14ac:dyDescent="0.25">
      <c r="A23">
        <v>3</v>
      </c>
      <c r="B23" t="s">
        <v>35</v>
      </c>
      <c r="C23" t="s">
        <v>3</v>
      </c>
      <c r="D23">
        <v>1</v>
      </c>
      <c r="E23">
        <v>68.697500000000005</v>
      </c>
      <c r="F23">
        <v>3.4245211952427299</v>
      </c>
      <c r="G23">
        <v>60</v>
      </c>
      <c r="H23">
        <v>0.44210378526364602</v>
      </c>
      <c r="I23">
        <v>1.6105</v>
      </c>
      <c r="J23">
        <v>3.39816126750924E-2</v>
      </c>
      <c r="K23">
        <v>4.3870073322634503E-3</v>
      </c>
      <c r="L23" t="s">
        <v>308</v>
      </c>
      <c r="M23" t="s">
        <v>331</v>
      </c>
      <c r="N23" t="s">
        <v>333</v>
      </c>
      <c r="O23" t="s">
        <v>328</v>
      </c>
      <c r="P23" t="s">
        <v>360</v>
      </c>
      <c r="Q23">
        <v>0.40378472222222223</v>
      </c>
      <c r="R23" t="s">
        <v>361</v>
      </c>
      <c r="S23">
        <v>0.40378328703703703</v>
      </c>
      <c r="T23">
        <v>1749</v>
      </c>
      <c r="U23">
        <v>1809</v>
      </c>
      <c r="V23" t="s">
        <v>362</v>
      </c>
      <c r="W23">
        <v>37.279083606557386</v>
      </c>
      <c r="X23">
        <v>384.37437049180323</v>
      </c>
      <c r="Y23">
        <v>87.641568852459017</v>
      </c>
    </row>
    <row r="24" spans="1:25" x14ac:dyDescent="0.25">
      <c r="A24">
        <v>3</v>
      </c>
      <c r="B24" t="s">
        <v>36</v>
      </c>
      <c r="C24" t="s">
        <v>24</v>
      </c>
      <c r="D24">
        <v>0</v>
      </c>
      <c r="E24">
        <v>48.841166666666702</v>
      </c>
      <c r="F24">
        <v>1.70780569900547</v>
      </c>
      <c r="G24">
        <v>60</v>
      </c>
      <c r="H24">
        <v>0.22047676769354299</v>
      </c>
      <c r="I24">
        <v>1.74633333333333</v>
      </c>
      <c r="J24">
        <v>3.7901920209344998E-2</v>
      </c>
      <c r="K24">
        <v>4.8931168586691899E-3</v>
      </c>
      <c r="L24" t="s">
        <v>308</v>
      </c>
      <c r="M24" t="s">
        <v>331</v>
      </c>
      <c r="N24" t="s">
        <v>363</v>
      </c>
      <c r="O24" t="s">
        <v>352</v>
      </c>
      <c r="P24" t="s">
        <v>360</v>
      </c>
      <c r="Q24">
        <v>0.40611111111111109</v>
      </c>
      <c r="R24" t="s">
        <v>361</v>
      </c>
      <c r="S24">
        <v>0.40610967592592595</v>
      </c>
      <c r="T24">
        <v>1950</v>
      </c>
      <c r="U24">
        <v>2010</v>
      </c>
      <c r="V24" t="s">
        <v>362</v>
      </c>
      <c r="W24">
        <v>37.475622950819677</v>
      </c>
      <c r="X24">
        <v>371.90049672131141</v>
      </c>
      <c r="Y24">
        <v>64.835878688524559</v>
      </c>
    </row>
    <row r="25" spans="1:25" x14ac:dyDescent="0.25">
      <c r="A25">
        <v>3</v>
      </c>
      <c r="B25" t="s">
        <v>37</v>
      </c>
      <c r="C25" t="s">
        <v>1</v>
      </c>
      <c r="D25">
        <v>0</v>
      </c>
      <c r="E25">
        <v>49.9508333333333</v>
      </c>
      <c r="F25">
        <v>0.51406644079880903</v>
      </c>
      <c r="G25">
        <v>60</v>
      </c>
      <c r="H25">
        <v>6.6365692135263596E-2</v>
      </c>
      <c r="I25">
        <v>5.0019999999999998</v>
      </c>
      <c r="J25">
        <v>0.17311653108046399</v>
      </c>
      <c r="K25">
        <v>2.23492480609279E-2</v>
      </c>
      <c r="L25" t="s">
        <v>309</v>
      </c>
      <c r="M25" t="s">
        <v>331</v>
      </c>
      <c r="N25" t="s">
        <v>364</v>
      </c>
      <c r="O25" t="s">
        <v>332</v>
      </c>
      <c r="P25" t="s">
        <v>360</v>
      </c>
      <c r="Q25">
        <v>0.41646990740740741</v>
      </c>
      <c r="R25" t="s">
        <v>361</v>
      </c>
      <c r="S25">
        <v>0.41646847222222222</v>
      </c>
      <c r="T25">
        <v>2845</v>
      </c>
      <c r="U25">
        <v>2905</v>
      </c>
      <c r="V25" t="s">
        <v>362</v>
      </c>
      <c r="W25">
        <v>37.42939672131147</v>
      </c>
      <c r="X25">
        <v>361.97176229508193</v>
      </c>
      <c r="Y25">
        <v>71.318839344262301</v>
      </c>
    </row>
    <row r="26" spans="1:25" x14ac:dyDescent="0.25">
      <c r="A26">
        <v>3</v>
      </c>
      <c r="B26" t="s">
        <v>38</v>
      </c>
      <c r="C26" t="s">
        <v>3</v>
      </c>
      <c r="D26">
        <v>1</v>
      </c>
      <c r="E26">
        <v>67.046999999999997</v>
      </c>
      <c r="F26">
        <v>2.4859520644346</v>
      </c>
      <c r="G26">
        <v>60</v>
      </c>
      <c r="H26">
        <v>0.32093503150083902</v>
      </c>
      <c r="I26">
        <v>1.8176666666666701</v>
      </c>
      <c r="J26">
        <v>3.9764585025148E-2</v>
      </c>
      <c r="K26">
        <v>5.1335858523749002E-3</v>
      </c>
      <c r="L26" t="s">
        <v>309</v>
      </c>
      <c r="M26" t="s">
        <v>322</v>
      </c>
      <c r="N26" t="s">
        <v>365</v>
      </c>
      <c r="O26" t="s">
        <v>366</v>
      </c>
      <c r="P26" t="s">
        <v>360</v>
      </c>
      <c r="Q26">
        <v>0.41741898148148149</v>
      </c>
      <c r="R26" t="s">
        <v>361</v>
      </c>
      <c r="S26">
        <v>0.41741754629629629</v>
      </c>
      <c r="T26">
        <v>2927</v>
      </c>
      <c r="U26">
        <v>2987</v>
      </c>
      <c r="V26" t="s">
        <v>362</v>
      </c>
      <c r="W26">
        <v>37.451624590163952</v>
      </c>
      <c r="X26">
        <v>360.83104754098355</v>
      </c>
      <c r="Y26">
        <v>75.844898360655733</v>
      </c>
    </row>
    <row r="27" spans="1:25" x14ac:dyDescent="0.25">
      <c r="A27">
        <v>3</v>
      </c>
      <c r="B27" t="s">
        <v>39</v>
      </c>
      <c r="C27" t="s">
        <v>24</v>
      </c>
      <c r="D27">
        <v>0</v>
      </c>
      <c r="E27">
        <v>46.9806666666667</v>
      </c>
      <c r="F27">
        <v>1.57763310760843</v>
      </c>
      <c r="G27">
        <v>60</v>
      </c>
      <c r="H27">
        <v>0.20367155840643</v>
      </c>
      <c r="I27">
        <v>1.8916666666666699</v>
      </c>
      <c r="J27">
        <v>7.1837006866625197E-2</v>
      </c>
      <c r="K27">
        <v>9.2741177078609106E-3</v>
      </c>
      <c r="L27" t="s">
        <v>309</v>
      </c>
      <c r="M27" t="s">
        <v>322</v>
      </c>
      <c r="N27" t="s">
        <v>349</v>
      </c>
      <c r="O27" t="s">
        <v>349</v>
      </c>
      <c r="P27" t="s">
        <v>360</v>
      </c>
      <c r="Q27">
        <v>0.41949074074074072</v>
      </c>
      <c r="R27" t="s">
        <v>361</v>
      </c>
      <c r="S27">
        <v>0.41948930555555553</v>
      </c>
      <c r="T27">
        <v>3106</v>
      </c>
      <c r="U27">
        <v>3166</v>
      </c>
      <c r="V27" t="s">
        <v>362</v>
      </c>
      <c r="W27">
        <v>37.429626229508187</v>
      </c>
      <c r="X27">
        <v>360.25671475409837</v>
      </c>
      <c r="Y27">
        <v>74.27357868852458</v>
      </c>
    </row>
    <row r="28" spans="1:25" x14ac:dyDescent="0.25">
      <c r="A28">
        <v>3</v>
      </c>
      <c r="B28" t="s">
        <v>40</v>
      </c>
      <c r="C28" t="s">
        <v>1</v>
      </c>
      <c r="D28">
        <v>0</v>
      </c>
      <c r="E28">
        <v>62.760833333333302</v>
      </c>
      <c r="F28">
        <v>0.97328360318163298</v>
      </c>
      <c r="G28">
        <v>60</v>
      </c>
      <c r="H28">
        <v>0.125650372875307</v>
      </c>
      <c r="I28">
        <v>3.4286666666666701</v>
      </c>
      <c r="J28">
        <v>0.12441150357672801</v>
      </c>
      <c r="K28">
        <v>1.60614560476431E-2</v>
      </c>
      <c r="L28" t="s">
        <v>310</v>
      </c>
      <c r="M28" t="s">
        <v>322</v>
      </c>
      <c r="N28" t="s">
        <v>367</v>
      </c>
      <c r="O28" t="s">
        <v>323</v>
      </c>
      <c r="P28" t="s">
        <v>360</v>
      </c>
      <c r="Q28">
        <v>0.43015046296296294</v>
      </c>
      <c r="R28" t="s">
        <v>361</v>
      </c>
      <c r="S28">
        <v>0.43014902777777775</v>
      </c>
      <c r="T28">
        <v>4027</v>
      </c>
      <c r="U28">
        <v>4087</v>
      </c>
      <c r="V28" t="s">
        <v>362</v>
      </c>
      <c r="W28">
        <v>36.680172131147536</v>
      </c>
      <c r="X28">
        <v>334.4524770491804</v>
      </c>
      <c r="Y28">
        <v>73.737688524590169</v>
      </c>
    </row>
    <row r="29" spans="1:25" x14ac:dyDescent="0.25">
      <c r="A29">
        <v>3</v>
      </c>
      <c r="B29" t="s">
        <v>41</v>
      </c>
      <c r="C29" t="s">
        <v>3</v>
      </c>
      <c r="D29">
        <v>1</v>
      </c>
      <c r="E29">
        <v>71.810166666666703</v>
      </c>
      <c r="F29">
        <v>3.7532117320443801</v>
      </c>
      <c r="G29">
        <v>60</v>
      </c>
      <c r="H29">
        <v>0.48453755109993901</v>
      </c>
      <c r="I29">
        <v>1.5369999999999999</v>
      </c>
      <c r="J29">
        <v>1.9689252567496499E-2</v>
      </c>
      <c r="K29">
        <v>2.54187157643952E-3</v>
      </c>
      <c r="L29" t="s">
        <v>310</v>
      </c>
      <c r="M29" t="s">
        <v>322</v>
      </c>
      <c r="N29" t="s">
        <v>368</v>
      </c>
      <c r="O29" t="s">
        <v>330</v>
      </c>
      <c r="P29" t="s">
        <v>360</v>
      </c>
      <c r="Q29">
        <v>0.4317361111111111</v>
      </c>
      <c r="R29" t="s">
        <v>361</v>
      </c>
      <c r="S29">
        <v>0.43173467592592596</v>
      </c>
      <c r="T29">
        <v>4164</v>
      </c>
      <c r="U29">
        <v>4224</v>
      </c>
      <c r="V29" t="s">
        <v>362</v>
      </c>
      <c r="W29">
        <v>36.777636065573773</v>
      </c>
      <c r="X29">
        <v>340.66615737704933</v>
      </c>
      <c r="Y29">
        <v>78.887383606557378</v>
      </c>
    </row>
    <row r="30" spans="1:25" x14ac:dyDescent="0.25">
      <c r="A30">
        <v>3</v>
      </c>
      <c r="B30" t="s">
        <v>42</v>
      </c>
      <c r="C30" t="s">
        <v>24</v>
      </c>
      <c r="D30">
        <v>0</v>
      </c>
      <c r="E30">
        <v>66.576166666666694</v>
      </c>
      <c r="F30">
        <v>2.67353828703129</v>
      </c>
      <c r="G30">
        <v>60</v>
      </c>
      <c r="H30">
        <v>0.34515230870400299</v>
      </c>
      <c r="I30">
        <v>1.63266666666667</v>
      </c>
      <c r="J30">
        <v>4.0900964400474603E-2</v>
      </c>
      <c r="K30">
        <v>5.2802917988953504E-3</v>
      </c>
      <c r="L30" t="s">
        <v>310</v>
      </c>
      <c r="M30" t="s">
        <v>322</v>
      </c>
      <c r="N30" t="s">
        <v>351</v>
      </c>
      <c r="O30" t="s">
        <v>369</v>
      </c>
      <c r="P30" t="s">
        <v>360</v>
      </c>
      <c r="Q30">
        <v>0.43326388888888889</v>
      </c>
      <c r="R30" t="s">
        <v>361</v>
      </c>
      <c r="S30">
        <v>0.4332624537037037</v>
      </c>
      <c r="T30">
        <v>4296</v>
      </c>
      <c r="U30">
        <v>4356</v>
      </c>
      <c r="V30" t="s">
        <v>362</v>
      </c>
      <c r="W30">
        <v>36.877439344262285</v>
      </c>
      <c r="X30">
        <v>349.41879344262293</v>
      </c>
      <c r="Y30">
        <v>78.782150819672125</v>
      </c>
    </row>
    <row r="31" spans="1:25" x14ac:dyDescent="0.25">
      <c r="A31">
        <v>3</v>
      </c>
      <c r="B31" t="s">
        <v>43</v>
      </c>
      <c r="C31" t="s">
        <v>1</v>
      </c>
      <c r="D31">
        <v>0</v>
      </c>
      <c r="E31">
        <v>48.353999999999999</v>
      </c>
      <c r="F31">
        <v>0.32880186536372702</v>
      </c>
      <c r="G31">
        <v>60</v>
      </c>
      <c r="H31">
        <v>4.2448138291854898E-2</v>
      </c>
      <c r="I31">
        <v>6.2276666666666696</v>
      </c>
      <c r="J31">
        <v>0.31229455468978101</v>
      </c>
      <c r="K31">
        <v>4.0317053647492801E-2</v>
      </c>
      <c r="L31" t="s">
        <v>307</v>
      </c>
      <c r="M31" t="s">
        <v>322</v>
      </c>
      <c r="N31" t="s">
        <v>357</v>
      </c>
      <c r="O31" t="s">
        <v>370</v>
      </c>
      <c r="P31" t="s">
        <v>360</v>
      </c>
      <c r="Q31">
        <v>0.44837962962962963</v>
      </c>
      <c r="R31" t="s">
        <v>361</v>
      </c>
      <c r="S31">
        <v>0.44837819444444443</v>
      </c>
      <c r="T31">
        <v>5602</v>
      </c>
      <c r="U31">
        <v>5662</v>
      </c>
      <c r="V31" t="s">
        <v>362</v>
      </c>
      <c r="W31">
        <v>37.14885573770492</v>
      </c>
      <c r="X31">
        <v>358.0751393442622</v>
      </c>
      <c r="Y31">
        <v>82.388996721311514</v>
      </c>
    </row>
    <row r="32" spans="1:25" x14ac:dyDescent="0.25">
      <c r="A32">
        <v>3</v>
      </c>
      <c r="B32" t="s">
        <v>44</v>
      </c>
      <c r="C32" t="s">
        <v>3</v>
      </c>
      <c r="D32">
        <v>1</v>
      </c>
      <c r="E32">
        <v>64.838166666666694</v>
      </c>
      <c r="F32">
        <v>1.8760210479155699</v>
      </c>
      <c r="G32">
        <v>60</v>
      </c>
      <c r="H32">
        <v>0.242193275857053</v>
      </c>
      <c r="I32">
        <v>1.88283333333333</v>
      </c>
      <c r="J32">
        <v>4.0087058039000797E-2</v>
      </c>
      <c r="K32">
        <v>5.1752169394500098E-3</v>
      </c>
      <c r="L32" t="s">
        <v>307</v>
      </c>
      <c r="M32" t="s">
        <v>322</v>
      </c>
      <c r="N32" t="s">
        <v>358</v>
      </c>
      <c r="O32" t="s">
        <v>352</v>
      </c>
      <c r="P32" t="s">
        <v>360</v>
      </c>
      <c r="Q32">
        <v>0.45333333333333337</v>
      </c>
      <c r="R32" t="s">
        <v>361</v>
      </c>
      <c r="S32">
        <v>0.45333189814814817</v>
      </c>
      <c r="T32">
        <v>6030</v>
      </c>
      <c r="U32">
        <v>6090</v>
      </c>
      <c r="V32" t="s">
        <v>362</v>
      </c>
      <c r="W32">
        <v>37.055181967213116</v>
      </c>
      <c r="X32">
        <v>338.27181475409833</v>
      </c>
      <c r="Y32">
        <v>81.239914754098407</v>
      </c>
    </row>
    <row r="33" spans="1:25" x14ac:dyDescent="0.25">
      <c r="A33">
        <v>3</v>
      </c>
      <c r="B33" t="s">
        <v>45</v>
      </c>
      <c r="C33" t="s">
        <v>24</v>
      </c>
      <c r="D33">
        <v>0</v>
      </c>
      <c r="E33">
        <v>48.988500000000002</v>
      </c>
      <c r="F33">
        <v>1.0211918282085899</v>
      </c>
      <c r="G33">
        <v>60</v>
      </c>
      <c r="H33">
        <v>0.13183529813116601</v>
      </c>
      <c r="I33">
        <v>2.88866666666667</v>
      </c>
      <c r="J33">
        <v>0.217182462971167</v>
      </c>
      <c r="K33">
        <v>2.8038135405854599E-2</v>
      </c>
      <c r="L33" t="s">
        <v>307</v>
      </c>
      <c r="M33" t="s">
        <v>322</v>
      </c>
      <c r="N33" t="s">
        <v>371</v>
      </c>
      <c r="O33" t="s">
        <v>322</v>
      </c>
      <c r="P33" t="s">
        <v>360</v>
      </c>
      <c r="Q33">
        <v>0.45497685185185183</v>
      </c>
      <c r="R33" t="s">
        <v>361</v>
      </c>
      <c r="S33">
        <v>0.45497541666666663</v>
      </c>
      <c r="T33">
        <v>6172</v>
      </c>
      <c r="U33">
        <v>6232</v>
      </c>
      <c r="V33" t="s">
        <v>362</v>
      </c>
      <c r="W33">
        <v>36.894827868852467</v>
      </c>
      <c r="X33">
        <v>341.98371147540979</v>
      </c>
      <c r="Y33">
        <v>81.121772131147551</v>
      </c>
    </row>
    <row r="34" spans="1:25" x14ac:dyDescent="0.25">
      <c r="A34">
        <v>4</v>
      </c>
      <c r="B34" t="s">
        <v>46</v>
      </c>
      <c r="C34" t="s">
        <v>1</v>
      </c>
      <c r="D34">
        <v>0</v>
      </c>
      <c r="E34">
        <v>44.921666666666702</v>
      </c>
      <c r="F34">
        <v>1.08304688520652</v>
      </c>
      <c r="G34">
        <v>60</v>
      </c>
      <c r="H34">
        <v>0.13982075165222299</v>
      </c>
      <c r="I34">
        <v>5.476</v>
      </c>
      <c r="J34">
        <v>0.31837189993255799</v>
      </c>
      <c r="K34">
        <v>4.11016355446404E-2</v>
      </c>
      <c r="L34" t="s">
        <v>308</v>
      </c>
      <c r="M34" t="s">
        <v>336</v>
      </c>
      <c r="N34" t="s">
        <v>372</v>
      </c>
      <c r="O34" t="s">
        <v>331</v>
      </c>
      <c r="P34" t="s">
        <v>373</v>
      </c>
      <c r="Q34">
        <v>0.46329861111111109</v>
      </c>
      <c r="R34" t="s">
        <v>374</v>
      </c>
      <c r="S34">
        <v>0.46329552083333336</v>
      </c>
      <c r="T34">
        <v>1199</v>
      </c>
      <c r="U34">
        <v>1259</v>
      </c>
      <c r="V34" t="s">
        <v>375</v>
      </c>
      <c r="W34">
        <v>37.67931639344264</v>
      </c>
      <c r="X34">
        <v>294.60901311475408</v>
      </c>
      <c r="Y34">
        <v>83.507186885245915</v>
      </c>
    </row>
    <row r="35" spans="1:25" x14ac:dyDescent="0.25">
      <c r="A35">
        <v>4</v>
      </c>
      <c r="B35" t="s">
        <v>47</v>
      </c>
      <c r="C35" t="s">
        <v>3</v>
      </c>
      <c r="D35">
        <v>1</v>
      </c>
      <c r="E35">
        <v>62.975833333333298</v>
      </c>
      <c r="F35">
        <v>1.7772509592689001</v>
      </c>
      <c r="G35">
        <v>60</v>
      </c>
      <c r="H35">
        <v>0.22944211224265301</v>
      </c>
      <c r="I35">
        <v>1.74033333333333</v>
      </c>
      <c r="J35">
        <v>2.5558212422276801E-2</v>
      </c>
      <c r="K35">
        <v>3.29955103567698E-3</v>
      </c>
      <c r="L35" t="s">
        <v>308</v>
      </c>
      <c r="M35" t="s">
        <v>336</v>
      </c>
      <c r="N35" t="s">
        <v>347</v>
      </c>
      <c r="O35" t="s">
        <v>356</v>
      </c>
      <c r="P35" t="s">
        <v>373</v>
      </c>
      <c r="Q35">
        <v>0.46423611111111113</v>
      </c>
      <c r="R35" t="s">
        <v>374</v>
      </c>
      <c r="S35">
        <v>0.46423302083333334</v>
      </c>
      <c r="T35">
        <v>1280</v>
      </c>
      <c r="U35">
        <v>1340</v>
      </c>
      <c r="V35" t="s">
        <v>375</v>
      </c>
      <c r="W35">
        <v>37.614785245901643</v>
      </c>
      <c r="X35">
        <v>278.38051967213102</v>
      </c>
      <c r="Y35">
        <v>66.25475901639345</v>
      </c>
    </row>
    <row r="36" spans="1:25" x14ac:dyDescent="0.25">
      <c r="A36">
        <v>4</v>
      </c>
      <c r="B36" t="s">
        <v>48</v>
      </c>
      <c r="C36" t="s">
        <v>24</v>
      </c>
      <c r="D36">
        <v>0</v>
      </c>
      <c r="E36">
        <v>45.773499999999999</v>
      </c>
      <c r="F36">
        <v>1.00576144454504</v>
      </c>
      <c r="G36">
        <v>60</v>
      </c>
      <c r="H36">
        <v>0.129843244166016</v>
      </c>
      <c r="I36">
        <v>1.9906666666666699</v>
      </c>
      <c r="J36">
        <v>4.0573664145874502E-2</v>
      </c>
      <c r="K36">
        <v>5.2380375177195002E-3</v>
      </c>
      <c r="L36" t="s">
        <v>308</v>
      </c>
      <c r="M36" t="s">
        <v>336</v>
      </c>
      <c r="N36" t="s">
        <v>322</v>
      </c>
      <c r="O36" t="s">
        <v>354</v>
      </c>
      <c r="P36" t="s">
        <v>373</v>
      </c>
      <c r="Q36">
        <v>0.46560185185185188</v>
      </c>
      <c r="R36" t="s">
        <v>374</v>
      </c>
      <c r="S36">
        <v>0.46559876157407404</v>
      </c>
      <c r="T36">
        <v>1398</v>
      </c>
      <c r="U36">
        <v>1458</v>
      </c>
      <c r="V36" t="s">
        <v>375</v>
      </c>
      <c r="W36">
        <v>37.536968852459012</v>
      </c>
      <c r="X36">
        <v>271.8217360655737</v>
      </c>
      <c r="Y36">
        <v>66.566240983606562</v>
      </c>
    </row>
    <row r="37" spans="1:25" x14ac:dyDescent="0.25">
      <c r="A37">
        <v>4</v>
      </c>
      <c r="B37" t="s">
        <v>49</v>
      </c>
      <c r="C37" t="s">
        <v>1</v>
      </c>
      <c r="D37">
        <v>0</v>
      </c>
      <c r="E37">
        <v>54.349833333333301</v>
      </c>
      <c r="F37">
        <v>0.73652221434402199</v>
      </c>
      <c r="G37">
        <v>60</v>
      </c>
      <c r="H37">
        <v>9.5084609008873597E-2</v>
      </c>
      <c r="I37">
        <v>4.4393333333333302</v>
      </c>
      <c r="J37">
        <v>0.20655803596621999</v>
      </c>
      <c r="K37">
        <v>2.6666527777416099E-2</v>
      </c>
      <c r="L37" t="s">
        <v>309</v>
      </c>
      <c r="M37" t="s">
        <v>336</v>
      </c>
      <c r="N37" t="s">
        <v>376</v>
      </c>
      <c r="O37" t="s">
        <v>377</v>
      </c>
      <c r="P37" t="s">
        <v>373</v>
      </c>
      <c r="Q37">
        <v>0.47565972222222225</v>
      </c>
      <c r="R37" t="s">
        <v>374</v>
      </c>
      <c r="S37">
        <v>0.47565663194444446</v>
      </c>
      <c r="T37">
        <v>2267</v>
      </c>
      <c r="U37">
        <v>2327</v>
      </c>
      <c r="V37" t="s">
        <v>375</v>
      </c>
      <c r="W37">
        <v>36.940331147540988</v>
      </c>
      <c r="X37">
        <v>280.20374590163937</v>
      </c>
      <c r="Y37">
        <v>49.167298360655742</v>
      </c>
    </row>
    <row r="38" spans="1:25" x14ac:dyDescent="0.25">
      <c r="A38">
        <v>4</v>
      </c>
      <c r="B38" t="s">
        <v>50</v>
      </c>
      <c r="C38" t="s">
        <v>3</v>
      </c>
      <c r="D38">
        <v>1</v>
      </c>
      <c r="E38">
        <v>68.854333333333301</v>
      </c>
      <c r="F38">
        <v>2.1608226571275</v>
      </c>
      <c r="G38">
        <v>60</v>
      </c>
      <c r="H38">
        <v>0.27896100550541603</v>
      </c>
      <c r="I38">
        <v>1.6865000000000001</v>
      </c>
      <c r="J38">
        <v>3.7497777711930198E-2</v>
      </c>
      <c r="K38">
        <v>4.8409422866031197E-3</v>
      </c>
      <c r="L38" t="s">
        <v>309</v>
      </c>
      <c r="M38" t="s">
        <v>336</v>
      </c>
      <c r="N38" t="s">
        <v>350</v>
      </c>
      <c r="O38" t="s">
        <v>351</v>
      </c>
      <c r="P38" t="s">
        <v>373</v>
      </c>
      <c r="Q38">
        <v>0.47665509259259259</v>
      </c>
      <c r="R38" t="s">
        <v>374</v>
      </c>
      <c r="S38">
        <v>0.4766520023148148</v>
      </c>
      <c r="T38">
        <v>2353</v>
      </c>
      <c r="U38">
        <v>2413</v>
      </c>
      <c r="V38" t="s">
        <v>375</v>
      </c>
      <c r="W38">
        <v>37.144411475409818</v>
      </c>
      <c r="X38">
        <v>298.78761639344265</v>
      </c>
      <c r="Y38">
        <v>81.579444262295112</v>
      </c>
    </row>
    <row r="39" spans="1:25" x14ac:dyDescent="0.25">
      <c r="A39">
        <v>4</v>
      </c>
      <c r="B39" t="s">
        <v>51</v>
      </c>
      <c r="C39" t="s">
        <v>24</v>
      </c>
      <c r="D39">
        <v>0</v>
      </c>
      <c r="E39">
        <v>56.901166666666697</v>
      </c>
      <c r="F39">
        <v>1.87736969513791</v>
      </c>
      <c r="G39">
        <v>60</v>
      </c>
      <c r="H39">
        <v>0.242367385464788</v>
      </c>
      <c r="I39">
        <v>1.7515000000000001</v>
      </c>
      <c r="J39">
        <v>6.9541953764136799E-2</v>
      </c>
      <c r="K39">
        <v>8.9778276263742605E-3</v>
      </c>
      <c r="L39" t="s">
        <v>309</v>
      </c>
      <c r="M39" t="s">
        <v>336</v>
      </c>
      <c r="N39" t="s">
        <v>354</v>
      </c>
      <c r="O39" t="s">
        <v>378</v>
      </c>
      <c r="P39" t="s">
        <v>373</v>
      </c>
      <c r="Q39">
        <v>0.47803240740740738</v>
      </c>
      <c r="R39" t="s">
        <v>374</v>
      </c>
      <c r="S39">
        <v>0.47802931712962965</v>
      </c>
      <c r="T39">
        <v>2472</v>
      </c>
      <c r="U39">
        <v>2532</v>
      </c>
      <c r="V39" t="s">
        <v>375</v>
      </c>
      <c r="W39">
        <v>37.386026229508204</v>
      </c>
      <c r="X39">
        <v>311.7411262295081</v>
      </c>
      <c r="Y39">
        <v>91.215698360655765</v>
      </c>
    </row>
    <row r="40" spans="1:25" x14ac:dyDescent="0.25">
      <c r="A40">
        <v>4</v>
      </c>
      <c r="B40" t="s">
        <v>52</v>
      </c>
      <c r="C40" t="s">
        <v>1</v>
      </c>
      <c r="D40">
        <v>0</v>
      </c>
      <c r="E40">
        <v>64.339166666666699</v>
      </c>
      <c r="F40">
        <v>0.78787328013809199</v>
      </c>
      <c r="G40">
        <v>60</v>
      </c>
      <c r="H40">
        <v>0.101714003096555</v>
      </c>
      <c r="I40">
        <v>3.6538333333333299</v>
      </c>
      <c r="J40">
        <v>0.23905432901795001</v>
      </c>
      <c r="K40">
        <v>3.0861781170843601E-2</v>
      </c>
      <c r="L40" t="s">
        <v>310</v>
      </c>
      <c r="M40" t="s">
        <v>336</v>
      </c>
      <c r="N40" t="s">
        <v>332</v>
      </c>
      <c r="O40" t="s">
        <v>324</v>
      </c>
      <c r="P40" t="s">
        <v>373</v>
      </c>
      <c r="Q40">
        <v>0.48873842592592592</v>
      </c>
      <c r="R40" t="s">
        <v>374</v>
      </c>
      <c r="S40">
        <v>0.48873533564814814</v>
      </c>
      <c r="T40">
        <v>3397</v>
      </c>
      <c r="U40">
        <v>3457</v>
      </c>
      <c r="V40" t="s">
        <v>375</v>
      </c>
      <c r="W40">
        <v>37.511986885245911</v>
      </c>
      <c r="X40">
        <v>303.37353442622947</v>
      </c>
      <c r="Y40">
        <v>67.841093442622935</v>
      </c>
    </row>
    <row r="41" spans="1:25" x14ac:dyDescent="0.25">
      <c r="A41">
        <v>4</v>
      </c>
      <c r="B41" t="s">
        <v>53</v>
      </c>
      <c r="C41" t="s">
        <v>3</v>
      </c>
      <c r="D41">
        <v>1</v>
      </c>
      <c r="E41">
        <v>72.426833333333306</v>
      </c>
      <c r="F41">
        <v>1.6518338210068899</v>
      </c>
      <c r="G41">
        <v>60</v>
      </c>
      <c r="H41">
        <v>0.21325082931539499</v>
      </c>
      <c r="I41">
        <v>1.879</v>
      </c>
      <c r="J41">
        <v>3.27973576171414E-2</v>
      </c>
      <c r="K41">
        <v>4.2341206616932497E-3</v>
      </c>
      <c r="L41" t="s">
        <v>310</v>
      </c>
      <c r="M41" t="s">
        <v>336</v>
      </c>
      <c r="N41" t="s">
        <v>357</v>
      </c>
      <c r="O41" t="s">
        <v>334</v>
      </c>
      <c r="P41" t="s">
        <v>373</v>
      </c>
      <c r="Q41">
        <v>0.49025462962962968</v>
      </c>
      <c r="R41" t="s">
        <v>374</v>
      </c>
      <c r="S41">
        <v>0.49025153935185184</v>
      </c>
      <c r="T41">
        <v>3528</v>
      </c>
      <c r="U41">
        <v>3588</v>
      </c>
      <c r="V41" t="s">
        <v>375</v>
      </c>
      <c r="W41">
        <v>37.482749180327872</v>
      </c>
      <c r="X41">
        <v>307.94361967213121</v>
      </c>
      <c r="Y41">
        <v>84.437637704918032</v>
      </c>
    </row>
    <row r="42" spans="1:25" x14ac:dyDescent="0.25">
      <c r="A42">
        <v>4</v>
      </c>
      <c r="B42" t="s">
        <v>54</v>
      </c>
      <c r="C42" t="s">
        <v>24</v>
      </c>
      <c r="D42">
        <v>0</v>
      </c>
      <c r="E42">
        <v>67.546000000000006</v>
      </c>
      <c r="F42">
        <v>2.1558974929249302</v>
      </c>
      <c r="G42">
        <v>60</v>
      </c>
      <c r="H42">
        <v>0.27832516954095299</v>
      </c>
      <c r="I42">
        <v>1.6105</v>
      </c>
      <c r="J42">
        <v>4.6203354856546898E-2</v>
      </c>
      <c r="K42">
        <v>5.9648274632772497E-3</v>
      </c>
      <c r="L42" t="s">
        <v>310</v>
      </c>
      <c r="M42" t="s">
        <v>336</v>
      </c>
      <c r="N42" t="s">
        <v>379</v>
      </c>
      <c r="O42" t="s">
        <v>331</v>
      </c>
      <c r="P42" t="s">
        <v>373</v>
      </c>
      <c r="Q42">
        <v>0.49246527777777777</v>
      </c>
      <c r="R42" t="s">
        <v>374</v>
      </c>
      <c r="S42">
        <v>0.49246218749999998</v>
      </c>
      <c r="T42">
        <v>3719</v>
      </c>
      <c r="U42">
        <v>3779</v>
      </c>
      <c r="V42" t="s">
        <v>375</v>
      </c>
      <c r="W42">
        <v>37.360273770491808</v>
      </c>
      <c r="X42">
        <v>308.58499508196729</v>
      </c>
      <c r="Y42">
        <v>80.596611475409802</v>
      </c>
    </row>
    <row r="43" spans="1:25" x14ac:dyDescent="0.25">
      <c r="A43">
        <v>4</v>
      </c>
      <c r="B43" t="s">
        <v>55</v>
      </c>
      <c r="C43" t="s">
        <v>1</v>
      </c>
      <c r="D43">
        <v>0</v>
      </c>
      <c r="E43">
        <v>48.399000000000001</v>
      </c>
      <c r="F43">
        <v>0.31163921447725401</v>
      </c>
      <c r="G43">
        <v>60</v>
      </c>
      <c r="H43">
        <v>4.0232449589852198E-2</v>
      </c>
      <c r="I43">
        <v>5.0065</v>
      </c>
      <c r="J43">
        <v>0.20762004559611599</v>
      </c>
      <c r="K43">
        <v>2.6803632631086101E-2</v>
      </c>
      <c r="L43" t="s">
        <v>307</v>
      </c>
      <c r="M43" t="s">
        <v>348</v>
      </c>
      <c r="N43" t="s">
        <v>322</v>
      </c>
      <c r="O43" t="s">
        <v>367</v>
      </c>
      <c r="P43" t="s">
        <v>373</v>
      </c>
      <c r="Q43">
        <v>0.50716435185185182</v>
      </c>
      <c r="R43" t="s">
        <v>374</v>
      </c>
      <c r="S43">
        <v>0.50716126157407404</v>
      </c>
      <c r="T43">
        <v>4989</v>
      </c>
      <c r="U43">
        <v>5049</v>
      </c>
      <c r="V43" t="s">
        <v>375</v>
      </c>
      <c r="W43">
        <v>37.440270491803275</v>
      </c>
      <c r="X43">
        <v>313.39169836065577</v>
      </c>
      <c r="Y43">
        <v>74.890547540983604</v>
      </c>
    </row>
    <row r="44" spans="1:25" x14ac:dyDescent="0.25">
      <c r="A44">
        <v>4</v>
      </c>
      <c r="B44" t="s">
        <v>56</v>
      </c>
      <c r="C44" t="s">
        <v>3</v>
      </c>
      <c r="D44">
        <v>1</v>
      </c>
      <c r="E44">
        <v>67.694333333333304</v>
      </c>
      <c r="F44">
        <v>2.0201735624005699</v>
      </c>
      <c r="G44">
        <v>60</v>
      </c>
      <c r="H44">
        <v>0.26080328545419801</v>
      </c>
      <c r="I44">
        <v>1.7553333333333301</v>
      </c>
      <c r="J44">
        <v>4.78005113873156E-2</v>
      </c>
      <c r="K44">
        <v>6.1710194847757202E-3</v>
      </c>
      <c r="L44" t="s">
        <v>307</v>
      </c>
      <c r="M44" t="s">
        <v>348</v>
      </c>
      <c r="N44" t="s">
        <v>336</v>
      </c>
      <c r="O44" t="s">
        <v>380</v>
      </c>
      <c r="P44" t="s">
        <v>373</v>
      </c>
      <c r="Q44">
        <v>0.50806712962962963</v>
      </c>
      <c r="R44" t="s">
        <v>374</v>
      </c>
      <c r="S44">
        <v>0.50806403935185185</v>
      </c>
      <c r="T44">
        <v>5067</v>
      </c>
      <c r="U44">
        <v>5127</v>
      </c>
      <c r="V44" t="s">
        <v>375</v>
      </c>
      <c r="W44">
        <v>37.421852459016392</v>
      </c>
      <c r="X44">
        <v>314.58798852459012</v>
      </c>
      <c r="Y44">
        <v>72.712055737704929</v>
      </c>
    </row>
    <row r="45" spans="1:25" x14ac:dyDescent="0.25">
      <c r="A45">
        <v>4</v>
      </c>
      <c r="B45" t="s">
        <v>57</v>
      </c>
      <c r="C45" t="s">
        <v>24</v>
      </c>
      <c r="D45">
        <v>0</v>
      </c>
      <c r="E45">
        <v>47.193166666666698</v>
      </c>
      <c r="F45">
        <v>1.0749689788805801</v>
      </c>
      <c r="G45">
        <v>60</v>
      </c>
      <c r="H45">
        <v>0.13877789842980301</v>
      </c>
      <c r="I45">
        <v>1.8778333333333299</v>
      </c>
      <c r="J45">
        <v>9.4606054539630599E-2</v>
      </c>
      <c r="K45">
        <v>1.2213589122746E-2</v>
      </c>
      <c r="L45" t="s">
        <v>307</v>
      </c>
      <c r="M45" t="s">
        <v>348</v>
      </c>
      <c r="N45" t="s">
        <v>381</v>
      </c>
      <c r="O45" t="s">
        <v>382</v>
      </c>
      <c r="P45" t="s">
        <v>373</v>
      </c>
      <c r="Q45">
        <v>0.50975694444444442</v>
      </c>
      <c r="R45" t="s">
        <v>374</v>
      </c>
      <c r="S45">
        <v>0.50975385416666663</v>
      </c>
      <c r="T45">
        <v>5213</v>
      </c>
      <c r="U45">
        <v>5273</v>
      </c>
      <c r="V45" t="s">
        <v>375</v>
      </c>
      <c r="W45">
        <v>37.376581967213127</v>
      </c>
      <c r="X45">
        <v>313.92630655737696</v>
      </c>
      <c r="Y45">
        <v>72.068008196721308</v>
      </c>
    </row>
    <row r="46" spans="1:25" x14ac:dyDescent="0.25">
      <c r="A46">
        <v>6</v>
      </c>
      <c r="B46" t="s">
        <v>58</v>
      </c>
      <c r="C46" t="s">
        <v>1</v>
      </c>
      <c r="D46">
        <v>0</v>
      </c>
      <c r="E46">
        <v>50.0416666666667</v>
      </c>
      <c r="F46">
        <v>0.205938232379409</v>
      </c>
      <c r="G46">
        <v>60</v>
      </c>
      <c r="H46">
        <v>2.6586511478428099E-2</v>
      </c>
      <c r="I46">
        <v>6.8158333333333303</v>
      </c>
      <c r="J46">
        <v>0.31679273806211</v>
      </c>
      <c r="K46">
        <v>4.0897766623800097E-2</v>
      </c>
      <c r="L46" t="s">
        <v>308</v>
      </c>
      <c r="M46" t="s">
        <v>331</v>
      </c>
      <c r="N46" t="s">
        <v>383</v>
      </c>
      <c r="O46" t="s">
        <v>384</v>
      </c>
      <c r="P46" t="s">
        <v>385</v>
      </c>
      <c r="Q46">
        <v>0.39991898148148147</v>
      </c>
      <c r="R46" t="s">
        <v>386</v>
      </c>
      <c r="S46">
        <v>0.39991093750000001</v>
      </c>
      <c r="T46">
        <v>1197</v>
      </c>
      <c r="U46">
        <v>1257</v>
      </c>
      <c r="V46" t="s">
        <v>387</v>
      </c>
      <c r="W46">
        <v>37.214724590163932</v>
      </c>
      <c r="X46">
        <v>363.54040819672139</v>
      </c>
      <c r="Y46">
        <v>79.412318032786871</v>
      </c>
    </row>
    <row r="47" spans="1:25" x14ac:dyDescent="0.25">
      <c r="A47">
        <v>6</v>
      </c>
      <c r="B47" t="s">
        <v>59</v>
      </c>
      <c r="C47" t="s">
        <v>3</v>
      </c>
      <c r="D47">
        <v>1</v>
      </c>
      <c r="E47">
        <v>60.279333333333398</v>
      </c>
      <c r="F47">
        <v>1.0746020452035101</v>
      </c>
      <c r="G47">
        <v>60</v>
      </c>
      <c r="H47">
        <v>0.13873052749578699</v>
      </c>
      <c r="I47">
        <v>2.12266666666667</v>
      </c>
      <c r="J47">
        <v>4.0614720921798297E-2</v>
      </c>
      <c r="K47">
        <v>5.2433379246995503E-3</v>
      </c>
      <c r="L47" t="s">
        <v>308</v>
      </c>
      <c r="M47" t="s">
        <v>331</v>
      </c>
      <c r="N47" t="s">
        <v>380</v>
      </c>
      <c r="O47" t="s">
        <v>324</v>
      </c>
      <c r="P47" t="s">
        <v>385</v>
      </c>
      <c r="Q47">
        <v>0.4012384259259259</v>
      </c>
      <c r="R47" t="s">
        <v>386</v>
      </c>
      <c r="S47">
        <v>0.40123038194444444</v>
      </c>
      <c r="T47">
        <v>1311</v>
      </c>
      <c r="U47">
        <v>1371</v>
      </c>
      <c r="V47" t="s">
        <v>387</v>
      </c>
      <c r="W47">
        <v>37.122837704918027</v>
      </c>
      <c r="X47">
        <v>368.8403327868852</v>
      </c>
      <c r="Y47">
        <v>79.722999999999999</v>
      </c>
    </row>
    <row r="48" spans="1:25" x14ac:dyDescent="0.25">
      <c r="A48">
        <v>6</v>
      </c>
      <c r="B48" t="s">
        <v>60</v>
      </c>
      <c r="C48" t="s">
        <v>24</v>
      </c>
      <c r="D48">
        <v>0</v>
      </c>
      <c r="E48">
        <v>54.540833333333303</v>
      </c>
      <c r="F48">
        <v>1.0718664277273</v>
      </c>
      <c r="G48">
        <v>60</v>
      </c>
      <c r="H48">
        <v>0.13837736079822299</v>
      </c>
      <c r="I48">
        <v>2.38133333333333</v>
      </c>
      <c r="J48">
        <v>5.3337499837252299E-2</v>
      </c>
      <c r="K48">
        <v>6.8858416199339698E-3</v>
      </c>
      <c r="L48" t="s">
        <v>308</v>
      </c>
      <c r="M48" t="s">
        <v>331</v>
      </c>
      <c r="N48" t="s">
        <v>370</v>
      </c>
      <c r="O48" t="s">
        <v>341</v>
      </c>
      <c r="P48" t="s">
        <v>385</v>
      </c>
      <c r="Q48">
        <v>0.40297453703703701</v>
      </c>
      <c r="R48" t="s">
        <v>386</v>
      </c>
      <c r="S48">
        <v>0.4029664930555556</v>
      </c>
      <c r="T48">
        <v>1461</v>
      </c>
      <c r="U48">
        <v>1521</v>
      </c>
      <c r="V48" t="s">
        <v>387</v>
      </c>
      <c r="W48">
        <v>37.076616393442634</v>
      </c>
      <c r="X48">
        <v>351.20686065573761</v>
      </c>
      <c r="Y48">
        <v>76.310613114754105</v>
      </c>
    </row>
    <row r="49" spans="1:25" x14ac:dyDescent="0.25">
      <c r="A49">
        <v>6</v>
      </c>
      <c r="B49" t="s">
        <v>61</v>
      </c>
      <c r="C49" t="s">
        <v>1</v>
      </c>
      <c r="D49">
        <v>0</v>
      </c>
      <c r="E49">
        <v>64.802999999999997</v>
      </c>
      <c r="F49">
        <v>0.29315126925644802</v>
      </c>
      <c r="G49">
        <v>60</v>
      </c>
      <c r="H49">
        <v>3.7845666124993002E-2</v>
      </c>
      <c r="I49">
        <v>5.2491666666666701</v>
      </c>
      <c r="J49">
        <v>0.25801997123392501</v>
      </c>
      <c r="K49">
        <v>3.3310235052596997E-2</v>
      </c>
      <c r="L49" t="s">
        <v>309</v>
      </c>
      <c r="M49" t="s">
        <v>331</v>
      </c>
      <c r="N49" t="s">
        <v>369</v>
      </c>
      <c r="O49" t="s">
        <v>384</v>
      </c>
      <c r="P49" t="s">
        <v>385</v>
      </c>
      <c r="Q49">
        <v>0.41311342592592593</v>
      </c>
      <c r="R49" t="s">
        <v>386</v>
      </c>
      <c r="S49">
        <v>0.41310538194444441</v>
      </c>
      <c r="T49">
        <v>2337</v>
      </c>
      <c r="U49">
        <v>2397</v>
      </c>
      <c r="V49" t="s">
        <v>387</v>
      </c>
      <c r="W49">
        <v>37.707808196721309</v>
      </c>
      <c r="X49">
        <v>354.37728032786885</v>
      </c>
      <c r="Y49">
        <v>70.813747540983599</v>
      </c>
    </row>
    <row r="50" spans="1:25" x14ac:dyDescent="0.25">
      <c r="A50">
        <v>6</v>
      </c>
      <c r="B50" t="s">
        <v>62</v>
      </c>
      <c r="C50" t="s">
        <v>3</v>
      </c>
      <c r="D50">
        <v>1</v>
      </c>
      <c r="E50">
        <v>72.318666666666701</v>
      </c>
      <c r="F50">
        <v>2.1445329457845999</v>
      </c>
      <c r="G50">
        <v>60</v>
      </c>
      <c r="H50">
        <v>0.27685801281389599</v>
      </c>
      <c r="I50">
        <v>1.8073333333333299</v>
      </c>
      <c r="J50">
        <v>4.0655736235971601E-2</v>
      </c>
      <c r="K50">
        <v>5.2486329789906399E-3</v>
      </c>
      <c r="L50" t="s">
        <v>309</v>
      </c>
      <c r="M50" t="s">
        <v>331</v>
      </c>
      <c r="N50" t="s">
        <v>388</v>
      </c>
      <c r="O50" t="s">
        <v>368</v>
      </c>
      <c r="P50" t="s">
        <v>385</v>
      </c>
      <c r="Q50">
        <v>0.41413194444444446</v>
      </c>
      <c r="R50" t="s">
        <v>386</v>
      </c>
      <c r="S50">
        <v>0.41412390046296293</v>
      </c>
      <c r="T50">
        <v>2425</v>
      </c>
      <c r="U50">
        <v>2485</v>
      </c>
      <c r="V50" t="s">
        <v>387</v>
      </c>
      <c r="W50">
        <v>37.741108196721314</v>
      </c>
      <c r="X50">
        <v>368.78034918032796</v>
      </c>
      <c r="Y50">
        <v>74.965032786885232</v>
      </c>
    </row>
    <row r="51" spans="1:25" x14ac:dyDescent="0.25">
      <c r="A51">
        <v>6</v>
      </c>
      <c r="B51" t="s">
        <v>63</v>
      </c>
      <c r="C51" t="s">
        <v>24</v>
      </c>
      <c r="D51">
        <v>0</v>
      </c>
      <c r="E51">
        <v>67.563666666666606</v>
      </c>
      <c r="F51">
        <v>1.4005379522010699</v>
      </c>
      <c r="G51">
        <v>60</v>
      </c>
      <c r="H51">
        <v>0.18080867215353899</v>
      </c>
      <c r="I51">
        <v>1.9455</v>
      </c>
      <c r="J51">
        <v>7.2581563315578496E-2</v>
      </c>
      <c r="K51">
        <v>9.37023953209783E-3</v>
      </c>
      <c r="L51" t="s">
        <v>309</v>
      </c>
      <c r="M51" t="s">
        <v>331</v>
      </c>
      <c r="N51" t="s">
        <v>334</v>
      </c>
      <c r="O51" t="s">
        <v>389</v>
      </c>
      <c r="P51" t="s">
        <v>385</v>
      </c>
      <c r="Q51">
        <v>0.41534722222222226</v>
      </c>
      <c r="R51" t="s">
        <v>386</v>
      </c>
      <c r="S51">
        <v>0.41533917824074074</v>
      </c>
      <c r="T51">
        <v>2530</v>
      </c>
      <c r="U51">
        <v>2590</v>
      </c>
      <c r="V51" t="s">
        <v>387</v>
      </c>
      <c r="W51">
        <v>37.725113114754102</v>
      </c>
      <c r="X51">
        <v>359.07431311475398</v>
      </c>
      <c r="Y51">
        <v>74.381588524590171</v>
      </c>
    </row>
    <row r="52" spans="1:25" x14ac:dyDescent="0.25">
      <c r="A52">
        <v>6</v>
      </c>
      <c r="B52" t="s">
        <v>64</v>
      </c>
      <c r="C52" t="s">
        <v>1</v>
      </c>
      <c r="D52">
        <v>0</v>
      </c>
      <c r="E52">
        <v>70.046999999999997</v>
      </c>
      <c r="F52">
        <v>0.527261162360109</v>
      </c>
      <c r="G52">
        <v>60</v>
      </c>
      <c r="H52">
        <v>6.8069123364088893E-2</v>
      </c>
      <c r="I52">
        <v>4.4053333333333304</v>
      </c>
      <c r="J52">
        <v>0.222743998547411</v>
      </c>
      <c r="K52">
        <v>2.8756126561392401E-2</v>
      </c>
      <c r="L52" t="s">
        <v>310</v>
      </c>
      <c r="M52" t="s">
        <v>322</v>
      </c>
      <c r="N52" t="s">
        <v>390</v>
      </c>
      <c r="O52" t="s">
        <v>391</v>
      </c>
      <c r="P52" t="s">
        <v>385</v>
      </c>
      <c r="Q52">
        <v>0.42571759259259262</v>
      </c>
      <c r="R52" t="s">
        <v>386</v>
      </c>
      <c r="S52">
        <v>0.4257095486111111</v>
      </c>
      <c r="T52">
        <v>3426</v>
      </c>
      <c r="U52">
        <v>3486</v>
      </c>
      <c r="V52" t="s">
        <v>387</v>
      </c>
      <c r="W52">
        <v>37.095513114754098</v>
      </c>
      <c r="X52">
        <v>340.72173278688518</v>
      </c>
      <c r="Y52">
        <v>58.94265081967216</v>
      </c>
    </row>
    <row r="53" spans="1:25" x14ac:dyDescent="0.25">
      <c r="A53">
        <v>6</v>
      </c>
      <c r="B53" t="s">
        <v>65</v>
      </c>
      <c r="C53" t="s">
        <v>3</v>
      </c>
      <c r="D53">
        <v>1</v>
      </c>
      <c r="E53">
        <v>77.545000000000002</v>
      </c>
      <c r="F53">
        <v>1.55775425961007</v>
      </c>
      <c r="G53">
        <v>60</v>
      </c>
      <c r="H53">
        <v>0.20110521016511601</v>
      </c>
      <c r="I53">
        <v>1.94166666666667</v>
      </c>
      <c r="J53">
        <v>3.7601713908928303E-2</v>
      </c>
      <c r="K53">
        <v>4.8543603919378297E-3</v>
      </c>
      <c r="L53" t="s">
        <v>310</v>
      </c>
      <c r="M53" t="s">
        <v>322</v>
      </c>
      <c r="N53" t="s">
        <v>339</v>
      </c>
      <c r="O53" t="s">
        <v>334</v>
      </c>
      <c r="P53" t="s">
        <v>385</v>
      </c>
      <c r="Q53">
        <v>0.42775462962962968</v>
      </c>
      <c r="R53" t="s">
        <v>386</v>
      </c>
      <c r="S53">
        <v>0.42774658564814816</v>
      </c>
      <c r="T53">
        <v>3602</v>
      </c>
      <c r="U53">
        <v>3662</v>
      </c>
      <c r="V53" t="s">
        <v>387</v>
      </c>
      <c r="W53">
        <v>37.149726229508197</v>
      </c>
      <c r="X53">
        <v>358.95093442622954</v>
      </c>
      <c r="Y53">
        <v>58.894662295081964</v>
      </c>
    </row>
    <row r="54" spans="1:25" x14ac:dyDescent="0.25">
      <c r="A54">
        <v>6</v>
      </c>
      <c r="B54" t="s">
        <v>66</v>
      </c>
      <c r="C54" t="s">
        <v>24</v>
      </c>
      <c r="D54">
        <v>0</v>
      </c>
      <c r="E54">
        <v>73.664833333333306</v>
      </c>
      <c r="F54">
        <v>1.9876648708695599</v>
      </c>
      <c r="G54">
        <v>60</v>
      </c>
      <c r="H54">
        <v>0.25660643142397699</v>
      </c>
      <c r="I54">
        <v>1.6626666666666701</v>
      </c>
      <c r="J54">
        <v>5.7150872453727401E-2</v>
      </c>
      <c r="K54">
        <v>7.3781459078170204E-3</v>
      </c>
      <c r="L54" t="s">
        <v>310</v>
      </c>
      <c r="M54" t="s">
        <v>322</v>
      </c>
      <c r="N54" t="s">
        <v>338</v>
      </c>
      <c r="O54" t="s">
        <v>340</v>
      </c>
      <c r="P54" t="s">
        <v>385</v>
      </c>
      <c r="Q54">
        <v>0.42969907407407404</v>
      </c>
      <c r="R54" t="s">
        <v>386</v>
      </c>
      <c r="S54">
        <v>0.42969103009259263</v>
      </c>
      <c r="T54">
        <v>3770</v>
      </c>
      <c r="U54">
        <v>3830</v>
      </c>
      <c r="V54" t="s">
        <v>387</v>
      </c>
      <c r="W54">
        <v>37.285919672131158</v>
      </c>
      <c r="X54">
        <v>346.59825901639323</v>
      </c>
      <c r="Y54">
        <v>57.930013114754097</v>
      </c>
    </row>
    <row r="55" spans="1:25" x14ac:dyDescent="0.25">
      <c r="A55">
        <v>6</v>
      </c>
      <c r="B55" t="s">
        <v>67</v>
      </c>
      <c r="C55" t="s">
        <v>1</v>
      </c>
      <c r="D55">
        <v>0</v>
      </c>
      <c r="E55">
        <v>53.9018333333333</v>
      </c>
      <c r="F55">
        <v>0.37519102541979299</v>
      </c>
      <c r="G55">
        <v>60</v>
      </c>
      <c r="H55">
        <v>4.8436953103244702E-2</v>
      </c>
      <c r="I55">
        <v>6.1903333333333297</v>
      </c>
      <c r="J55">
        <v>0.287465746751775</v>
      </c>
      <c r="K55">
        <v>3.7111668325823403E-2</v>
      </c>
      <c r="L55" t="s">
        <v>307</v>
      </c>
      <c r="M55" t="s">
        <v>322</v>
      </c>
      <c r="N55" t="s">
        <v>380</v>
      </c>
      <c r="O55" t="s">
        <v>370</v>
      </c>
      <c r="P55" t="s">
        <v>385</v>
      </c>
      <c r="Q55">
        <v>0.44282407407407409</v>
      </c>
      <c r="R55" t="s">
        <v>386</v>
      </c>
      <c r="S55">
        <v>0.44281603009259257</v>
      </c>
      <c r="T55">
        <v>4904</v>
      </c>
      <c r="U55">
        <v>4964</v>
      </c>
      <c r="V55" t="s">
        <v>387</v>
      </c>
      <c r="W55">
        <v>37.826388524590165</v>
      </c>
      <c r="X55">
        <v>374.42801967213126</v>
      </c>
      <c r="Y55">
        <v>70.716340983606543</v>
      </c>
    </row>
    <row r="56" spans="1:25" x14ac:dyDescent="0.25">
      <c r="A56">
        <v>6</v>
      </c>
      <c r="B56" t="s">
        <v>68</v>
      </c>
      <c r="C56" t="s">
        <v>3</v>
      </c>
      <c r="D56">
        <v>1</v>
      </c>
      <c r="E56">
        <v>67.578166666666704</v>
      </c>
      <c r="F56">
        <v>1.2138938609102301</v>
      </c>
      <c r="G56">
        <v>60</v>
      </c>
      <c r="H56">
        <v>0.156713023578959</v>
      </c>
      <c r="I56">
        <v>2.2293333333333298</v>
      </c>
      <c r="J56">
        <v>4.9862031870173698E-2</v>
      </c>
      <c r="K56">
        <v>6.4371606347082104E-3</v>
      </c>
      <c r="L56" t="s">
        <v>307</v>
      </c>
      <c r="M56" t="s">
        <v>322</v>
      </c>
      <c r="N56" t="s">
        <v>343</v>
      </c>
      <c r="O56" t="s">
        <v>367</v>
      </c>
      <c r="P56" t="s">
        <v>385</v>
      </c>
      <c r="Q56">
        <v>0.44396990740740744</v>
      </c>
      <c r="R56" t="s">
        <v>386</v>
      </c>
      <c r="S56">
        <v>0.44396186342592592</v>
      </c>
      <c r="T56">
        <v>5003</v>
      </c>
      <c r="U56">
        <v>5063</v>
      </c>
      <c r="V56" t="s">
        <v>387</v>
      </c>
      <c r="W56">
        <v>37.789065573770486</v>
      </c>
      <c r="X56">
        <v>367.04592622950815</v>
      </c>
      <c r="Y56">
        <v>70.388850819672115</v>
      </c>
    </row>
    <row r="57" spans="1:25" x14ac:dyDescent="0.25">
      <c r="A57">
        <v>6</v>
      </c>
      <c r="B57" t="s">
        <v>69</v>
      </c>
      <c r="C57" t="s">
        <v>24</v>
      </c>
      <c r="D57">
        <v>0</v>
      </c>
      <c r="E57">
        <v>54.719333333333303</v>
      </c>
      <c r="F57">
        <v>1.2005607948880499</v>
      </c>
      <c r="G57">
        <v>60</v>
      </c>
      <c r="H57">
        <v>0.15499173215703199</v>
      </c>
      <c r="I57">
        <v>2.0683333333333298</v>
      </c>
      <c r="J57">
        <v>4.7299283527578097E-2</v>
      </c>
      <c r="K57">
        <v>6.1063112463284304E-3</v>
      </c>
      <c r="L57" t="s">
        <v>307</v>
      </c>
      <c r="M57" t="s">
        <v>322</v>
      </c>
      <c r="N57" t="s">
        <v>330</v>
      </c>
      <c r="O57" t="s">
        <v>331</v>
      </c>
      <c r="P57" t="s">
        <v>385</v>
      </c>
      <c r="Q57">
        <v>0.44593750000000004</v>
      </c>
      <c r="R57" t="s">
        <v>386</v>
      </c>
      <c r="S57">
        <v>0.44592945601851852</v>
      </c>
      <c r="T57">
        <v>5173</v>
      </c>
      <c r="U57">
        <v>5233</v>
      </c>
      <c r="V57" t="s">
        <v>387</v>
      </c>
      <c r="W57">
        <v>37.804521311475419</v>
      </c>
      <c r="X57">
        <v>361.65746393442635</v>
      </c>
      <c r="Y57">
        <v>71.145493442622922</v>
      </c>
    </row>
    <row r="58" spans="1:25" x14ac:dyDescent="0.25">
      <c r="A58">
        <v>8</v>
      </c>
      <c r="B58" t="s">
        <v>70</v>
      </c>
      <c r="C58" t="s">
        <v>1</v>
      </c>
      <c r="D58">
        <v>0</v>
      </c>
      <c r="E58">
        <v>52.9153333333334</v>
      </c>
      <c r="F58">
        <v>0.49173321583512702</v>
      </c>
      <c r="G58">
        <v>60</v>
      </c>
      <c r="H58">
        <v>6.3482485190215501E-2</v>
      </c>
      <c r="I58">
        <v>5.3760000000000003</v>
      </c>
      <c r="J58">
        <v>0.28353247903312001</v>
      </c>
      <c r="K58">
        <v>3.6603885646805903E-2</v>
      </c>
      <c r="L58" t="s">
        <v>308</v>
      </c>
      <c r="M58" t="s">
        <v>331</v>
      </c>
      <c r="N58" t="s">
        <v>342</v>
      </c>
      <c r="O58" t="s">
        <v>378</v>
      </c>
      <c r="P58" t="s">
        <v>392</v>
      </c>
      <c r="Q58">
        <v>0.39817129629629627</v>
      </c>
      <c r="R58" t="s">
        <v>393</v>
      </c>
      <c r="S58">
        <v>0.39816766203703707</v>
      </c>
      <c r="T58">
        <v>666</v>
      </c>
      <c r="U58">
        <v>726</v>
      </c>
      <c r="V58" t="s">
        <v>394</v>
      </c>
      <c r="W58">
        <v>37.41657049180327</v>
      </c>
      <c r="X58">
        <v>331.5359770491803</v>
      </c>
      <c r="Y58">
        <v>78.561167213114729</v>
      </c>
    </row>
    <row r="59" spans="1:25" x14ac:dyDescent="0.25">
      <c r="A59">
        <v>8</v>
      </c>
      <c r="B59" t="s">
        <v>71</v>
      </c>
      <c r="C59" t="s">
        <v>3</v>
      </c>
      <c r="D59">
        <v>1</v>
      </c>
      <c r="E59">
        <v>66.459166666666704</v>
      </c>
      <c r="F59">
        <v>1.2650998533273501</v>
      </c>
      <c r="G59">
        <v>60</v>
      </c>
      <c r="H59">
        <v>0.163323688774209</v>
      </c>
      <c r="I59">
        <v>2.093</v>
      </c>
      <c r="J59">
        <v>3.1427164470672002E-2</v>
      </c>
      <c r="K59">
        <v>4.0572294871144702E-3</v>
      </c>
      <c r="L59" t="s">
        <v>308</v>
      </c>
      <c r="M59" t="s">
        <v>331</v>
      </c>
      <c r="N59" t="s">
        <v>395</v>
      </c>
      <c r="O59" t="s">
        <v>383</v>
      </c>
      <c r="P59" t="s">
        <v>392</v>
      </c>
      <c r="Q59">
        <v>0.39901620370370372</v>
      </c>
      <c r="R59" t="s">
        <v>393</v>
      </c>
      <c r="S59">
        <v>0.39901256944444441</v>
      </c>
      <c r="T59">
        <v>739</v>
      </c>
      <c r="U59">
        <v>799</v>
      </c>
      <c r="V59" t="s">
        <v>394</v>
      </c>
      <c r="W59">
        <v>37.418152459016397</v>
      </c>
      <c r="X59">
        <v>330.64973114754105</v>
      </c>
      <c r="Y59">
        <v>77.886729508196709</v>
      </c>
    </row>
    <row r="60" spans="1:25" x14ac:dyDescent="0.25">
      <c r="A60">
        <v>8</v>
      </c>
      <c r="B60" t="s">
        <v>72</v>
      </c>
      <c r="C60" t="s">
        <v>24</v>
      </c>
      <c r="D60">
        <v>0</v>
      </c>
      <c r="E60">
        <v>56.131833333333397</v>
      </c>
      <c r="F60">
        <v>1.2921126004424801</v>
      </c>
      <c r="G60">
        <v>60</v>
      </c>
      <c r="H60">
        <v>0.16681101943128199</v>
      </c>
      <c r="I60">
        <v>1.78216666666667</v>
      </c>
      <c r="J60">
        <v>2.9500941604558299E-2</v>
      </c>
      <c r="K60">
        <v>3.80855518439639E-3</v>
      </c>
      <c r="L60" t="s">
        <v>308</v>
      </c>
      <c r="M60" t="s">
        <v>331</v>
      </c>
      <c r="N60" t="s">
        <v>380</v>
      </c>
      <c r="O60" t="s">
        <v>349</v>
      </c>
      <c r="P60" t="s">
        <v>392</v>
      </c>
      <c r="Q60">
        <v>0.40074074074074079</v>
      </c>
      <c r="R60" t="s">
        <v>393</v>
      </c>
      <c r="S60">
        <v>0.40073710648148148</v>
      </c>
      <c r="T60">
        <v>888</v>
      </c>
      <c r="U60">
        <v>948</v>
      </c>
      <c r="V60" t="s">
        <v>394</v>
      </c>
      <c r="W60">
        <v>37.386483606557363</v>
      </c>
      <c r="X60">
        <v>322.85495901639348</v>
      </c>
      <c r="Y60">
        <v>72.043926229508202</v>
      </c>
    </row>
    <row r="61" spans="1:25" x14ac:dyDescent="0.25">
      <c r="A61">
        <v>8</v>
      </c>
      <c r="B61" t="s">
        <v>73</v>
      </c>
      <c r="C61" t="s">
        <v>1</v>
      </c>
      <c r="D61">
        <v>0</v>
      </c>
      <c r="E61">
        <v>59.172166666666698</v>
      </c>
      <c r="F61">
        <v>0.68799489258440205</v>
      </c>
      <c r="G61">
        <v>60</v>
      </c>
      <c r="H61">
        <v>8.8819758708504906E-2</v>
      </c>
      <c r="I61">
        <v>4.2553333333333301</v>
      </c>
      <c r="J61">
        <v>0.25228599291720899</v>
      </c>
      <c r="K61">
        <v>3.25699816349918E-2</v>
      </c>
      <c r="L61" t="s">
        <v>309</v>
      </c>
      <c r="M61" t="s">
        <v>331</v>
      </c>
      <c r="N61" t="s">
        <v>358</v>
      </c>
      <c r="O61" t="s">
        <v>334</v>
      </c>
      <c r="P61" t="s">
        <v>392</v>
      </c>
      <c r="Q61">
        <v>0.4117824074074074</v>
      </c>
      <c r="R61" t="s">
        <v>393</v>
      </c>
      <c r="S61">
        <v>0.41177877314814815</v>
      </c>
      <c r="T61">
        <v>1842</v>
      </c>
      <c r="U61">
        <v>1902</v>
      </c>
      <c r="V61" t="s">
        <v>394</v>
      </c>
      <c r="W61">
        <v>37.592662295081965</v>
      </c>
      <c r="X61">
        <v>299.86508688524589</v>
      </c>
      <c r="Y61">
        <v>58.574496721311469</v>
      </c>
    </row>
    <row r="62" spans="1:25" x14ac:dyDescent="0.25">
      <c r="A62">
        <v>8</v>
      </c>
      <c r="B62" t="s">
        <v>74</v>
      </c>
      <c r="C62" t="s">
        <v>3</v>
      </c>
      <c r="D62">
        <v>1</v>
      </c>
      <c r="E62">
        <v>70.706166666666604</v>
      </c>
      <c r="F62">
        <v>1.8424956731443201</v>
      </c>
      <c r="G62">
        <v>60</v>
      </c>
      <c r="H62">
        <v>0.237865168584906</v>
      </c>
      <c r="I62">
        <v>1.7685</v>
      </c>
      <c r="J62">
        <v>4.1143043154341398E-2</v>
      </c>
      <c r="K62">
        <v>5.3115440316352496E-3</v>
      </c>
      <c r="L62" t="s">
        <v>309</v>
      </c>
      <c r="M62" t="s">
        <v>331</v>
      </c>
      <c r="N62" t="s">
        <v>371</v>
      </c>
      <c r="O62" t="s">
        <v>347</v>
      </c>
      <c r="P62" t="s">
        <v>392</v>
      </c>
      <c r="Q62">
        <v>0.41328703703703701</v>
      </c>
      <c r="R62" t="s">
        <v>393</v>
      </c>
      <c r="S62">
        <v>0.41328340277777781</v>
      </c>
      <c r="T62">
        <v>1972</v>
      </c>
      <c r="U62">
        <v>2032</v>
      </c>
      <c r="V62" t="s">
        <v>394</v>
      </c>
      <c r="W62">
        <v>37.687234426229502</v>
      </c>
      <c r="X62">
        <v>301.06825737704918</v>
      </c>
      <c r="Y62">
        <v>62.968429508196706</v>
      </c>
    </row>
    <row r="63" spans="1:25" x14ac:dyDescent="0.25">
      <c r="A63">
        <v>8</v>
      </c>
      <c r="B63" t="s">
        <v>75</v>
      </c>
      <c r="C63" t="s">
        <v>24</v>
      </c>
      <c r="D63">
        <v>0</v>
      </c>
      <c r="E63">
        <v>65.626999999999995</v>
      </c>
      <c r="F63">
        <v>2.3243216214629201</v>
      </c>
      <c r="G63">
        <v>60</v>
      </c>
      <c r="H63">
        <v>0.30006863103852299</v>
      </c>
      <c r="I63">
        <v>1.6946666666666701</v>
      </c>
      <c r="J63">
        <v>2.9238483012784498E-2</v>
      </c>
      <c r="K63">
        <v>3.7746719258961001E-3</v>
      </c>
      <c r="L63" t="s">
        <v>309</v>
      </c>
      <c r="M63" t="s">
        <v>331</v>
      </c>
      <c r="N63" t="s">
        <v>334</v>
      </c>
      <c r="O63" t="s">
        <v>324</v>
      </c>
      <c r="P63" t="s">
        <v>392</v>
      </c>
      <c r="Q63">
        <v>0.41582175925925924</v>
      </c>
      <c r="R63" t="s">
        <v>393</v>
      </c>
      <c r="S63">
        <v>0.41581812499999998</v>
      </c>
      <c r="T63">
        <v>2191</v>
      </c>
      <c r="U63">
        <v>2251</v>
      </c>
      <c r="V63" t="s">
        <v>394</v>
      </c>
      <c r="W63">
        <v>37.656383606557377</v>
      </c>
      <c r="X63">
        <v>302.3109360655738</v>
      </c>
      <c r="Y63">
        <v>57.74232295081967</v>
      </c>
    </row>
    <row r="64" spans="1:25" x14ac:dyDescent="0.25">
      <c r="A64">
        <v>8</v>
      </c>
      <c r="B64" t="s">
        <v>76</v>
      </c>
      <c r="C64" t="s">
        <v>1</v>
      </c>
      <c r="D64">
        <v>0</v>
      </c>
      <c r="E64">
        <v>61.848333333333301</v>
      </c>
      <c r="F64">
        <v>0.76946987523157095</v>
      </c>
      <c r="G64">
        <v>60</v>
      </c>
      <c r="H64">
        <v>9.9338133739339002E-2</v>
      </c>
      <c r="I64">
        <v>3.9531666666666698</v>
      </c>
      <c r="J64">
        <v>0.19315358022971099</v>
      </c>
      <c r="K64">
        <v>2.49360199830004E-2</v>
      </c>
      <c r="L64" t="s">
        <v>310</v>
      </c>
      <c r="M64" t="s">
        <v>322</v>
      </c>
      <c r="N64" t="s">
        <v>339</v>
      </c>
      <c r="O64" t="s">
        <v>348</v>
      </c>
      <c r="P64" t="s">
        <v>392</v>
      </c>
      <c r="Q64">
        <v>0.42722222222222223</v>
      </c>
      <c r="R64" t="s">
        <v>393</v>
      </c>
      <c r="S64">
        <v>0.42721858796296291</v>
      </c>
      <c r="T64">
        <v>3176</v>
      </c>
      <c r="U64">
        <v>3236</v>
      </c>
      <c r="V64" t="s">
        <v>394</v>
      </c>
      <c r="W64">
        <v>37.054583606557379</v>
      </c>
      <c r="X64">
        <v>314.26240819672137</v>
      </c>
      <c r="Y64">
        <v>66.470824590163929</v>
      </c>
    </row>
    <row r="65" spans="1:25" x14ac:dyDescent="0.25">
      <c r="A65">
        <v>8</v>
      </c>
      <c r="B65" t="s">
        <v>77</v>
      </c>
      <c r="C65" t="s">
        <v>3</v>
      </c>
      <c r="D65">
        <v>1</v>
      </c>
      <c r="E65">
        <v>71.573499999999996</v>
      </c>
      <c r="F65">
        <v>1.22130370915674</v>
      </c>
      <c r="G65">
        <v>60</v>
      </c>
      <c r="H65">
        <v>0.15766963087417901</v>
      </c>
      <c r="I65">
        <v>2.0523333333333298</v>
      </c>
      <c r="J65">
        <v>3.5183645190470098E-2</v>
      </c>
      <c r="K65">
        <v>4.5421890627187099E-3</v>
      </c>
      <c r="L65" t="s">
        <v>310</v>
      </c>
      <c r="M65" t="s">
        <v>322</v>
      </c>
      <c r="N65" t="s">
        <v>355</v>
      </c>
      <c r="O65" t="s">
        <v>384</v>
      </c>
      <c r="P65" t="s">
        <v>392</v>
      </c>
      <c r="Q65">
        <v>0.4283912037037037</v>
      </c>
      <c r="R65" t="s">
        <v>393</v>
      </c>
      <c r="S65">
        <v>0.42838756944444439</v>
      </c>
      <c r="T65">
        <v>3277</v>
      </c>
      <c r="U65">
        <v>3337</v>
      </c>
      <c r="V65" t="s">
        <v>394</v>
      </c>
      <c r="W65">
        <v>37.16887049180329</v>
      </c>
      <c r="X65">
        <v>315.33397213114756</v>
      </c>
      <c r="Y65">
        <v>68.27594098360656</v>
      </c>
    </row>
    <row r="66" spans="1:25" x14ac:dyDescent="0.25">
      <c r="A66">
        <v>8</v>
      </c>
      <c r="B66" t="s">
        <v>78</v>
      </c>
      <c r="C66" t="s">
        <v>24</v>
      </c>
      <c r="D66">
        <v>0</v>
      </c>
      <c r="E66">
        <v>73.121333333333297</v>
      </c>
      <c r="F66">
        <v>2.4771996734664401</v>
      </c>
      <c r="G66">
        <v>60</v>
      </c>
      <c r="H66">
        <v>0.31980510268553197</v>
      </c>
      <c r="I66">
        <v>1.51</v>
      </c>
      <c r="J66">
        <v>2.09761769634031E-2</v>
      </c>
      <c r="K66">
        <v>2.7080128015453198E-3</v>
      </c>
      <c r="L66" t="s">
        <v>310</v>
      </c>
      <c r="M66" t="s">
        <v>322</v>
      </c>
      <c r="N66" t="s">
        <v>378</v>
      </c>
      <c r="O66" t="s">
        <v>378</v>
      </c>
      <c r="P66" t="s">
        <v>392</v>
      </c>
      <c r="Q66">
        <v>0.43219907407407404</v>
      </c>
      <c r="R66" t="s">
        <v>393</v>
      </c>
      <c r="S66">
        <v>0.43219543981481484</v>
      </c>
      <c r="T66">
        <v>3606</v>
      </c>
      <c r="U66">
        <v>3666</v>
      </c>
      <c r="V66" t="s">
        <v>394</v>
      </c>
      <c r="W66">
        <v>37.477111475409842</v>
      </c>
      <c r="X66">
        <v>326.13566229508194</v>
      </c>
      <c r="Y66">
        <v>68.933670491803269</v>
      </c>
    </row>
    <row r="67" spans="1:25" x14ac:dyDescent="0.25">
      <c r="A67">
        <v>8</v>
      </c>
      <c r="B67" t="s">
        <v>79</v>
      </c>
      <c r="C67" t="s">
        <v>1</v>
      </c>
      <c r="D67">
        <v>0</v>
      </c>
      <c r="E67">
        <v>55.107666666666702</v>
      </c>
      <c r="F67">
        <v>0.56053357516645597</v>
      </c>
      <c r="G67">
        <v>60</v>
      </c>
      <c r="H67">
        <v>7.2364573386992898E-2</v>
      </c>
      <c r="I67">
        <v>4.0854999999999997</v>
      </c>
      <c r="J67">
        <v>0.16692737941991401</v>
      </c>
      <c r="K67">
        <v>2.1550232017312501E-2</v>
      </c>
      <c r="L67" t="s">
        <v>307</v>
      </c>
      <c r="M67" t="s">
        <v>322</v>
      </c>
      <c r="N67" t="s">
        <v>380</v>
      </c>
      <c r="O67" t="s">
        <v>324</v>
      </c>
      <c r="P67" t="s">
        <v>392</v>
      </c>
      <c r="Q67">
        <v>0.44290509259259259</v>
      </c>
      <c r="R67" t="s">
        <v>393</v>
      </c>
      <c r="S67">
        <v>0.44290145833333333</v>
      </c>
      <c r="T67">
        <v>4531</v>
      </c>
      <c r="U67">
        <v>4591</v>
      </c>
      <c r="V67" t="s">
        <v>394</v>
      </c>
      <c r="W67">
        <v>37.020901639344274</v>
      </c>
      <c r="X67">
        <v>319.55763606557372</v>
      </c>
      <c r="Y67">
        <v>55.787768852459017</v>
      </c>
    </row>
    <row r="68" spans="1:25" x14ac:dyDescent="0.25">
      <c r="A68">
        <v>8</v>
      </c>
      <c r="B68" t="s">
        <v>80</v>
      </c>
      <c r="C68" t="s">
        <v>3</v>
      </c>
      <c r="D68">
        <v>1</v>
      </c>
      <c r="E68">
        <v>69.890666666666704</v>
      </c>
      <c r="F68">
        <v>1.97647655072241</v>
      </c>
      <c r="G68">
        <v>60</v>
      </c>
      <c r="H68">
        <v>0.25516202550391198</v>
      </c>
      <c r="I68">
        <v>1.7386666666666699</v>
      </c>
      <c r="J68">
        <v>3.69444026733265E-2</v>
      </c>
      <c r="K68">
        <v>4.7695018763124703E-3</v>
      </c>
      <c r="L68" t="s">
        <v>307</v>
      </c>
      <c r="M68" t="s">
        <v>322</v>
      </c>
      <c r="N68" t="s">
        <v>343</v>
      </c>
      <c r="O68" t="s">
        <v>366</v>
      </c>
      <c r="P68" t="s">
        <v>392</v>
      </c>
      <c r="Q68">
        <v>0.44380787037037034</v>
      </c>
      <c r="R68" t="s">
        <v>393</v>
      </c>
      <c r="S68">
        <v>0.44380423611111114</v>
      </c>
      <c r="T68">
        <v>4609</v>
      </c>
      <c r="U68">
        <v>4669</v>
      </c>
      <c r="V68" t="s">
        <v>394</v>
      </c>
      <c r="W68">
        <v>37.037290163934415</v>
      </c>
      <c r="X68">
        <v>322.73802950819675</v>
      </c>
      <c r="Y68">
        <v>59.561696721311478</v>
      </c>
    </row>
    <row r="69" spans="1:25" x14ac:dyDescent="0.25">
      <c r="A69">
        <v>8</v>
      </c>
      <c r="B69" t="s">
        <v>81</v>
      </c>
      <c r="C69" t="s">
        <v>24</v>
      </c>
      <c r="D69">
        <v>0</v>
      </c>
      <c r="E69">
        <v>55.069666666666699</v>
      </c>
      <c r="F69">
        <v>1.67692970103765</v>
      </c>
      <c r="G69">
        <v>60</v>
      </c>
      <c r="H69">
        <v>0.21649069349597999</v>
      </c>
      <c r="I69">
        <v>1.66366666666667</v>
      </c>
      <c r="J69">
        <v>3.8900157097654799E-2</v>
      </c>
      <c r="K69">
        <v>5.0219886868023101E-3</v>
      </c>
      <c r="L69" t="s">
        <v>307</v>
      </c>
      <c r="M69" t="s">
        <v>322</v>
      </c>
      <c r="N69" t="s">
        <v>330</v>
      </c>
      <c r="O69" t="s">
        <v>367</v>
      </c>
      <c r="P69" t="s">
        <v>392</v>
      </c>
      <c r="Q69">
        <v>0.44605324074074071</v>
      </c>
      <c r="R69" t="s">
        <v>393</v>
      </c>
      <c r="S69">
        <v>0.44604960648148145</v>
      </c>
      <c r="T69">
        <v>4803</v>
      </c>
      <c r="U69">
        <v>4863</v>
      </c>
      <c r="V69" t="s">
        <v>394</v>
      </c>
      <c r="W69">
        <v>37.17801967213115</v>
      </c>
      <c r="X69">
        <v>327.49694590163932</v>
      </c>
      <c r="Y69">
        <v>63.916411475409845</v>
      </c>
    </row>
    <row r="70" spans="1:25" x14ac:dyDescent="0.25">
      <c r="A70">
        <v>9</v>
      </c>
      <c r="B70" t="s">
        <v>82</v>
      </c>
      <c r="C70" t="s">
        <v>1</v>
      </c>
      <c r="D70">
        <v>0</v>
      </c>
      <c r="E70">
        <v>45.383499999999998</v>
      </c>
      <c r="F70">
        <v>0.25299423577096197</v>
      </c>
      <c r="G70">
        <v>60</v>
      </c>
      <c r="H70">
        <v>3.2661415394247002E-2</v>
      </c>
      <c r="I70">
        <v>6.1416666666666702</v>
      </c>
      <c r="J70">
        <v>0.112681951625902</v>
      </c>
      <c r="K70">
        <v>1.45471774021757E-2</v>
      </c>
      <c r="L70" t="s">
        <v>308</v>
      </c>
      <c r="M70" t="s">
        <v>336</v>
      </c>
      <c r="N70" t="s">
        <v>359</v>
      </c>
      <c r="O70" t="s">
        <v>337</v>
      </c>
      <c r="P70" t="s">
        <v>396</v>
      </c>
      <c r="Q70">
        <v>0.48472222222222222</v>
      </c>
      <c r="R70" t="s">
        <v>397</v>
      </c>
      <c r="S70">
        <v>0.48471599537037036</v>
      </c>
      <c r="T70">
        <v>1579</v>
      </c>
      <c r="U70">
        <v>1639</v>
      </c>
      <c r="V70" t="s">
        <v>398</v>
      </c>
      <c r="W70">
        <v>37.752700000000004</v>
      </c>
      <c r="X70">
        <v>330.44249508196719</v>
      </c>
      <c r="Y70">
        <v>71.248154098360644</v>
      </c>
    </row>
    <row r="71" spans="1:25" x14ac:dyDescent="0.25">
      <c r="A71">
        <v>9</v>
      </c>
      <c r="B71" t="s">
        <v>83</v>
      </c>
      <c r="C71" t="s">
        <v>3</v>
      </c>
      <c r="D71">
        <v>1</v>
      </c>
      <c r="E71">
        <v>62.455666666666701</v>
      </c>
      <c r="F71">
        <v>1.3519706193388801</v>
      </c>
      <c r="G71">
        <v>60</v>
      </c>
      <c r="H71">
        <v>0.17453865644204</v>
      </c>
      <c r="I71">
        <v>2.01833333333333</v>
      </c>
      <c r="J71">
        <v>4.7440020610825598E-2</v>
      </c>
      <c r="K71">
        <v>6.1244803256488003E-3</v>
      </c>
      <c r="L71" t="s">
        <v>308</v>
      </c>
      <c r="M71" t="s">
        <v>336</v>
      </c>
      <c r="N71" t="s">
        <v>343</v>
      </c>
      <c r="O71" t="s">
        <v>351</v>
      </c>
      <c r="P71" t="s">
        <v>396</v>
      </c>
      <c r="Q71">
        <v>0.48568287037037039</v>
      </c>
      <c r="R71" t="s">
        <v>397</v>
      </c>
      <c r="S71">
        <v>0.48567664351851852</v>
      </c>
      <c r="T71">
        <v>1662</v>
      </c>
      <c r="U71">
        <v>1722</v>
      </c>
      <c r="V71" t="s">
        <v>398</v>
      </c>
      <c r="W71">
        <v>37.70689672131148</v>
      </c>
      <c r="X71">
        <v>331.512493442623</v>
      </c>
      <c r="Y71">
        <v>68.520836065573818</v>
      </c>
    </row>
    <row r="72" spans="1:25" x14ac:dyDescent="0.25">
      <c r="A72">
        <v>9</v>
      </c>
      <c r="B72" t="s">
        <v>84</v>
      </c>
      <c r="C72" t="s">
        <v>24</v>
      </c>
      <c r="D72">
        <v>0</v>
      </c>
      <c r="E72">
        <v>46.379833333333302</v>
      </c>
      <c r="F72">
        <v>0.826521811905503</v>
      </c>
      <c r="G72">
        <v>60</v>
      </c>
      <c r="H72">
        <v>0.10670350709290601</v>
      </c>
      <c r="I72">
        <v>2.1116666666666699</v>
      </c>
      <c r="J72">
        <v>5.1966869787928902E-2</v>
      </c>
      <c r="K72">
        <v>6.7088940414392704E-3</v>
      </c>
      <c r="L72" t="s">
        <v>308</v>
      </c>
      <c r="M72" t="s">
        <v>336</v>
      </c>
      <c r="N72" t="s">
        <v>333</v>
      </c>
      <c r="O72" t="s">
        <v>357</v>
      </c>
      <c r="P72" t="s">
        <v>396</v>
      </c>
      <c r="Q72">
        <v>0.48732638888888885</v>
      </c>
      <c r="R72" t="s">
        <v>397</v>
      </c>
      <c r="S72">
        <v>0.48732016203703704</v>
      </c>
      <c r="T72">
        <v>1804</v>
      </c>
      <c r="U72">
        <v>1864</v>
      </c>
      <c r="V72" t="s">
        <v>398</v>
      </c>
      <c r="W72">
        <v>37.617796721311471</v>
      </c>
      <c r="X72">
        <v>317.99364098360661</v>
      </c>
      <c r="Y72">
        <v>61.772621311475433</v>
      </c>
    </row>
    <row r="73" spans="1:25" x14ac:dyDescent="0.25">
      <c r="A73">
        <v>9</v>
      </c>
      <c r="B73" t="s">
        <v>85</v>
      </c>
      <c r="C73" t="s">
        <v>1</v>
      </c>
      <c r="D73">
        <v>0</v>
      </c>
      <c r="E73">
        <v>48.161999999999999</v>
      </c>
      <c r="F73">
        <v>0.25842987443405202</v>
      </c>
      <c r="G73">
        <v>60</v>
      </c>
      <c r="H73">
        <v>3.3363153328185201E-2</v>
      </c>
      <c r="I73">
        <v>5.7195</v>
      </c>
      <c r="J73">
        <v>0.31049114319091298</v>
      </c>
      <c r="K73">
        <v>4.0084234224110303E-2</v>
      </c>
      <c r="L73" t="s">
        <v>309</v>
      </c>
      <c r="M73" t="s">
        <v>336</v>
      </c>
      <c r="N73" t="s">
        <v>334</v>
      </c>
      <c r="O73" t="s">
        <v>356</v>
      </c>
      <c r="P73" t="s">
        <v>396</v>
      </c>
      <c r="Q73">
        <v>0.49895833333333334</v>
      </c>
      <c r="R73" t="s">
        <v>397</v>
      </c>
      <c r="S73">
        <v>0.49895210648148147</v>
      </c>
      <c r="T73">
        <v>2809</v>
      </c>
      <c r="U73">
        <v>2869</v>
      </c>
      <c r="V73" t="s">
        <v>398</v>
      </c>
      <c r="W73">
        <v>36.873273770491792</v>
      </c>
      <c r="X73">
        <v>330.62589180327865</v>
      </c>
      <c r="Y73">
        <v>76.403504918032809</v>
      </c>
    </row>
    <row r="74" spans="1:25" x14ac:dyDescent="0.25">
      <c r="A74">
        <v>9</v>
      </c>
      <c r="B74" t="s">
        <v>86</v>
      </c>
      <c r="C74" t="s">
        <v>3</v>
      </c>
      <c r="D74">
        <v>1</v>
      </c>
      <c r="E74">
        <v>63.995833333333302</v>
      </c>
      <c r="F74">
        <v>1.2882847662255801</v>
      </c>
      <c r="G74">
        <v>60</v>
      </c>
      <c r="H74">
        <v>0.16631684815881201</v>
      </c>
      <c r="I74">
        <v>2.1240000000000001</v>
      </c>
      <c r="J74">
        <v>3.6478304054145198E-2</v>
      </c>
      <c r="K74">
        <v>4.7093288033198304E-3</v>
      </c>
      <c r="L74" t="s">
        <v>309</v>
      </c>
      <c r="M74" t="s">
        <v>336</v>
      </c>
      <c r="N74" t="s">
        <v>364</v>
      </c>
      <c r="O74" t="s">
        <v>364</v>
      </c>
      <c r="P74" t="s">
        <v>396</v>
      </c>
      <c r="Q74">
        <v>0.49998842592592596</v>
      </c>
      <c r="R74" t="s">
        <v>397</v>
      </c>
      <c r="S74">
        <v>0.49998219907407404</v>
      </c>
      <c r="T74">
        <v>2898</v>
      </c>
      <c r="U74">
        <v>2958</v>
      </c>
      <c r="V74" t="s">
        <v>398</v>
      </c>
      <c r="W74">
        <v>36.970262295081959</v>
      </c>
      <c r="X74">
        <v>336.85744590163938</v>
      </c>
      <c r="Y74">
        <v>80.202895081967227</v>
      </c>
    </row>
    <row r="75" spans="1:25" x14ac:dyDescent="0.25">
      <c r="A75">
        <v>9</v>
      </c>
      <c r="B75" t="s">
        <v>87</v>
      </c>
      <c r="C75" t="s">
        <v>24</v>
      </c>
      <c r="D75">
        <v>0</v>
      </c>
      <c r="E75">
        <v>47.920666666666698</v>
      </c>
      <c r="F75">
        <v>1.05004264463666</v>
      </c>
      <c r="G75">
        <v>60</v>
      </c>
      <c r="H75">
        <v>0.13555992251617899</v>
      </c>
      <c r="I75">
        <v>1.8174999999999999</v>
      </c>
      <c r="J75">
        <v>6.1335824224781801E-2</v>
      </c>
      <c r="K75">
        <v>7.91842085828285E-3</v>
      </c>
      <c r="L75" t="s">
        <v>309</v>
      </c>
      <c r="M75" t="s">
        <v>348</v>
      </c>
      <c r="N75" t="s">
        <v>391</v>
      </c>
      <c r="O75" t="s">
        <v>354</v>
      </c>
      <c r="P75" t="s">
        <v>396</v>
      </c>
      <c r="Q75">
        <v>0.50171296296296297</v>
      </c>
      <c r="R75" t="s">
        <v>397</v>
      </c>
      <c r="S75">
        <v>0.50170673611111105</v>
      </c>
      <c r="T75">
        <v>3047</v>
      </c>
      <c r="U75">
        <v>3107</v>
      </c>
      <c r="V75" t="s">
        <v>398</v>
      </c>
      <c r="W75">
        <v>37.155895081967209</v>
      </c>
      <c r="X75">
        <v>338.30950819672131</v>
      </c>
      <c r="Y75">
        <v>80.285659016393453</v>
      </c>
    </row>
    <row r="76" spans="1:25" x14ac:dyDescent="0.25">
      <c r="A76">
        <v>9</v>
      </c>
      <c r="B76" t="s">
        <v>88</v>
      </c>
      <c r="C76" t="s">
        <v>1</v>
      </c>
      <c r="D76">
        <v>0</v>
      </c>
      <c r="E76">
        <v>59.496000000000002</v>
      </c>
      <c r="F76">
        <v>0.44621818280597503</v>
      </c>
      <c r="G76">
        <v>60</v>
      </c>
      <c r="H76">
        <v>5.76065196927492E-2</v>
      </c>
      <c r="I76">
        <v>4.2530000000000001</v>
      </c>
      <c r="J76">
        <v>7.2899474163627104E-2</v>
      </c>
      <c r="K76">
        <v>9.4112816461001895E-3</v>
      </c>
      <c r="L76" t="s">
        <v>310</v>
      </c>
      <c r="M76" t="s">
        <v>348</v>
      </c>
      <c r="N76" t="s">
        <v>341</v>
      </c>
      <c r="O76" t="s">
        <v>335</v>
      </c>
      <c r="P76" t="s">
        <v>396</v>
      </c>
      <c r="Q76">
        <v>0.51239583333333327</v>
      </c>
      <c r="R76" t="s">
        <v>397</v>
      </c>
      <c r="S76">
        <v>0.51238960648148146</v>
      </c>
      <c r="T76">
        <v>3970</v>
      </c>
      <c r="U76">
        <v>4030</v>
      </c>
      <c r="V76" t="s">
        <v>398</v>
      </c>
      <c r="W76">
        <v>37.221032786885253</v>
      </c>
      <c r="X76">
        <v>325.2226196721312</v>
      </c>
      <c r="Y76">
        <v>72.731354098360669</v>
      </c>
    </row>
    <row r="77" spans="1:25" x14ac:dyDescent="0.25">
      <c r="A77">
        <v>9</v>
      </c>
      <c r="B77" t="s">
        <v>89</v>
      </c>
      <c r="C77" t="s">
        <v>3</v>
      </c>
      <c r="D77">
        <v>1</v>
      </c>
      <c r="E77">
        <v>71.100666666666697</v>
      </c>
      <c r="F77">
        <v>1.50669048653737</v>
      </c>
      <c r="G77">
        <v>60</v>
      </c>
      <c r="H77">
        <v>0.19451290540828001</v>
      </c>
      <c r="I77">
        <v>1.9751666666666701</v>
      </c>
      <c r="J77">
        <v>4.2758689825058399E-2</v>
      </c>
      <c r="K77">
        <v>5.5201231199366596E-3</v>
      </c>
      <c r="L77" t="s">
        <v>310</v>
      </c>
      <c r="M77" t="s">
        <v>348</v>
      </c>
      <c r="N77" t="s">
        <v>367</v>
      </c>
      <c r="O77" t="s">
        <v>366</v>
      </c>
      <c r="P77" t="s">
        <v>396</v>
      </c>
      <c r="Q77">
        <v>0.51325231481481481</v>
      </c>
      <c r="R77" t="s">
        <v>397</v>
      </c>
      <c r="S77">
        <v>0.51324608796296289</v>
      </c>
      <c r="T77">
        <v>4044</v>
      </c>
      <c r="U77">
        <v>4104</v>
      </c>
      <c r="V77" t="s">
        <v>398</v>
      </c>
      <c r="W77">
        <v>37.270204918032782</v>
      </c>
      <c r="X77">
        <v>326.54493606557372</v>
      </c>
      <c r="Y77">
        <v>73.551493442622942</v>
      </c>
    </row>
    <row r="78" spans="1:25" x14ac:dyDescent="0.25">
      <c r="A78">
        <v>9</v>
      </c>
      <c r="B78" t="s">
        <v>90</v>
      </c>
      <c r="C78" t="s">
        <v>24</v>
      </c>
      <c r="D78">
        <v>0</v>
      </c>
      <c r="E78">
        <v>61.818666666666701</v>
      </c>
      <c r="F78">
        <v>1.60792150167711</v>
      </c>
      <c r="G78">
        <v>60</v>
      </c>
      <c r="H78">
        <v>0.20758177326680799</v>
      </c>
      <c r="I78">
        <v>1.7104999999999999</v>
      </c>
      <c r="J78">
        <v>3.0790961877364801E-2</v>
      </c>
      <c r="K78">
        <v>3.9750960854913796E-3</v>
      </c>
      <c r="L78" t="s">
        <v>310</v>
      </c>
      <c r="M78" t="s">
        <v>348</v>
      </c>
      <c r="N78" t="s">
        <v>368</v>
      </c>
      <c r="O78" t="s">
        <v>376</v>
      </c>
      <c r="P78" t="s">
        <v>396</v>
      </c>
      <c r="Q78">
        <v>0.5148611111111111</v>
      </c>
      <c r="R78" t="s">
        <v>397</v>
      </c>
      <c r="S78">
        <v>0.51485488425925929</v>
      </c>
      <c r="T78">
        <v>4183</v>
      </c>
      <c r="U78">
        <v>4243</v>
      </c>
      <c r="V78" t="s">
        <v>398</v>
      </c>
      <c r="W78">
        <v>37.292595081967207</v>
      </c>
      <c r="X78">
        <v>328.09267868852459</v>
      </c>
      <c r="Y78">
        <v>73.731067213114741</v>
      </c>
    </row>
    <row r="79" spans="1:25" x14ac:dyDescent="0.25">
      <c r="A79">
        <v>9</v>
      </c>
      <c r="B79" t="s">
        <v>91</v>
      </c>
      <c r="C79" t="s">
        <v>1</v>
      </c>
      <c r="D79">
        <v>0</v>
      </c>
      <c r="E79">
        <v>47.346333333333298</v>
      </c>
      <c r="F79">
        <v>0.26786169731577603</v>
      </c>
      <c r="G79">
        <v>60</v>
      </c>
      <c r="H79">
        <v>3.4580796426361797E-2</v>
      </c>
      <c r="I79">
        <v>5.3174999999999999</v>
      </c>
      <c r="J79">
        <v>0.27211899970417402</v>
      </c>
      <c r="K79">
        <v>3.5130411801362803E-2</v>
      </c>
      <c r="L79" t="s">
        <v>307</v>
      </c>
      <c r="M79" t="s">
        <v>348</v>
      </c>
      <c r="N79" t="s">
        <v>359</v>
      </c>
      <c r="O79" t="s">
        <v>390</v>
      </c>
      <c r="P79" t="s">
        <v>396</v>
      </c>
      <c r="Q79">
        <v>0.52653935185185186</v>
      </c>
      <c r="R79" t="s">
        <v>397</v>
      </c>
      <c r="S79">
        <v>0.52653312499999994</v>
      </c>
      <c r="T79">
        <v>5192</v>
      </c>
      <c r="U79">
        <v>5252</v>
      </c>
      <c r="V79" t="s">
        <v>398</v>
      </c>
      <c r="W79">
        <v>36.847447540983595</v>
      </c>
      <c r="X79">
        <v>322.56851967213123</v>
      </c>
      <c r="Y79">
        <v>73.285913114754109</v>
      </c>
    </row>
    <row r="80" spans="1:25" x14ac:dyDescent="0.25">
      <c r="A80">
        <v>9</v>
      </c>
      <c r="B80" t="s">
        <v>92</v>
      </c>
      <c r="C80" t="s">
        <v>3</v>
      </c>
      <c r="D80">
        <v>1</v>
      </c>
      <c r="E80">
        <v>63.978666666666697</v>
      </c>
      <c r="F80">
        <v>1.52980441741928</v>
      </c>
      <c r="G80">
        <v>60</v>
      </c>
      <c r="H80">
        <v>0.19749690105398099</v>
      </c>
      <c r="I80">
        <v>1.9006666666666701</v>
      </c>
      <c r="J80">
        <v>3.2034703404623902E-2</v>
      </c>
      <c r="K80">
        <v>4.1356624262267397E-3</v>
      </c>
      <c r="L80" t="s">
        <v>307</v>
      </c>
      <c r="M80" t="s">
        <v>348</v>
      </c>
      <c r="N80" t="s">
        <v>343</v>
      </c>
      <c r="O80" t="s">
        <v>342</v>
      </c>
      <c r="P80" t="s">
        <v>396</v>
      </c>
      <c r="Q80">
        <v>0.52746527777777774</v>
      </c>
      <c r="R80" t="s">
        <v>397</v>
      </c>
      <c r="S80">
        <v>0.52745905092592593</v>
      </c>
      <c r="T80">
        <v>5272</v>
      </c>
      <c r="U80">
        <v>5332</v>
      </c>
      <c r="V80" t="s">
        <v>398</v>
      </c>
      <c r="W80">
        <v>36.934839344262294</v>
      </c>
      <c r="X80">
        <v>327.91336393442629</v>
      </c>
      <c r="Y80">
        <v>74.74843114754097</v>
      </c>
    </row>
    <row r="81" spans="1:25" x14ac:dyDescent="0.25">
      <c r="A81">
        <v>9</v>
      </c>
      <c r="B81" t="s">
        <v>93</v>
      </c>
      <c r="C81" t="s">
        <v>24</v>
      </c>
      <c r="D81">
        <v>0</v>
      </c>
      <c r="E81">
        <v>48.497833333333297</v>
      </c>
      <c r="F81">
        <v>0.96749865058763196</v>
      </c>
      <c r="G81">
        <v>60</v>
      </c>
      <c r="H81">
        <v>0.124903538706802</v>
      </c>
      <c r="I81">
        <v>1.9524999999999999</v>
      </c>
      <c r="J81">
        <v>8.1723619596784897E-2</v>
      </c>
      <c r="K81">
        <v>1.0550473923004599E-2</v>
      </c>
      <c r="L81" t="s">
        <v>307</v>
      </c>
      <c r="M81" t="s">
        <v>348</v>
      </c>
      <c r="N81" t="s">
        <v>333</v>
      </c>
      <c r="O81" t="s">
        <v>352</v>
      </c>
      <c r="P81" t="s">
        <v>396</v>
      </c>
      <c r="Q81">
        <v>0.52902777777777776</v>
      </c>
      <c r="R81" t="s">
        <v>397</v>
      </c>
      <c r="S81">
        <v>0.52902155092592595</v>
      </c>
      <c r="T81">
        <v>5407</v>
      </c>
      <c r="U81">
        <v>5467</v>
      </c>
      <c r="V81" t="s">
        <v>398</v>
      </c>
      <c r="W81">
        <v>37.10040983606558</v>
      </c>
      <c r="X81">
        <v>333.68370327868848</v>
      </c>
      <c r="Y81">
        <v>74.192008196721318</v>
      </c>
    </row>
    <row r="82" spans="1:25" x14ac:dyDescent="0.25">
      <c r="A82">
        <v>10</v>
      </c>
      <c r="B82" t="s">
        <v>94</v>
      </c>
      <c r="C82" t="s">
        <v>1</v>
      </c>
      <c r="D82">
        <v>0</v>
      </c>
      <c r="E82">
        <v>48.816333333333297</v>
      </c>
      <c r="F82">
        <v>0.82181296871949805</v>
      </c>
      <c r="G82">
        <v>60</v>
      </c>
      <c r="H82">
        <v>0.106095598051596</v>
      </c>
      <c r="I82">
        <v>4.7016666666666698</v>
      </c>
      <c r="J82">
        <v>0.21557030304649</v>
      </c>
      <c r="K82">
        <v>2.78300064545314E-2</v>
      </c>
      <c r="L82" t="s">
        <v>308</v>
      </c>
      <c r="M82" t="s">
        <v>331</v>
      </c>
      <c r="N82" t="s">
        <v>340</v>
      </c>
      <c r="O82" t="s">
        <v>376</v>
      </c>
      <c r="P82" t="s">
        <v>399</v>
      </c>
      <c r="Q82">
        <v>0.40722222222222221</v>
      </c>
      <c r="R82" t="s">
        <v>400</v>
      </c>
      <c r="S82">
        <v>0.40721097222222219</v>
      </c>
      <c r="T82">
        <v>1313</v>
      </c>
      <c r="U82">
        <v>1373</v>
      </c>
      <c r="V82" t="s">
        <v>401</v>
      </c>
      <c r="W82">
        <v>37.487867213114754</v>
      </c>
      <c r="X82">
        <v>362.96099344262291</v>
      </c>
      <c r="Y82">
        <v>86.323321311475411</v>
      </c>
    </row>
    <row r="83" spans="1:25" x14ac:dyDescent="0.25">
      <c r="A83">
        <v>10</v>
      </c>
      <c r="B83" t="s">
        <v>95</v>
      </c>
      <c r="C83" t="s">
        <v>3</v>
      </c>
      <c r="D83">
        <v>1</v>
      </c>
      <c r="E83">
        <v>64.638166666666606</v>
      </c>
      <c r="F83">
        <v>2.60009582622556</v>
      </c>
      <c r="G83">
        <v>60</v>
      </c>
      <c r="H83">
        <v>0.33567092778383301</v>
      </c>
      <c r="I83">
        <v>1.74633333333333</v>
      </c>
      <c r="J83">
        <v>4.1067694792324999E-2</v>
      </c>
      <c r="K83">
        <v>5.3018165999267897E-3</v>
      </c>
      <c r="L83" t="s">
        <v>308</v>
      </c>
      <c r="M83" t="s">
        <v>331</v>
      </c>
      <c r="N83" t="s">
        <v>324</v>
      </c>
      <c r="O83" t="s">
        <v>377</v>
      </c>
      <c r="P83" t="s">
        <v>399</v>
      </c>
      <c r="Q83">
        <v>0.4082986111111111</v>
      </c>
      <c r="R83" t="s">
        <v>400</v>
      </c>
      <c r="S83">
        <v>0.40828736111111108</v>
      </c>
      <c r="T83">
        <v>1406</v>
      </c>
      <c r="U83">
        <v>1466</v>
      </c>
      <c r="V83" t="s">
        <v>401</v>
      </c>
      <c r="W83">
        <v>37.586118032786878</v>
      </c>
      <c r="X83">
        <v>358.65388524590156</v>
      </c>
      <c r="Y83">
        <v>83.605472131147522</v>
      </c>
    </row>
    <row r="84" spans="1:25" x14ac:dyDescent="0.25">
      <c r="A84">
        <v>10</v>
      </c>
      <c r="B84" t="s">
        <v>96</v>
      </c>
      <c r="C84" t="s">
        <v>24</v>
      </c>
      <c r="D84">
        <v>0</v>
      </c>
      <c r="E84">
        <v>47.325333333333298</v>
      </c>
      <c r="F84">
        <v>1.9238177899398099</v>
      </c>
      <c r="G84">
        <v>60</v>
      </c>
      <c r="H84">
        <v>0.24836380871914801</v>
      </c>
      <c r="I84">
        <v>1.8705000000000001</v>
      </c>
      <c r="J84">
        <v>4.4923082411309802E-2</v>
      </c>
      <c r="K84">
        <v>5.7995450013101999E-3</v>
      </c>
      <c r="L84" t="s">
        <v>308</v>
      </c>
      <c r="M84" t="s">
        <v>331</v>
      </c>
      <c r="N84" t="s">
        <v>402</v>
      </c>
      <c r="O84" t="s">
        <v>381</v>
      </c>
      <c r="P84" t="s">
        <v>399</v>
      </c>
      <c r="Q84">
        <v>0.40988425925925925</v>
      </c>
      <c r="R84" t="s">
        <v>400</v>
      </c>
      <c r="S84">
        <v>0.40987300925925929</v>
      </c>
      <c r="T84">
        <v>1543</v>
      </c>
      <c r="U84">
        <v>1603</v>
      </c>
      <c r="V84" t="s">
        <v>401</v>
      </c>
      <c r="W84">
        <v>37.680924590163933</v>
      </c>
      <c r="X84">
        <v>340.48704590163931</v>
      </c>
      <c r="Y84">
        <v>71.964222950819675</v>
      </c>
    </row>
    <row r="85" spans="1:25" x14ac:dyDescent="0.25">
      <c r="A85">
        <v>10</v>
      </c>
      <c r="B85" t="s">
        <v>97</v>
      </c>
      <c r="C85" t="s">
        <v>1</v>
      </c>
      <c r="D85">
        <v>0</v>
      </c>
      <c r="E85">
        <v>48.939</v>
      </c>
      <c r="F85">
        <v>0.47153896975753801</v>
      </c>
      <c r="G85">
        <v>60</v>
      </c>
      <c r="H85">
        <v>6.0875419231958203E-2</v>
      </c>
      <c r="I85">
        <v>4.4538333333333302</v>
      </c>
      <c r="J85">
        <v>0.23550719498327199</v>
      </c>
      <c r="K85">
        <v>3.04038481360745E-2</v>
      </c>
      <c r="L85" t="s">
        <v>309</v>
      </c>
      <c r="M85" t="s">
        <v>322</v>
      </c>
      <c r="N85" t="s">
        <v>349</v>
      </c>
      <c r="O85" t="s">
        <v>329</v>
      </c>
      <c r="P85" t="s">
        <v>399</v>
      </c>
      <c r="Q85">
        <v>0.41967592592592595</v>
      </c>
      <c r="R85" t="s">
        <v>400</v>
      </c>
      <c r="S85">
        <v>0.41966467592592593</v>
      </c>
      <c r="T85">
        <v>2389</v>
      </c>
      <c r="U85">
        <v>2449</v>
      </c>
      <c r="V85" t="s">
        <v>401</v>
      </c>
      <c r="W85">
        <v>37.434080327868848</v>
      </c>
      <c r="X85">
        <v>324.64351967213116</v>
      </c>
      <c r="Y85">
        <v>51.544688524590178</v>
      </c>
    </row>
    <row r="86" spans="1:25" x14ac:dyDescent="0.25">
      <c r="A86">
        <v>10</v>
      </c>
      <c r="B86" t="s">
        <v>98</v>
      </c>
      <c r="C86" t="s">
        <v>3</v>
      </c>
      <c r="D86">
        <v>1</v>
      </c>
      <c r="E86">
        <v>63.7961666666667</v>
      </c>
      <c r="F86">
        <v>2.1463023176824101</v>
      </c>
      <c r="G86">
        <v>60</v>
      </c>
      <c r="H86">
        <v>0.27708643774367903</v>
      </c>
      <c r="I86">
        <v>1.8556666666666699</v>
      </c>
      <c r="J86">
        <v>4.1245875214646802E-2</v>
      </c>
      <c r="K86">
        <v>5.3248195935358799E-3</v>
      </c>
      <c r="L86" t="s">
        <v>309</v>
      </c>
      <c r="M86" t="s">
        <v>322</v>
      </c>
      <c r="N86" t="s">
        <v>366</v>
      </c>
      <c r="O86" t="s">
        <v>383</v>
      </c>
      <c r="P86" t="s">
        <v>399</v>
      </c>
      <c r="Q86">
        <v>0.42054398148148148</v>
      </c>
      <c r="R86" t="s">
        <v>400</v>
      </c>
      <c r="S86">
        <v>0.42053273148148151</v>
      </c>
      <c r="T86">
        <v>2464</v>
      </c>
      <c r="U86">
        <v>2524</v>
      </c>
      <c r="V86" t="s">
        <v>401</v>
      </c>
      <c r="W86">
        <v>37.475891803278685</v>
      </c>
      <c r="X86">
        <v>334.15082459016401</v>
      </c>
      <c r="Y86">
        <v>66.970377049180343</v>
      </c>
    </row>
    <row r="87" spans="1:25" x14ac:dyDescent="0.25">
      <c r="A87">
        <v>10</v>
      </c>
      <c r="B87" t="s">
        <v>99</v>
      </c>
      <c r="C87" t="s">
        <v>24</v>
      </c>
      <c r="D87">
        <v>0</v>
      </c>
      <c r="E87">
        <v>48.734499999999997</v>
      </c>
      <c r="F87">
        <v>1.75081450092997</v>
      </c>
      <c r="G87">
        <v>60</v>
      </c>
      <c r="H87">
        <v>0.226029180146674</v>
      </c>
      <c r="I87">
        <v>1.7524999999999999</v>
      </c>
      <c r="J87">
        <v>6.6272794820599903E-2</v>
      </c>
      <c r="K87">
        <v>8.5557810215601496E-3</v>
      </c>
      <c r="L87" t="s">
        <v>309</v>
      </c>
      <c r="M87" t="s">
        <v>322</v>
      </c>
      <c r="N87" t="s">
        <v>372</v>
      </c>
      <c r="O87" t="s">
        <v>403</v>
      </c>
      <c r="P87" t="s">
        <v>399</v>
      </c>
      <c r="Q87">
        <v>0.42186342592592596</v>
      </c>
      <c r="R87" t="s">
        <v>400</v>
      </c>
      <c r="S87">
        <v>0.42185217592592594</v>
      </c>
      <c r="T87">
        <v>2578</v>
      </c>
      <c r="U87">
        <v>2638</v>
      </c>
      <c r="V87" t="s">
        <v>401</v>
      </c>
      <c r="W87">
        <v>37.365299999999998</v>
      </c>
      <c r="X87">
        <v>338.61196065573773</v>
      </c>
      <c r="Y87">
        <v>72.992140983606561</v>
      </c>
    </row>
    <row r="88" spans="1:25" x14ac:dyDescent="0.25">
      <c r="A88">
        <v>10</v>
      </c>
      <c r="B88" t="s">
        <v>100</v>
      </c>
      <c r="C88" t="s">
        <v>1</v>
      </c>
      <c r="D88">
        <v>0</v>
      </c>
      <c r="E88">
        <v>56.456000000000003</v>
      </c>
      <c r="F88">
        <v>1.02672164354967</v>
      </c>
      <c r="G88">
        <v>60</v>
      </c>
      <c r="H88">
        <v>0.13254919422195299</v>
      </c>
      <c r="I88">
        <v>3.5871666666666702</v>
      </c>
      <c r="J88">
        <v>0.19665614378627699</v>
      </c>
      <c r="K88">
        <v>2.53881989937874E-2</v>
      </c>
      <c r="L88" t="s">
        <v>310</v>
      </c>
      <c r="M88" t="s">
        <v>322</v>
      </c>
      <c r="N88" t="s">
        <v>378</v>
      </c>
      <c r="O88" t="s">
        <v>388</v>
      </c>
      <c r="P88" t="s">
        <v>399</v>
      </c>
      <c r="Q88">
        <v>0.43259259259259258</v>
      </c>
      <c r="R88" t="s">
        <v>400</v>
      </c>
      <c r="S88">
        <v>0.43258134259259262</v>
      </c>
      <c r="T88">
        <v>3505</v>
      </c>
      <c r="U88">
        <v>3565</v>
      </c>
      <c r="V88" t="s">
        <v>401</v>
      </c>
      <c r="W88">
        <v>37.709660655737693</v>
      </c>
      <c r="X88">
        <v>356.67298196721316</v>
      </c>
      <c r="Y88">
        <v>75.394719672131146</v>
      </c>
    </row>
    <row r="89" spans="1:25" x14ac:dyDescent="0.25">
      <c r="A89">
        <v>10</v>
      </c>
      <c r="B89" t="s">
        <v>101</v>
      </c>
      <c r="C89" t="s">
        <v>3</v>
      </c>
      <c r="D89">
        <v>1</v>
      </c>
      <c r="E89">
        <v>69.916333333333299</v>
      </c>
      <c r="F89">
        <v>3.97375094281908</v>
      </c>
      <c r="G89">
        <v>60</v>
      </c>
      <c r="H89">
        <v>0.51300904078381104</v>
      </c>
      <c r="I89">
        <v>1.69133333333333</v>
      </c>
      <c r="J89">
        <v>3.9810663004889703E-2</v>
      </c>
      <c r="K89">
        <v>5.1395344939804497E-3</v>
      </c>
      <c r="L89" t="s">
        <v>310</v>
      </c>
      <c r="M89" t="s">
        <v>322</v>
      </c>
      <c r="N89" t="s">
        <v>376</v>
      </c>
      <c r="O89" t="s">
        <v>367</v>
      </c>
      <c r="P89" t="s">
        <v>399</v>
      </c>
      <c r="Q89">
        <v>0.43355324074074075</v>
      </c>
      <c r="R89" t="s">
        <v>400</v>
      </c>
      <c r="S89">
        <v>0.43354199074074073</v>
      </c>
      <c r="T89">
        <v>3588</v>
      </c>
      <c r="U89">
        <v>3648</v>
      </c>
      <c r="V89" t="s">
        <v>401</v>
      </c>
      <c r="W89">
        <v>37.66466721311474</v>
      </c>
      <c r="X89">
        <v>351.47809344262299</v>
      </c>
      <c r="Y89">
        <v>75.818622950819687</v>
      </c>
    </row>
    <row r="90" spans="1:25" x14ac:dyDescent="0.25">
      <c r="A90">
        <v>10</v>
      </c>
      <c r="B90" t="s">
        <v>102</v>
      </c>
      <c r="C90" t="s">
        <v>24</v>
      </c>
      <c r="D90">
        <v>0</v>
      </c>
      <c r="E90">
        <v>61.1785</v>
      </c>
      <c r="F90">
        <v>3.96534564487553</v>
      </c>
      <c r="G90">
        <v>60</v>
      </c>
      <c r="H90">
        <v>0.51192392148530097</v>
      </c>
      <c r="I90">
        <v>1.5169999999999999</v>
      </c>
      <c r="J90">
        <v>4.3753095128611599E-2</v>
      </c>
      <c r="K90">
        <v>5.6485002926047198E-3</v>
      </c>
      <c r="L90" t="s">
        <v>310</v>
      </c>
      <c r="M90" t="s">
        <v>322</v>
      </c>
      <c r="N90" t="s">
        <v>350</v>
      </c>
      <c r="O90" t="s">
        <v>402</v>
      </c>
      <c r="P90" t="s">
        <v>399</v>
      </c>
      <c r="Q90">
        <v>0.43530092592592595</v>
      </c>
      <c r="R90" t="s">
        <v>400</v>
      </c>
      <c r="S90">
        <v>0.43528967592592593</v>
      </c>
      <c r="T90">
        <v>3739</v>
      </c>
      <c r="U90">
        <v>3799</v>
      </c>
      <c r="V90" t="s">
        <v>401</v>
      </c>
      <c r="W90">
        <v>37.482459016393449</v>
      </c>
      <c r="X90">
        <v>344.45505737704923</v>
      </c>
      <c r="Y90">
        <v>65.643229508196711</v>
      </c>
    </row>
    <row r="91" spans="1:25" x14ac:dyDescent="0.25">
      <c r="A91">
        <v>10</v>
      </c>
      <c r="B91" t="s">
        <v>103</v>
      </c>
      <c r="C91" t="s">
        <v>1</v>
      </c>
      <c r="D91">
        <v>0</v>
      </c>
      <c r="E91">
        <v>44.028166666666699</v>
      </c>
      <c r="F91">
        <v>0.78566000209307396</v>
      </c>
      <c r="G91">
        <v>60</v>
      </c>
      <c r="H91">
        <v>0.101428270129592</v>
      </c>
      <c r="I91">
        <v>4.2664999999999997</v>
      </c>
      <c r="J91">
        <v>0.210458428199015</v>
      </c>
      <c r="K91">
        <v>2.7170066249459199E-2</v>
      </c>
      <c r="L91" t="s">
        <v>307</v>
      </c>
      <c r="M91" t="s">
        <v>322</v>
      </c>
      <c r="N91" t="s">
        <v>363</v>
      </c>
      <c r="O91" t="s">
        <v>336</v>
      </c>
      <c r="P91" t="s">
        <v>399</v>
      </c>
      <c r="Q91">
        <v>0.44734953703703706</v>
      </c>
      <c r="R91" t="s">
        <v>400</v>
      </c>
      <c r="S91">
        <v>0.44733828703703704</v>
      </c>
      <c r="T91">
        <v>4780</v>
      </c>
      <c r="U91">
        <v>4840</v>
      </c>
      <c r="V91" t="s">
        <v>401</v>
      </c>
      <c r="W91">
        <v>37.088350819672137</v>
      </c>
      <c r="X91">
        <v>351.99053606557379</v>
      </c>
      <c r="Y91">
        <v>61.059659016393432</v>
      </c>
    </row>
    <row r="92" spans="1:25" x14ac:dyDescent="0.25">
      <c r="A92">
        <v>10</v>
      </c>
      <c r="B92" t="s">
        <v>104</v>
      </c>
      <c r="C92" t="s">
        <v>3</v>
      </c>
      <c r="D92">
        <v>1</v>
      </c>
      <c r="E92">
        <v>61.9106666666667</v>
      </c>
      <c r="F92">
        <v>4.6939485392246203</v>
      </c>
      <c r="G92">
        <v>60</v>
      </c>
      <c r="H92">
        <v>0.60598615067905204</v>
      </c>
      <c r="I92">
        <v>1.7146666666666699</v>
      </c>
      <c r="J92">
        <v>3.9977771601506597E-2</v>
      </c>
      <c r="K92">
        <v>5.1611081210372898E-3</v>
      </c>
      <c r="L92" t="s">
        <v>307</v>
      </c>
      <c r="M92" t="s">
        <v>322</v>
      </c>
      <c r="N92" t="s">
        <v>357</v>
      </c>
      <c r="O92" t="s">
        <v>354</v>
      </c>
      <c r="P92" t="s">
        <v>399</v>
      </c>
      <c r="Q92">
        <v>0.44824074074074072</v>
      </c>
      <c r="R92" t="s">
        <v>400</v>
      </c>
      <c r="S92">
        <v>0.44822949074074075</v>
      </c>
      <c r="T92">
        <v>4857</v>
      </c>
      <c r="U92">
        <v>4917</v>
      </c>
      <c r="V92" t="s">
        <v>401</v>
      </c>
      <c r="W92">
        <v>37.149508196721307</v>
      </c>
      <c r="X92">
        <v>354.26790819672146</v>
      </c>
      <c r="Y92">
        <v>65.99947049180328</v>
      </c>
    </row>
    <row r="93" spans="1:25" x14ac:dyDescent="0.25">
      <c r="A93">
        <v>10</v>
      </c>
      <c r="B93" t="s">
        <v>105</v>
      </c>
      <c r="C93" t="s">
        <v>24</v>
      </c>
      <c r="D93">
        <v>0</v>
      </c>
      <c r="E93">
        <v>42.933500000000002</v>
      </c>
      <c r="F93">
        <v>2.0129686410870899</v>
      </c>
      <c r="G93">
        <v>60</v>
      </c>
      <c r="H93">
        <v>0.25987313411226898</v>
      </c>
      <c r="I93">
        <v>1.80666666666667</v>
      </c>
      <c r="J93">
        <v>8.1520276959512097E-2</v>
      </c>
      <c r="K93">
        <v>1.05242225014136E-2</v>
      </c>
      <c r="L93" t="s">
        <v>307</v>
      </c>
      <c r="M93" t="s">
        <v>322</v>
      </c>
      <c r="N93" t="s">
        <v>324</v>
      </c>
      <c r="O93" t="s">
        <v>404</v>
      </c>
      <c r="P93" t="s">
        <v>399</v>
      </c>
      <c r="Q93">
        <v>0.44972222222222219</v>
      </c>
      <c r="R93" t="s">
        <v>400</v>
      </c>
      <c r="S93">
        <v>0.44971097222222217</v>
      </c>
      <c r="T93">
        <v>4985</v>
      </c>
      <c r="U93">
        <v>5045</v>
      </c>
      <c r="V93" t="s">
        <v>401</v>
      </c>
      <c r="W93">
        <v>37.272095081967223</v>
      </c>
      <c r="X93">
        <v>347.41943934426223</v>
      </c>
      <c r="Y93">
        <v>61.593618032786885</v>
      </c>
    </row>
    <row r="94" spans="1:25" x14ac:dyDescent="0.25">
      <c r="A94">
        <v>11</v>
      </c>
      <c r="B94" t="s">
        <v>106</v>
      </c>
      <c r="C94" t="s">
        <v>1</v>
      </c>
      <c r="D94">
        <v>0</v>
      </c>
      <c r="E94">
        <v>52.825666666666699</v>
      </c>
      <c r="F94">
        <v>0.49283995599202601</v>
      </c>
      <c r="G94">
        <v>60</v>
      </c>
      <c r="H94">
        <v>6.3625364730090395E-2</v>
      </c>
      <c r="I94">
        <v>3.7915000000000001</v>
      </c>
      <c r="J94">
        <v>0.205010772074705</v>
      </c>
      <c r="K94">
        <v>2.6466776867948599E-2</v>
      </c>
      <c r="L94" t="s">
        <v>308</v>
      </c>
      <c r="M94" t="s">
        <v>331</v>
      </c>
      <c r="N94" t="s">
        <v>402</v>
      </c>
      <c r="O94" t="s">
        <v>363</v>
      </c>
      <c r="P94" t="s">
        <v>405</v>
      </c>
      <c r="Q94">
        <v>0.41023148148148153</v>
      </c>
      <c r="R94" t="s">
        <v>406</v>
      </c>
      <c r="S94">
        <v>0.41022866898148153</v>
      </c>
      <c r="T94">
        <v>799</v>
      </c>
      <c r="U94">
        <v>859</v>
      </c>
      <c r="V94" t="s">
        <v>407</v>
      </c>
      <c r="W94">
        <v>37.704021311475422</v>
      </c>
      <c r="X94">
        <v>355.78226557377053</v>
      </c>
      <c r="Y94">
        <v>83.30581967213115</v>
      </c>
    </row>
    <row r="95" spans="1:25" x14ac:dyDescent="0.25">
      <c r="A95">
        <v>11</v>
      </c>
      <c r="B95" t="s">
        <v>107</v>
      </c>
      <c r="C95" t="s">
        <v>3</v>
      </c>
      <c r="D95">
        <v>1</v>
      </c>
      <c r="E95">
        <v>67.080666666666701</v>
      </c>
      <c r="F95">
        <v>2.4938750748361298</v>
      </c>
      <c r="G95">
        <v>60</v>
      </c>
      <c r="H95">
        <v>0.32195788774540302</v>
      </c>
      <c r="I95">
        <v>1.7391666666666701</v>
      </c>
      <c r="J95">
        <v>3.1848164084536397E-2</v>
      </c>
      <c r="K95">
        <v>4.1115803035563598E-3</v>
      </c>
      <c r="L95" t="s">
        <v>308</v>
      </c>
      <c r="M95" t="s">
        <v>331</v>
      </c>
      <c r="N95" t="s">
        <v>358</v>
      </c>
      <c r="O95" t="s">
        <v>376</v>
      </c>
      <c r="P95" t="s">
        <v>405</v>
      </c>
      <c r="Q95">
        <v>0.41138888888888886</v>
      </c>
      <c r="R95" t="s">
        <v>406</v>
      </c>
      <c r="S95">
        <v>0.41138607638888885</v>
      </c>
      <c r="T95">
        <v>899</v>
      </c>
      <c r="U95">
        <v>959</v>
      </c>
      <c r="V95" t="s">
        <v>407</v>
      </c>
      <c r="W95">
        <v>37.708704918032794</v>
      </c>
      <c r="X95">
        <v>345.36786229508192</v>
      </c>
      <c r="Y95">
        <v>77.783522950819673</v>
      </c>
    </row>
    <row r="96" spans="1:25" x14ac:dyDescent="0.25">
      <c r="A96">
        <v>11</v>
      </c>
      <c r="B96" t="s">
        <v>108</v>
      </c>
      <c r="C96" t="s">
        <v>24</v>
      </c>
      <c r="D96">
        <v>0</v>
      </c>
      <c r="E96">
        <v>49.024000000000001</v>
      </c>
      <c r="F96">
        <v>2.2918880135527302</v>
      </c>
      <c r="G96">
        <v>60</v>
      </c>
      <c r="H96">
        <v>0.29588147026207001</v>
      </c>
      <c r="I96">
        <v>1.5851666666666699</v>
      </c>
      <c r="J96">
        <v>5.7401848595861699E-2</v>
      </c>
      <c r="K96">
        <v>7.4105467884430596E-3</v>
      </c>
      <c r="L96" t="s">
        <v>308</v>
      </c>
      <c r="M96" t="s">
        <v>331</v>
      </c>
      <c r="N96" t="s">
        <v>371</v>
      </c>
      <c r="O96" t="s">
        <v>343</v>
      </c>
      <c r="P96" t="s">
        <v>405</v>
      </c>
      <c r="Q96">
        <v>0.41364583333333332</v>
      </c>
      <c r="R96" t="s">
        <v>406</v>
      </c>
      <c r="S96">
        <v>0.41364302083333332</v>
      </c>
      <c r="T96">
        <v>1094</v>
      </c>
      <c r="U96">
        <v>1154</v>
      </c>
      <c r="V96" t="s">
        <v>407</v>
      </c>
      <c r="W96">
        <v>37.541998360655732</v>
      </c>
      <c r="X96">
        <v>308.8935836065574</v>
      </c>
      <c r="Y96">
        <v>47.027022950819685</v>
      </c>
    </row>
    <row r="97" spans="1:25" x14ac:dyDescent="0.25">
      <c r="A97">
        <v>11</v>
      </c>
      <c r="B97" t="s">
        <v>109</v>
      </c>
      <c r="C97" t="s">
        <v>1</v>
      </c>
      <c r="D97">
        <v>0</v>
      </c>
      <c r="E97">
        <v>57.468333333333298</v>
      </c>
      <c r="F97">
        <v>0.51122782483828999</v>
      </c>
      <c r="G97">
        <v>60</v>
      </c>
      <c r="H97">
        <v>6.5999228390551307E-2</v>
      </c>
      <c r="I97">
        <v>3.6176666666666701</v>
      </c>
      <c r="J97">
        <v>0.114285704365079</v>
      </c>
      <c r="K97">
        <v>1.47542209905178E-2</v>
      </c>
      <c r="L97" t="s">
        <v>309</v>
      </c>
      <c r="M97" t="s">
        <v>322</v>
      </c>
      <c r="N97" t="s">
        <v>336</v>
      </c>
      <c r="O97" t="s">
        <v>365</v>
      </c>
      <c r="P97" t="s">
        <v>405</v>
      </c>
      <c r="Q97">
        <v>0.42431712962962959</v>
      </c>
      <c r="R97" t="s">
        <v>406</v>
      </c>
      <c r="S97">
        <v>0.42431431712962958</v>
      </c>
      <c r="T97">
        <v>2016</v>
      </c>
      <c r="U97">
        <v>2076</v>
      </c>
      <c r="V97" t="s">
        <v>407</v>
      </c>
      <c r="W97">
        <v>37.469045901639348</v>
      </c>
      <c r="X97">
        <v>328.59849672131145</v>
      </c>
      <c r="Y97">
        <v>58.889273770491798</v>
      </c>
    </row>
    <row r="98" spans="1:25" x14ac:dyDescent="0.25">
      <c r="A98">
        <v>11</v>
      </c>
      <c r="B98" t="s">
        <v>110</v>
      </c>
      <c r="C98" t="s">
        <v>3</v>
      </c>
      <c r="D98">
        <v>1</v>
      </c>
      <c r="E98">
        <v>71.851500000000001</v>
      </c>
      <c r="F98">
        <v>4.0298134055230603</v>
      </c>
      <c r="G98">
        <v>60</v>
      </c>
      <c r="H98">
        <v>0.52024667359714005</v>
      </c>
      <c r="I98">
        <v>1.5720000000000001</v>
      </c>
      <c r="J98">
        <v>3.7004504230341101E-2</v>
      </c>
      <c r="K98">
        <v>4.7772609539591003E-3</v>
      </c>
      <c r="L98" t="s">
        <v>309</v>
      </c>
      <c r="M98" t="s">
        <v>322</v>
      </c>
      <c r="N98" t="s">
        <v>348</v>
      </c>
      <c r="O98" t="s">
        <v>351</v>
      </c>
      <c r="P98" t="s">
        <v>405</v>
      </c>
      <c r="Q98">
        <v>0.42526620370370366</v>
      </c>
      <c r="R98" t="s">
        <v>406</v>
      </c>
      <c r="S98">
        <v>0.42526339120370366</v>
      </c>
      <c r="T98">
        <v>2098</v>
      </c>
      <c r="U98">
        <v>2158</v>
      </c>
      <c r="V98" t="s">
        <v>407</v>
      </c>
      <c r="W98">
        <v>37.652093442622942</v>
      </c>
      <c r="X98">
        <v>327.74189999999999</v>
      </c>
      <c r="Y98">
        <v>67.4589</v>
      </c>
    </row>
    <row r="99" spans="1:25" x14ac:dyDescent="0.25">
      <c r="A99">
        <v>11</v>
      </c>
      <c r="B99" t="s">
        <v>111</v>
      </c>
      <c r="C99" t="s">
        <v>24</v>
      </c>
      <c r="D99">
        <v>0</v>
      </c>
      <c r="E99">
        <v>56.642000000000003</v>
      </c>
      <c r="F99">
        <v>2.7176287458002801</v>
      </c>
      <c r="G99">
        <v>60</v>
      </c>
      <c r="H99">
        <v>0.35084436245530098</v>
      </c>
      <c r="I99">
        <v>1.5</v>
      </c>
      <c r="J99">
        <v>3.3911649915626403E-2</v>
      </c>
      <c r="K99">
        <v>4.3779751788545701E-3</v>
      </c>
      <c r="L99" t="s">
        <v>309</v>
      </c>
      <c r="M99" t="s">
        <v>322</v>
      </c>
      <c r="N99" t="s">
        <v>381</v>
      </c>
      <c r="O99" t="s">
        <v>342</v>
      </c>
      <c r="P99" t="s">
        <v>405</v>
      </c>
      <c r="Q99">
        <v>0.42677083333333332</v>
      </c>
      <c r="R99" t="s">
        <v>406</v>
      </c>
      <c r="S99">
        <v>0.42676802083333332</v>
      </c>
      <c r="T99">
        <v>2228</v>
      </c>
      <c r="U99">
        <v>2288</v>
      </c>
      <c r="V99" t="s">
        <v>407</v>
      </c>
      <c r="W99">
        <v>37.744285245901644</v>
      </c>
      <c r="X99">
        <v>329.89786557377045</v>
      </c>
      <c r="Y99">
        <v>73.026150819672168</v>
      </c>
    </row>
    <row r="100" spans="1:25" x14ac:dyDescent="0.25">
      <c r="A100">
        <v>11</v>
      </c>
      <c r="B100" t="s">
        <v>112</v>
      </c>
      <c r="C100" t="s">
        <v>1</v>
      </c>
      <c r="D100">
        <v>0</v>
      </c>
      <c r="E100">
        <v>57.539833333333299</v>
      </c>
      <c r="F100">
        <v>0.56011157122685995</v>
      </c>
      <c r="G100">
        <v>60</v>
      </c>
      <c r="H100">
        <v>7.2310092912656596E-2</v>
      </c>
      <c r="I100">
        <v>3.49216666666667</v>
      </c>
      <c r="J100">
        <v>0.15817808177985801</v>
      </c>
      <c r="K100">
        <v>2.0420702548947501E-2</v>
      </c>
      <c r="L100" t="s">
        <v>310</v>
      </c>
      <c r="M100" t="s">
        <v>322</v>
      </c>
      <c r="N100" t="s">
        <v>356</v>
      </c>
      <c r="O100" t="s">
        <v>337</v>
      </c>
      <c r="P100" t="s">
        <v>405</v>
      </c>
      <c r="Q100">
        <v>0.4375</v>
      </c>
      <c r="R100" t="s">
        <v>406</v>
      </c>
      <c r="S100">
        <v>0.4374971875</v>
      </c>
      <c r="T100">
        <v>3155</v>
      </c>
      <c r="U100">
        <v>3215</v>
      </c>
      <c r="V100" t="s">
        <v>407</v>
      </c>
      <c r="W100">
        <v>37.13299344262294</v>
      </c>
      <c r="X100">
        <v>330.22541639344257</v>
      </c>
      <c r="Y100">
        <v>68.274054098360665</v>
      </c>
    </row>
    <row r="101" spans="1:25" x14ac:dyDescent="0.25">
      <c r="A101">
        <v>11</v>
      </c>
      <c r="B101" t="s">
        <v>113</v>
      </c>
      <c r="C101" t="s">
        <v>3</v>
      </c>
      <c r="D101">
        <v>1</v>
      </c>
      <c r="E101">
        <v>72.802999999999997</v>
      </c>
      <c r="F101">
        <v>2.9135083662141801</v>
      </c>
      <c r="G101">
        <v>60</v>
      </c>
      <c r="H101">
        <v>0.37613231271278302</v>
      </c>
      <c r="I101">
        <v>1.6141666666666701</v>
      </c>
      <c r="J101">
        <v>2.97932691876686E-2</v>
      </c>
      <c r="K101">
        <v>3.8462945130971699E-3</v>
      </c>
      <c r="L101" t="s">
        <v>310</v>
      </c>
      <c r="M101" t="s">
        <v>322</v>
      </c>
      <c r="N101" t="s">
        <v>408</v>
      </c>
      <c r="O101" t="s">
        <v>408</v>
      </c>
      <c r="P101" t="s">
        <v>405</v>
      </c>
      <c r="Q101">
        <v>0.4385532407407407</v>
      </c>
      <c r="R101" t="s">
        <v>406</v>
      </c>
      <c r="S101">
        <v>0.4385504282407407</v>
      </c>
      <c r="T101">
        <v>3246</v>
      </c>
      <c r="U101">
        <v>3306</v>
      </c>
      <c r="V101" t="s">
        <v>407</v>
      </c>
      <c r="W101">
        <v>37.130339344262296</v>
      </c>
      <c r="X101">
        <v>326.26963278688515</v>
      </c>
      <c r="Y101">
        <v>68.001080327868877</v>
      </c>
    </row>
    <row r="102" spans="1:25" x14ac:dyDescent="0.25">
      <c r="A102">
        <v>11</v>
      </c>
      <c r="B102" t="s">
        <v>114</v>
      </c>
      <c r="C102" t="s">
        <v>24</v>
      </c>
      <c r="D102">
        <v>0</v>
      </c>
      <c r="E102">
        <v>56.424999999999997</v>
      </c>
      <c r="F102">
        <v>2.5354792446399599</v>
      </c>
      <c r="G102">
        <v>60</v>
      </c>
      <c r="H102">
        <v>0.32732896297150399</v>
      </c>
      <c r="I102">
        <v>1.4855</v>
      </c>
      <c r="J102">
        <v>4.0225406565171401E-2</v>
      </c>
      <c r="K102">
        <v>5.1930776573777104E-3</v>
      </c>
      <c r="L102" t="s">
        <v>310</v>
      </c>
      <c r="M102" t="s">
        <v>322</v>
      </c>
      <c r="N102" t="s">
        <v>342</v>
      </c>
      <c r="O102" t="s">
        <v>335</v>
      </c>
      <c r="P102" t="s">
        <v>405</v>
      </c>
      <c r="Q102">
        <v>0.44017361111111114</v>
      </c>
      <c r="R102" t="s">
        <v>406</v>
      </c>
      <c r="S102">
        <v>0.44017079861111114</v>
      </c>
      <c r="T102">
        <v>3386</v>
      </c>
      <c r="U102">
        <v>3446</v>
      </c>
      <c r="V102" t="s">
        <v>407</v>
      </c>
      <c r="W102">
        <v>37.149540983606556</v>
      </c>
      <c r="X102">
        <v>324.78792459016393</v>
      </c>
      <c r="Y102">
        <v>55.933085245901616</v>
      </c>
    </row>
    <row r="103" spans="1:25" x14ac:dyDescent="0.25">
      <c r="A103">
        <v>11</v>
      </c>
      <c r="B103" t="s">
        <v>115</v>
      </c>
      <c r="C103" t="s">
        <v>1</v>
      </c>
      <c r="D103">
        <v>0</v>
      </c>
      <c r="E103">
        <v>44.035499999999999</v>
      </c>
      <c r="F103">
        <v>0.49161104205119999</v>
      </c>
      <c r="G103">
        <v>60</v>
      </c>
      <c r="H103">
        <v>6.3466712622532395E-2</v>
      </c>
      <c r="I103">
        <v>3.8759999999999999</v>
      </c>
      <c r="J103">
        <v>0.15514724189190901</v>
      </c>
      <c r="K103">
        <v>2.00294228019126E-2</v>
      </c>
      <c r="L103" t="s">
        <v>307</v>
      </c>
      <c r="M103" t="s">
        <v>322</v>
      </c>
      <c r="N103" t="s">
        <v>402</v>
      </c>
      <c r="O103" t="s">
        <v>372</v>
      </c>
      <c r="P103" t="s">
        <v>405</v>
      </c>
      <c r="Q103">
        <v>0.45146990740740739</v>
      </c>
      <c r="R103" t="s">
        <v>406</v>
      </c>
      <c r="S103">
        <v>0.45146709490740738</v>
      </c>
      <c r="T103">
        <v>4362</v>
      </c>
      <c r="U103">
        <v>4422</v>
      </c>
      <c r="V103" t="s">
        <v>407</v>
      </c>
      <c r="W103">
        <v>37.366481967213112</v>
      </c>
      <c r="X103">
        <v>359.90760819672136</v>
      </c>
      <c r="Y103">
        <v>69.04654754098361</v>
      </c>
    </row>
    <row r="104" spans="1:25" x14ac:dyDescent="0.25">
      <c r="A104">
        <v>11</v>
      </c>
      <c r="B104" t="s">
        <v>116</v>
      </c>
      <c r="C104" t="s">
        <v>3</v>
      </c>
      <c r="D104">
        <v>1</v>
      </c>
      <c r="E104">
        <v>65.220500000000001</v>
      </c>
      <c r="F104">
        <v>3.2145795085308801</v>
      </c>
      <c r="G104">
        <v>60</v>
      </c>
      <c r="H104">
        <v>0.41500043005332499</v>
      </c>
      <c r="I104">
        <v>1.61133333333333</v>
      </c>
      <c r="J104">
        <v>2.7535835237417799E-2</v>
      </c>
      <c r="K104">
        <v>3.5548610432810201E-3</v>
      </c>
      <c r="L104" t="s">
        <v>307</v>
      </c>
      <c r="M104" t="s">
        <v>322</v>
      </c>
      <c r="N104" t="s">
        <v>335</v>
      </c>
      <c r="O104" t="s">
        <v>368</v>
      </c>
      <c r="P104" t="s">
        <v>405</v>
      </c>
      <c r="Q104">
        <v>0.45232638888888888</v>
      </c>
      <c r="R104" t="s">
        <v>406</v>
      </c>
      <c r="S104">
        <v>0.45232357638888887</v>
      </c>
      <c r="T104">
        <v>4436</v>
      </c>
      <c r="U104">
        <v>4496</v>
      </c>
      <c r="V104" t="s">
        <v>407</v>
      </c>
      <c r="W104">
        <v>37.352109836065566</v>
      </c>
      <c r="X104">
        <v>361.2551885245901</v>
      </c>
      <c r="Y104">
        <v>70.148865573770507</v>
      </c>
    </row>
    <row r="105" spans="1:25" x14ac:dyDescent="0.25">
      <c r="A105">
        <v>11</v>
      </c>
      <c r="B105" t="s">
        <v>117</v>
      </c>
      <c r="C105" t="s">
        <v>24</v>
      </c>
      <c r="D105">
        <v>0</v>
      </c>
      <c r="E105">
        <v>43.324833333333302</v>
      </c>
      <c r="F105">
        <v>2.5882642135007998</v>
      </c>
      <c r="G105">
        <v>60</v>
      </c>
      <c r="H105">
        <v>0.33414347314910697</v>
      </c>
      <c r="I105">
        <v>1.5331666666666699</v>
      </c>
      <c r="J105">
        <v>3.6078232895873502E-2</v>
      </c>
      <c r="K105">
        <v>4.65767983887703E-3</v>
      </c>
      <c r="L105" t="s">
        <v>307</v>
      </c>
      <c r="M105" t="s">
        <v>322</v>
      </c>
      <c r="N105" t="s">
        <v>384</v>
      </c>
      <c r="O105" t="s">
        <v>343</v>
      </c>
      <c r="P105" t="s">
        <v>405</v>
      </c>
      <c r="Q105">
        <v>0.45392361111111112</v>
      </c>
      <c r="R105" t="s">
        <v>406</v>
      </c>
      <c r="S105">
        <v>0.45392079861111112</v>
      </c>
      <c r="T105">
        <v>4574</v>
      </c>
      <c r="U105">
        <v>4634</v>
      </c>
      <c r="V105" t="s">
        <v>407</v>
      </c>
      <c r="W105">
        <v>37.335221052631574</v>
      </c>
      <c r="X105">
        <v>326.95999999999998</v>
      </c>
      <c r="Y105">
        <v>36.544142105263155</v>
      </c>
    </row>
    <row r="106" spans="1:25" x14ac:dyDescent="0.25">
      <c r="A106">
        <v>12</v>
      </c>
      <c r="B106" t="s">
        <v>118</v>
      </c>
      <c r="C106" t="s">
        <v>1</v>
      </c>
      <c r="D106">
        <v>0</v>
      </c>
      <c r="E106">
        <v>44.874666666666698</v>
      </c>
      <c r="F106">
        <v>0.37438601588319098</v>
      </c>
      <c r="G106">
        <v>60</v>
      </c>
      <c r="H106">
        <v>4.8333026818951498E-2</v>
      </c>
      <c r="I106">
        <v>5.0846666666666698</v>
      </c>
      <c r="J106">
        <v>0.28016344435981599</v>
      </c>
      <c r="K106">
        <v>3.6168945140722497E-2</v>
      </c>
      <c r="L106" t="s">
        <v>308</v>
      </c>
      <c r="M106" t="s">
        <v>331</v>
      </c>
      <c r="N106" t="s">
        <v>364</v>
      </c>
      <c r="O106" t="s">
        <v>365</v>
      </c>
      <c r="P106" t="s">
        <v>409</v>
      </c>
      <c r="Q106">
        <v>0.41598379629629628</v>
      </c>
      <c r="R106" t="s">
        <v>410</v>
      </c>
      <c r="S106">
        <v>0.41598322916666669</v>
      </c>
      <c r="T106">
        <v>204</v>
      </c>
      <c r="U106">
        <v>264</v>
      </c>
      <c r="V106" t="s">
        <v>411</v>
      </c>
      <c r="W106">
        <v>37.802499999999995</v>
      </c>
      <c r="X106">
        <v>356.13452295081987</v>
      </c>
      <c r="Y106">
        <v>103.90461803278686</v>
      </c>
    </row>
    <row r="107" spans="1:25" x14ac:dyDescent="0.25">
      <c r="A107">
        <v>12</v>
      </c>
      <c r="B107" t="s">
        <v>119</v>
      </c>
      <c r="C107" t="s">
        <v>3</v>
      </c>
      <c r="D107">
        <v>1</v>
      </c>
      <c r="E107">
        <v>62.8408333333333</v>
      </c>
      <c r="F107">
        <v>1.39545009664345</v>
      </c>
      <c r="G107">
        <v>60</v>
      </c>
      <c r="H107">
        <v>0.18015183282545399</v>
      </c>
      <c r="I107">
        <v>1.81683333333333</v>
      </c>
      <c r="J107">
        <v>2.7658131213482699E-2</v>
      </c>
      <c r="K107">
        <v>3.5706493859012601E-3</v>
      </c>
      <c r="L107" t="s">
        <v>308</v>
      </c>
      <c r="M107" t="s">
        <v>322</v>
      </c>
      <c r="N107" t="s">
        <v>337</v>
      </c>
      <c r="O107" t="s">
        <v>384</v>
      </c>
      <c r="P107" t="s">
        <v>409</v>
      </c>
      <c r="Q107">
        <v>0.41728009259259258</v>
      </c>
      <c r="R107" t="s">
        <v>410</v>
      </c>
      <c r="S107">
        <v>0.41727952546296293</v>
      </c>
      <c r="T107">
        <v>316</v>
      </c>
      <c r="U107">
        <v>376</v>
      </c>
      <c r="V107" t="s">
        <v>411</v>
      </c>
      <c r="W107">
        <v>37.958988524590168</v>
      </c>
      <c r="X107">
        <v>353.52003606557378</v>
      </c>
      <c r="Y107">
        <v>103.3611213114754</v>
      </c>
    </row>
    <row r="108" spans="1:25" x14ac:dyDescent="0.25">
      <c r="A108">
        <v>12</v>
      </c>
      <c r="B108" t="s">
        <v>120</v>
      </c>
      <c r="C108" t="s">
        <v>24</v>
      </c>
      <c r="D108">
        <v>0</v>
      </c>
      <c r="E108">
        <v>49.0075</v>
      </c>
      <c r="F108">
        <v>1.0180072445714701</v>
      </c>
      <c r="G108">
        <v>60</v>
      </c>
      <c r="H108">
        <v>0.13142417015145999</v>
      </c>
      <c r="I108">
        <v>1.8986666666666701</v>
      </c>
      <c r="J108">
        <v>5.8208437723600001E-2</v>
      </c>
      <c r="K108">
        <v>7.51467699707514E-3</v>
      </c>
      <c r="L108" t="s">
        <v>308</v>
      </c>
      <c r="M108" t="s">
        <v>322</v>
      </c>
      <c r="N108" t="s">
        <v>382</v>
      </c>
      <c r="O108" t="s">
        <v>363</v>
      </c>
      <c r="P108" t="s">
        <v>409</v>
      </c>
      <c r="Q108">
        <v>0.41925925925925928</v>
      </c>
      <c r="R108" t="s">
        <v>410</v>
      </c>
      <c r="S108">
        <v>0.41925869212962968</v>
      </c>
      <c r="T108">
        <v>487</v>
      </c>
      <c r="U108">
        <v>547</v>
      </c>
      <c r="V108" t="s">
        <v>411</v>
      </c>
      <c r="W108">
        <v>37.940790163934416</v>
      </c>
      <c r="X108">
        <v>296.07628852459027</v>
      </c>
      <c r="Y108">
        <v>64.280724590163913</v>
      </c>
    </row>
    <row r="109" spans="1:25" x14ac:dyDescent="0.25">
      <c r="A109">
        <v>12</v>
      </c>
      <c r="B109" t="s">
        <v>121</v>
      </c>
      <c r="C109" t="s">
        <v>1</v>
      </c>
      <c r="D109">
        <v>0</v>
      </c>
      <c r="E109">
        <v>50.814333333333302</v>
      </c>
      <c r="F109">
        <v>0.351000316555729</v>
      </c>
      <c r="G109">
        <v>60</v>
      </c>
      <c r="H109">
        <v>4.5313946017795703E-2</v>
      </c>
      <c r="I109">
        <v>4.3983333333333299</v>
      </c>
      <c r="J109">
        <v>0.25455298509784202</v>
      </c>
      <c r="K109">
        <v>3.2862649067044197E-2</v>
      </c>
      <c r="L109" t="s">
        <v>309</v>
      </c>
      <c r="M109" t="s">
        <v>322</v>
      </c>
      <c r="N109" t="s">
        <v>367</v>
      </c>
      <c r="O109" t="s">
        <v>343</v>
      </c>
      <c r="P109" t="s">
        <v>409</v>
      </c>
      <c r="Q109">
        <v>0.43031250000000004</v>
      </c>
      <c r="R109" t="s">
        <v>410</v>
      </c>
      <c r="S109">
        <v>0.43031193287037039</v>
      </c>
      <c r="T109">
        <v>1442</v>
      </c>
      <c r="U109">
        <v>1502</v>
      </c>
      <c r="V109" t="s">
        <v>411</v>
      </c>
      <c r="W109">
        <v>37.245445901639329</v>
      </c>
      <c r="X109">
        <v>306.65291803278711</v>
      </c>
      <c r="Y109">
        <v>80.679432786885229</v>
      </c>
    </row>
    <row r="110" spans="1:25" x14ac:dyDescent="0.25">
      <c r="A110">
        <v>12</v>
      </c>
      <c r="B110" t="s">
        <v>122</v>
      </c>
      <c r="C110" t="s">
        <v>3</v>
      </c>
      <c r="D110">
        <v>1</v>
      </c>
      <c r="E110">
        <v>67.635833333333295</v>
      </c>
      <c r="F110">
        <v>1.34172934636196</v>
      </c>
      <c r="G110">
        <v>60</v>
      </c>
      <c r="H110">
        <v>0.17321651378592101</v>
      </c>
      <c r="I110">
        <v>1.7951666666666699</v>
      </c>
      <c r="J110">
        <v>4.9379201649637501E-2</v>
      </c>
      <c r="K110">
        <v>6.3748275212687899E-3</v>
      </c>
      <c r="L110" t="s">
        <v>309</v>
      </c>
      <c r="M110" t="s">
        <v>322</v>
      </c>
      <c r="N110" t="s">
        <v>329</v>
      </c>
      <c r="O110" t="s">
        <v>358</v>
      </c>
      <c r="P110" t="s">
        <v>409</v>
      </c>
      <c r="Q110">
        <v>0.43115740740740738</v>
      </c>
      <c r="R110" t="s">
        <v>410</v>
      </c>
      <c r="S110">
        <v>0.43115684027777773</v>
      </c>
      <c r="T110">
        <v>1515</v>
      </c>
      <c r="U110">
        <v>1575</v>
      </c>
      <c r="V110" t="s">
        <v>411</v>
      </c>
      <c r="W110">
        <v>37.194732786885254</v>
      </c>
      <c r="X110">
        <v>312.03826721311469</v>
      </c>
      <c r="Y110">
        <v>82.728006557377043</v>
      </c>
    </row>
    <row r="111" spans="1:25" x14ac:dyDescent="0.25">
      <c r="A111">
        <v>12</v>
      </c>
      <c r="B111" t="s">
        <v>123</v>
      </c>
      <c r="C111" t="s">
        <v>24</v>
      </c>
      <c r="D111">
        <v>0</v>
      </c>
      <c r="E111">
        <v>54.3198333333333</v>
      </c>
      <c r="F111">
        <v>1.37630240338218</v>
      </c>
      <c r="G111">
        <v>60</v>
      </c>
      <c r="H111">
        <v>0.17767987625481399</v>
      </c>
      <c r="I111">
        <v>1.62716666666667</v>
      </c>
      <c r="J111">
        <v>6.1700666302903197E-2</v>
      </c>
      <c r="K111">
        <v>7.9655217680348507E-3</v>
      </c>
      <c r="L111" t="s">
        <v>309</v>
      </c>
      <c r="M111" t="s">
        <v>322</v>
      </c>
      <c r="N111" t="s">
        <v>351</v>
      </c>
      <c r="O111" t="s">
        <v>365</v>
      </c>
      <c r="P111" t="s">
        <v>409</v>
      </c>
      <c r="Q111">
        <v>0.432650462962963</v>
      </c>
      <c r="R111" t="s">
        <v>410</v>
      </c>
      <c r="S111">
        <v>0.43264989583333335</v>
      </c>
      <c r="T111">
        <v>1644</v>
      </c>
      <c r="U111">
        <v>1704</v>
      </c>
      <c r="V111" t="s">
        <v>411</v>
      </c>
      <c r="W111">
        <v>37.127354098360648</v>
      </c>
      <c r="X111">
        <v>310.96455901639359</v>
      </c>
      <c r="Y111">
        <v>80.817904918032795</v>
      </c>
    </row>
    <row r="112" spans="1:25" x14ac:dyDescent="0.25">
      <c r="A112">
        <v>12</v>
      </c>
      <c r="B112" t="s">
        <v>124</v>
      </c>
      <c r="C112" t="s">
        <v>1</v>
      </c>
      <c r="D112">
        <v>0</v>
      </c>
      <c r="E112">
        <v>59.647166666666699</v>
      </c>
      <c r="F112">
        <v>0.45006329801731398</v>
      </c>
      <c r="G112">
        <v>60</v>
      </c>
      <c r="H112">
        <v>5.8102921932008098E-2</v>
      </c>
      <c r="I112">
        <v>3.8418333333333301</v>
      </c>
      <c r="J112">
        <v>0.22296107034388099</v>
      </c>
      <c r="K112">
        <v>2.8784150409814298E-2</v>
      </c>
      <c r="L112" t="s">
        <v>310</v>
      </c>
      <c r="M112" t="s">
        <v>322</v>
      </c>
      <c r="N112" t="s">
        <v>370</v>
      </c>
      <c r="O112" t="s">
        <v>322</v>
      </c>
      <c r="P112" t="s">
        <v>409</v>
      </c>
      <c r="Q112">
        <v>0.4445601851851852</v>
      </c>
      <c r="R112" t="s">
        <v>410</v>
      </c>
      <c r="S112">
        <v>0.44455961805555555</v>
      </c>
      <c r="T112">
        <v>2673</v>
      </c>
      <c r="U112">
        <v>2733</v>
      </c>
      <c r="V112" t="s">
        <v>411</v>
      </c>
      <c r="W112">
        <v>37.16247540983607</v>
      </c>
      <c r="X112">
        <v>316.34781147540986</v>
      </c>
      <c r="Y112">
        <v>69.076660655737697</v>
      </c>
    </row>
    <row r="113" spans="1:25" x14ac:dyDescent="0.25">
      <c r="A113">
        <v>12</v>
      </c>
      <c r="B113" t="s">
        <v>125</v>
      </c>
      <c r="C113" t="s">
        <v>3</v>
      </c>
      <c r="D113">
        <v>1</v>
      </c>
      <c r="E113">
        <v>71.161666666666704</v>
      </c>
      <c r="F113">
        <v>1.13705345325343</v>
      </c>
      <c r="G113">
        <v>60</v>
      </c>
      <c r="H113">
        <v>0.14679296960660601</v>
      </c>
      <c r="I113">
        <v>1.9225000000000001</v>
      </c>
      <c r="J113">
        <v>7.9679043668959795E-2</v>
      </c>
      <c r="K113">
        <v>1.02865203057205E-2</v>
      </c>
      <c r="L113" t="s">
        <v>310</v>
      </c>
      <c r="M113" t="s">
        <v>322</v>
      </c>
      <c r="N113" t="s">
        <v>330</v>
      </c>
      <c r="O113" t="s">
        <v>402</v>
      </c>
      <c r="P113" t="s">
        <v>409</v>
      </c>
      <c r="Q113">
        <v>0.44641203703703702</v>
      </c>
      <c r="R113" t="s">
        <v>410</v>
      </c>
      <c r="S113">
        <v>0.44641146990740738</v>
      </c>
      <c r="T113">
        <v>2833</v>
      </c>
      <c r="U113">
        <v>2893</v>
      </c>
      <c r="V113" t="s">
        <v>411</v>
      </c>
      <c r="W113">
        <v>37.312611475409831</v>
      </c>
      <c r="X113">
        <v>317.92432950819665</v>
      </c>
      <c r="Y113">
        <v>69.230377049180291</v>
      </c>
    </row>
    <row r="114" spans="1:25" x14ac:dyDescent="0.25">
      <c r="A114">
        <v>12</v>
      </c>
      <c r="B114" t="s">
        <v>126</v>
      </c>
      <c r="C114" t="s">
        <v>24</v>
      </c>
      <c r="D114">
        <v>0</v>
      </c>
      <c r="E114">
        <v>63.6756666666667</v>
      </c>
      <c r="F114">
        <v>1.12375170250767</v>
      </c>
      <c r="G114">
        <v>60</v>
      </c>
      <c r="H114">
        <v>0.14507572096948099</v>
      </c>
      <c r="I114">
        <v>1.8171666666666699</v>
      </c>
      <c r="J114">
        <v>4.3208473963126999E-2</v>
      </c>
      <c r="K114">
        <v>5.5781900024742502E-3</v>
      </c>
      <c r="L114" t="s">
        <v>310</v>
      </c>
      <c r="M114" t="s">
        <v>322</v>
      </c>
      <c r="N114" t="s">
        <v>357</v>
      </c>
      <c r="O114" t="s">
        <v>354</v>
      </c>
      <c r="P114" t="s">
        <v>409</v>
      </c>
      <c r="Q114">
        <v>0.44824074074074072</v>
      </c>
      <c r="R114" t="s">
        <v>410</v>
      </c>
      <c r="S114">
        <v>0.44824017361111107</v>
      </c>
      <c r="T114">
        <v>2991</v>
      </c>
      <c r="U114">
        <v>3051</v>
      </c>
      <c r="V114" t="s">
        <v>411</v>
      </c>
      <c r="W114">
        <v>37.415199999999999</v>
      </c>
      <c r="X114">
        <v>311.91624754098359</v>
      </c>
      <c r="Y114">
        <v>64.323167213114743</v>
      </c>
    </row>
    <row r="115" spans="1:25" x14ac:dyDescent="0.25">
      <c r="A115">
        <v>12</v>
      </c>
      <c r="B115" t="s">
        <v>127</v>
      </c>
      <c r="C115" t="s">
        <v>1</v>
      </c>
      <c r="D115">
        <v>0</v>
      </c>
      <c r="E115">
        <v>44.819666666666699</v>
      </c>
      <c r="F115">
        <v>0.38645813342312901</v>
      </c>
      <c r="G115">
        <v>60</v>
      </c>
      <c r="H115">
        <v>4.9891530491806099E-2</v>
      </c>
      <c r="I115">
        <v>4.9583333333333304</v>
      </c>
      <c r="J115">
        <v>0.19352146019383901</v>
      </c>
      <c r="K115">
        <v>2.49835130821493E-2</v>
      </c>
      <c r="L115" t="s">
        <v>307</v>
      </c>
      <c r="M115" t="s">
        <v>336</v>
      </c>
      <c r="N115" t="s">
        <v>365</v>
      </c>
      <c r="O115" t="s">
        <v>364</v>
      </c>
      <c r="P115" t="s">
        <v>409</v>
      </c>
      <c r="Q115">
        <v>0.45971064814814816</v>
      </c>
      <c r="R115" t="s">
        <v>410</v>
      </c>
      <c r="S115">
        <v>0.45971008101851857</v>
      </c>
      <c r="T115">
        <v>3982</v>
      </c>
      <c r="U115">
        <v>4042</v>
      </c>
      <c r="V115" t="s">
        <v>411</v>
      </c>
      <c r="W115">
        <v>36.985354098360652</v>
      </c>
      <c r="X115">
        <v>297.1462459016393</v>
      </c>
      <c r="Y115">
        <v>61.017908196721301</v>
      </c>
    </row>
    <row r="116" spans="1:25" x14ac:dyDescent="0.25">
      <c r="A116">
        <v>12</v>
      </c>
      <c r="B116" t="s">
        <v>128</v>
      </c>
      <c r="C116" t="s">
        <v>3</v>
      </c>
      <c r="D116">
        <v>1</v>
      </c>
      <c r="E116">
        <v>66.563500000000005</v>
      </c>
      <c r="F116">
        <v>1.4364305587114199</v>
      </c>
      <c r="G116">
        <v>60</v>
      </c>
      <c r="H116">
        <v>0.185442387729091</v>
      </c>
      <c r="I116">
        <v>1.8231666666666699</v>
      </c>
      <c r="J116">
        <v>4.30306738140235E-2</v>
      </c>
      <c r="K116">
        <v>5.5552361019265504E-3</v>
      </c>
      <c r="L116" t="s">
        <v>307</v>
      </c>
      <c r="M116" t="s">
        <v>336</v>
      </c>
      <c r="N116" t="s">
        <v>382</v>
      </c>
      <c r="O116" t="s">
        <v>354</v>
      </c>
      <c r="P116" t="s">
        <v>409</v>
      </c>
      <c r="Q116">
        <v>0.46074074074074073</v>
      </c>
      <c r="R116" t="s">
        <v>410</v>
      </c>
      <c r="S116">
        <v>0.46074017361111114</v>
      </c>
      <c r="T116">
        <v>4071</v>
      </c>
      <c r="U116">
        <v>4131</v>
      </c>
      <c r="V116" t="s">
        <v>411</v>
      </c>
      <c r="W116">
        <v>36.904572131147532</v>
      </c>
      <c r="X116">
        <v>295.9099573770493</v>
      </c>
      <c r="Y116">
        <v>61.973055737704918</v>
      </c>
    </row>
    <row r="117" spans="1:25" x14ac:dyDescent="0.25">
      <c r="A117">
        <v>12</v>
      </c>
      <c r="B117" t="s">
        <v>129</v>
      </c>
      <c r="C117" t="s">
        <v>24</v>
      </c>
      <c r="D117">
        <v>0</v>
      </c>
      <c r="E117">
        <v>43.720833333333303</v>
      </c>
      <c r="F117">
        <v>0.69910965202574304</v>
      </c>
      <c r="G117">
        <v>60</v>
      </c>
      <c r="H117">
        <v>9.02546679822855E-2</v>
      </c>
      <c r="I117">
        <v>1.98616666666667</v>
      </c>
      <c r="J117">
        <v>7.6639669159573501E-2</v>
      </c>
      <c r="K117">
        <v>9.8941387437958203E-3</v>
      </c>
      <c r="L117" t="s">
        <v>307</v>
      </c>
      <c r="M117" t="s">
        <v>336</v>
      </c>
      <c r="N117" t="s">
        <v>389</v>
      </c>
      <c r="O117" t="s">
        <v>330</v>
      </c>
      <c r="P117" t="s">
        <v>409</v>
      </c>
      <c r="Q117">
        <v>0.4629861111111111</v>
      </c>
      <c r="R117" t="s">
        <v>410</v>
      </c>
      <c r="S117">
        <v>0.46298554398148145</v>
      </c>
      <c r="T117">
        <v>4265</v>
      </c>
      <c r="U117">
        <v>4325</v>
      </c>
      <c r="V117" t="s">
        <v>411</v>
      </c>
      <c r="W117">
        <v>36.836681967213117</v>
      </c>
      <c r="X117">
        <v>297.88735737704923</v>
      </c>
      <c r="Y117">
        <v>62.556280327868834</v>
      </c>
    </row>
    <row r="118" spans="1:25" x14ac:dyDescent="0.25">
      <c r="A118">
        <v>13</v>
      </c>
      <c r="B118" t="s">
        <v>130</v>
      </c>
      <c r="C118" t="s">
        <v>1</v>
      </c>
      <c r="D118">
        <v>0</v>
      </c>
      <c r="E118">
        <v>44.075000000000003</v>
      </c>
      <c r="F118">
        <v>0.83434105736203601</v>
      </c>
      <c r="G118">
        <v>60</v>
      </c>
      <c r="H118">
        <v>0.10771296734067499</v>
      </c>
      <c r="I118">
        <v>4.4521666666666704</v>
      </c>
      <c r="J118">
        <v>9.6610759695227005E-2</v>
      </c>
      <c r="K118">
        <v>1.2472395445468701E-2</v>
      </c>
      <c r="L118" t="s">
        <v>308</v>
      </c>
      <c r="M118" t="s">
        <v>381</v>
      </c>
      <c r="N118" t="s">
        <v>368</v>
      </c>
      <c r="O118" t="s">
        <v>339</v>
      </c>
      <c r="P118" t="s">
        <v>412</v>
      </c>
      <c r="Q118">
        <v>0.59809027777777779</v>
      </c>
      <c r="R118" t="s">
        <v>413</v>
      </c>
      <c r="S118">
        <v>0.59808604166666668</v>
      </c>
      <c r="T118">
        <v>519</v>
      </c>
      <c r="U118">
        <v>579</v>
      </c>
      <c r="V118" t="s">
        <v>414</v>
      </c>
      <c r="W118">
        <v>37.18525245901639</v>
      </c>
      <c r="X118">
        <v>326.44365737704896</v>
      </c>
      <c r="Y118">
        <v>86.461027868852469</v>
      </c>
    </row>
    <row r="119" spans="1:25" x14ac:dyDescent="0.25">
      <c r="A119">
        <v>13</v>
      </c>
      <c r="B119" t="s">
        <v>131</v>
      </c>
      <c r="C119" t="s">
        <v>3</v>
      </c>
      <c r="D119">
        <v>1</v>
      </c>
      <c r="E119">
        <v>68.293166666666707</v>
      </c>
      <c r="F119">
        <v>1.5107498046408001</v>
      </c>
      <c r="G119">
        <v>60</v>
      </c>
      <c r="H119">
        <v>0.195036961121998</v>
      </c>
      <c r="I119">
        <v>1.9924999999999999</v>
      </c>
      <c r="J119">
        <v>5.2777046778563402E-2</v>
      </c>
      <c r="K119">
        <v>6.81348744117952E-3</v>
      </c>
      <c r="L119" t="s">
        <v>308</v>
      </c>
      <c r="M119" t="s">
        <v>381</v>
      </c>
      <c r="N119" t="s">
        <v>378</v>
      </c>
      <c r="O119" t="s">
        <v>388</v>
      </c>
      <c r="P119" t="s">
        <v>412</v>
      </c>
      <c r="Q119">
        <v>0.59925925925925927</v>
      </c>
      <c r="R119" t="s">
        <v>413</v>
      </c>
      <c r="S119">
        <v>0.59925502314814816</v>
      </c>
      <c r="T119">
        <v>620</v>
      </c>
      <c r="U119">
        <v>680</v>
      </c>
      <c r="V119" t="s">
        <v>414</v>
      </c>
      <c r="W119">
        <v>37.21948524590163</v>
      </c>
      <c r="X119">
        <v>334.84160000000003</v>
      </c>
      <c r="Y119">
        <v>85.858959016393428</v>
      </c>
    </row>
    <row r="120" spans="1:25" x14ac:dyDescent="0.25">
      <c r="A120">
        <v>13</v>
      </c>
      <c r="B120" t="s">
        <v>132</v>
      </c>
      <c r="C120" t="s">
        <v>24</v>
      </c>
      <c r="D120">
        <v>0</v>
      </c>
      <c r="E120">
        <v>45.055666666666703</v>
      </c>
      <c r="F120">
        <v>1.4552575564330701</v>
      </c>
      <c r="G120">
        <v>60</v>
      </c>
      <c r="H120">
        <v>0.187872942683593</v>
      </c>
      <c r="I120">
        <v>1.7315</v>
      </c>
      <c r="J120">
        <v>8.6310003282740397E-2</v>
      </c>
      <c r="K120">
        <v>1.1142573510838701E-2</v>
      </c>
      <c r="L120" t="s">
        <v>308</v>
      </c>
      <c r="M120" t="s">
        <v>381</v>
      </c>
      <c r="N120" t="s">
        <v>328</v>
      </c>
      <c r="O120" t="s">
        <v>333</v>
      </c>
      <c r="P120" t="s">
        <v>412</v>
      </c>
      <c r="Q120">
        <v>0.60255787037037034</v>
      </c>
      <c r="R120" t="s">
        <v>413</v>
      </c>
      <c r="S120">
        <v>0.60255363425925923</v>
      </c>
      <c r="T120">
        <v>905</v>
      </c>
      <c r="U120">
        <v>965</v>
      </c>
      <c r="V120" t="s">
        <v>414</v>
      </c>
      <c r="W120">
        <v>37.33098524590163</v>
      </c>
      <c r="X120">
        <v>304.80266393442622</v>
      </c>
      <c r="Y120">
        <v>59.134478688524602</v>
      </c>
    </row>
    <row r="121" spans="1:25" x14ac:dyDescent="0.25">
      <c r="A121">
        <v>13</v>
      </c>
      <c r="B121" t="s">
        <v>133</v>
      </c>
      <c r="C121" t="s">
        <v>1</v>
      </c>
      <c r="D121">
        <v>0</v>
      </c>
      <c r="E121">
        <v>49.897500000000001</v>
      </c>
      <c r="F121">
        <v>0.31598325377568098</v>
      </c>
      <c r="G121">
        <v>60</v>
      </c>
      <c r="H121">
        <v>4.0793262651788197E-2</v>
      </c>
      <c r="I121">
        <v>3.6428333333333298</v>
      </c>
      <c r="J121">
        <v>0.177689726458478</v>
      </c>
      <c r="K121">
        <v>2.2939645045527899E-2</v>
      </c>
      <c r="L121" t="s">
        <v>309</v>
      </c>
      <c r="M121" t="s">
        <v>381</v>
      </c>
      <c r="N121" t="s">
        <v>363</v>
      </c>
      <c r="O121" t="s">
        <v>358</v>
      </c>
      <c r="P121" t="s">
        <v>412</v>
      </c>
      <c r="Q121">
        <v>0.61449074074074073</v>
      </c>
      <c r="R121" t="s">
        <v>413</v>
      </c>
      <c r="S121">
        <v>0.61448650462962962</v>
      </c>
      <c r="T121">
        <v>1936</v>
      </c>
      <c r="U121">
        <v>1996</v>
      </c>
      <c r="V121" t="s">
        <v>414</v>
      </c>
      <c r="W121">
        <v>36.820640983606559</v>
      </c>
      <c r="X121">
        <v>310.64123114754096</v>
      </c>
      <c r="Y121">
        <v>81.187947540983572</v>
      </c>
    </row>
    <row r="122" spans="1:25" x14ac:dyDescent="0.25">
      <c r="A122">
        <v>13</v>
      </c>
      <c r="B122" t="s">
        <v>134</v>
      </c>
      <c r="C122" t="s">
        <v>3</v>
      </c>
      <c r="D122">
        <v>1</v>
      </c>
      <c r="E122">
        <v>69.262166666666701</v>
      </c>
      <c r="F122">
        <v>1.3441900803912501</v>
      </c>
      <c r="G122">
        <v>60</v>
      </c>
      <c r="H122">
        <v>0.173534193183083</v>
      </c>
      <c r="I122">
        <v>1.788</v>
      </c>
      <c r="J122">
        <v>2.5999999999999999E-2</v>
      </c>
      <c r="K122">
        <v>3.3565855667131001E-3</v>
      </c>
      <c r="L122" t="s">
        <v>309</v>
      </c>
      <c r="M122" t="s">
        <v>381</v>
      </c>
      <c r="N122" t="s">
        <v>340</v>
      </c>
      <c r="O122" t="s">
        <v>378</v>
      </c>
      <c r="P122" t="s">
        <v>412</v>
      </c>
      <c r="Q122">
        <v>0.61553240740740744</v>
      </c>
      <c r="R122" t="s">
        <v>413</v>
      </c>
      <c r="S122">
        <v>0.61552817129629622</v>
      </c>
      <c r="T122">
        <v>2026</v>
      </c>
      <c r="U122">
        <v>2086</v>
      </c>
      <c r="V122" t="s">
        <v>414</v>
      </c>
      <c r="W122">
        <v>36.861683606557378</v>
      </c>
      <c r="X122">
        <v>316.91628852459002</v>
      </c>
      <c r="Y122">
        <v>91.565977049180333</v>
      </c>
    </row>
    <row r="123" spans="1:25" x14ac:dyDescent="0.25">
      <c r="A123">
        <v>13</v>
      </c>
      <c r="B123" t="s">
        <v>135</v>
      </c>
      <c r="C123" t="s">
        <v>24</v>
      </c>
      <c r="D123">
        <v>0</v>
      </c>
      <c r="E123">
        <v>58.817</v>
      </c>
      <c r="F123">
        <v>1.59860491262434</v>
      </c>
      <c r="G123">
        <v>60</v>
      </c>
      <c r="H123">
        <v>0.20637900679198101</v>
      </c>
      <c r="I123">
        <v>1.613</v>
      </c>
      <c r="J123">
        <v>2.59036676939772E-2</v>
      </c>
      <c r="K123">
        <v>3.3441491194821601E-3</v>
      </c>
      <c r="L123" t="s">
        <v>309</v>
      </c>
      <c r="M123" t="s">
        <v>381</v>
      </c>
      <c r="N123" t="s">
        <v>402</v>
      </c>
      <c r="O123" t="s">
        <v>404</v>
      </c>
      <c r="P123" t="s">
        <v>412</v>
      </c>
      <c r="Q123">
        <v>0.6184722222222222</v>
      </c>
      <c r="R123" t="s">
        <v>413</v>
      </c>
      <c r="S123">
        <v>0.61846798611111109</v>
      </c>
      <c r="T123">
        <v>2280</v>
      </c>
      <c r="U123">
        <v>2340</v>
      </c>
      <c r="V123" t="s">
        <v>414</v>
      </c>
      <c r="W123">
        <v>37.124016393442609</v>
      </c>
      <c r="X123">
        <v>309.42132786885247</v>
      </c>
      <c r="Y123">
        <v>59.422675409836081</v>
      </c>
    </row>
    <row r="124" spans="1:25" x14ac:dyDescent="0.25">
      <c r="A124">
        <v>13</v>
      </c>
      <c r="B124" t="s">
        <v>136</v>
      </c>
      <c r="C124" t="s">
        <v>1</v>
      </c>
      <c r="D124">
        <v>0</v>
      </c>
      <c r="E124">
        <v>58.309666666666701</v>
      </c>
      <c r="F124">
        <v>0.4525187534481</v>
      </c>
      <c r="G124">
        <v>60</v>
      </c>
      <c r="H124">
        <v>5.8419919865034399E-2</v>
      </c>
      <c r="I124">
        <v>3.33</v>
      </c>
      <c r="J124">
        <v>6.1318838867023599E-2</v>
      </c>
      <c r="K124">
        <v>7.9162280580252799E-3</v>
      </c>
      <c r="L124" t="s">
        <v>310</v>
      </c>
      <c r="M124" t="s">
        <v>339</v>
      </c>
      <c r="N124" t="s">
        <v>372</v>
      </c>
      <c r="O124" t="s">
        <v>384</v>
      </c>
      <c r="P124" t="s">
        <v>412</v>
      </c>
      <c r="Q124">
        <v>0.63047453703703704</v>
      </c>
      <c r="R124" t="s">
        <v>413</v>
      </c>
      <c r="S124">
        <v>0.63047030092592593</v>
      </c>
      <c r="T124">
        <v>3317</v>
      </c>
      <c r="U124">
        <v>3377</v>
      </c>
      <c r="V124" t="s">
        <v>414</v>
      </c>
      <c r="W124">
        <v>36.924963934426245</v>
      </c>
      <c r="X124">
        <v>315.41860163934439</v>
      </c>
      <c r="Y124">
        <v>79.228127868852425</v>
      </c>
    </row>
    <row r="125" spans="1:25" x14ac:dyDescent="0.25">
      <c r="A125">
        <v>13</v>
      </c>
      <c r="B125" t="s">
        <v>137</v>
      </c>
      <c r="C125" t="s">
        <v>3</v>
      </c>
      <c r="D125">
        <v>1</v>
      </c>
      <c r="E125">
        <v>74.660333333333298</v>
      </c>
      <c r="F125">
        <v>1.8040814529529701</v>
      </c>
      <c r="G125">
        <v>60</v>
      </c>
      <c r="H125">
        <v>0.232905914082951</v>
      </c>
      <c r="I125">
        <v>1.7796666666666701</v>
      </c>
      <c r="J125">
        <v>2.9095627773869301E-2</v>
      </c>
      <c r="K125">
        <v>3.75622939385486E-3</v>
      </c>
      <c r="L125" t="s">
        <v>310</v>
      </c>
      <c r="M125" t="s">
        <v>339</v>
      </c>
      <c r="N125" t="s">
        <v>331</v>
      </c>
      <c r="O125" t="s">
        <v>408</v>
      </c>
      <c r="P125" t="s">
        <v>412</v>
      </c>
      <c r="Q125">
        <v>0.63160879629629629</v>
      </c>
      <c r="R125" t="s">
        <v>413</v>
      </c>
      <c r="S125">
        <v>0.63160456018518518</v>
      </c>
      <c r="T125">
        <v>3415</v>
      </c>
      <c r="U125">
        <v>3475</v>
      </c>
      <c r="V125" t="s">
        <v>414</v>
      </c>
      <c r="W125">
        <v>36.914857377049174</v>
      </c>
      <c r="X125">
        <v>318.89993442622966</v>
      </c>
      <c r="Y125">
        <v>81.873265573770539</v>
      </c>
    </row>
    <row r="126" spans="1:25" x14ac:dyDescent="0.25">
      <c r="A126">
        <v>13</v>
      </c>
      <c r="B126" t="s">
        <v>138</v>
      </c>
      <c r="C126" t="s">
        <v>24</v>
      </c>
      <c r="D126">
        <v>0</v>
      </c>
      <c r="E126">
        <v>64.301666666666705</v>
      </c>
      <c r="F126">
        <v>1.79218876113973</v>
      </c>
      <c r="G126">
        <v>60</v>
      </c>
      <c r="H126">
        <v>0.23137057417180901</v>
      </c>
      <c r="I126">
        <v>1.5035000000000001</v>
      </c>
      <c r="J126">
        <v>4.13853838933506E-2</v>
      </c>
      <c r="K126">
        <v>5.3428300865115798E-3</v>
      </c>
      <c r="L126" t="s">
        <v>310</v>
      </c>
      <c r="M126" t="s">
        <v>339</v>
      </c>
      <c r="N126" t="s">
        <v>390</v>
      </c>
      <c r="O126" t="s">
        <v>383</v>
      </c>
      <c r="P126" t="s">
        <v>412</v>
      </c>
      <c r="Q126">
        <v>0.63443287037037044</v>
      </c>
      <c r="R126" t="s">
        <v>413</v>
      </c>
      <c r="S126">
        <v>0.63442863425925922</v>
      </c>
      <c r="T126">
        <v>3659</v>
      </c>
      <c r="U126">
        <v>3719</v>
      </c>
      <c r="V126" t="s">
        <v>414</v>
      </c>
      <c r="W126">
        <v>37.114026229508191</v>
      </c>
      <c r="X126">
        <v>316.29121311475404</v>
      </c>
      <c r="Y126">
        <v>62.38289508196722</v>
      </c>
    </row>
    <row r="127" spans="1:25" x14ac:dyDescent="0.25">
      <c r="A127">
        <v>13</v>
      </c>
      <c r="B127" t="s">
        <v>139</v>
      </c>
      <c r="C127" t="s">
        <v>1</v>
      </c>
      <c r="D127">
        <v>0</v>
      </c>
      <c r="E127">
        <v>45.995833333333302</v>
      </c>
      <c r="F127">
        <v>0.82892760372798702</v>
      </c>
      <c r="G127">
        <v>60</v>
      </c>
      <c r="H127">
        <v>0.107014093481671</v>
      </c>
      <c r="I127">
        <v>4.0071666666666701</v>
      </c>
      <c r="J127">
        <v>0.22057569877230099</v>
      </c>
      <c r="K127">
        <v>2.8476200264106199E-2</v>
      </c>
      <c r="L127" t="s">
        <v>307</v>
      </c>
      <c r="M127" t="s">
        <v>339</v>
      </c>
      <c r="N127" t="s">
        <v>356</v>
      </c>
      <c r="O127" t="s">
        <v>343</v>
      </c>
      <c r="P127" t="s">
        <v>412</v>
      </c>
      <c r="Q127">
        <v>0.64628472222222222</v>
      </c>
      <c r="R127" t="s">
        <v>413</v>
      </c>
      <c r="S127">
        <v>0.64628048611111111</v>
      </c>
      <c r="T127">
        <v>4683</v>
      </c>
      <c r="U127">
        <v>4743</v>
      </c>
      <c r="V127" t="s">
        <v>414</v>
      </c>
      <c r="W127">
        <v>36.766077049180325</v>
      </c>
      <c r="X127">
        <v>327.72021475409838</v>
      </c>
      <c r="Y127">
        <v>69.485045901639367</v>
      </c>
    </row>
    <row r="128" spans="1:25" x14ac:dyDescent="0.25">
      <c r="A128">
        <v>13</v>
      </c>
      <c r="B128" t="s">
        <v>140</v>
      </c>
      <c r="C128" t="s">
        <v>3</v>
      </c>
      <c r="D128">
        <v>1</v>
      </c>
      <c r="E128">
        <v>69.028000000000006</v>
      </c>
      <c r="F128">
        <v>1.11514842061494</v>
      </c>
      <c r="G128">
        <v>60</v>
      </c>
      <c r="H128">
        <v>0.14396504205303901</v>
      </c>
      <c r="I128">
        <v>1.98016666666667</v>
      </c>
      <c r="J128">
        <v>3.3140693347538101E-2</v>
      </c>
      <c r="K128">
        <v>4.27844511389273E-3</v>
      </c>
      <c r="L128" t="s">
        <v>307</v>
      </c>
      <c r="M128" t="s">
        <v>339</v>
      </c>
      <c r="N128" t="s">
        <v>353</v>
      </c>
      <c r="O128" t="s">
        <v>363</v>
      </c>
      <c r="P128" t="s">
        <v>412</v>
      </c>
      <c r="Q128">
        <v>0.64773148148148152</v>
      </c>
      <c r="R128" t="s">
        <v>413</v>
      </c>
      <c r="S128">
        <v>0.6477272453703703</v>
      </c>
      <c r="T128">
        <v>4808</v>
      </c>
      <c r="U128">
        <v>4868</v>
      </c>
      <c r="V128" t="s">
        <v>414</v>
      </c>
      <c r="W128">
        <v>36.754404918032783</v>
      </c>
      <c r="X128">
        <v>337.23075081967215</v>
      </c>
      <c r="Y128">
        <v>78.394918032786904</v>
      </c>
    </row>
    <row r="129" spans="1:25" x14ac:dyDescent="0.25">
      <c r="A129">
        <v>13</v>
      </c>
      <c r="B129" t="s">
        <v>141</v>
      </c>
      <c r="C129" t="s">
        <v>24</v>
      </c>
      <c r="D129">
        <v>0</v>
      </c>
      <c r="E129">
        <v>42.386000000000003</v>
      </c>
      <c r="F129">
        <v>1.68757241819919</v>
      </c>
      <c r="G129">
        <v>60</v>
      </c>
      <c r="H129">
        <v>0.21786466237348201</v>
      </c>
      <c r="I129">
        <v>1.4886666666666699</v>
      </c>
      <c r="J129">
        <v>5.4968677949861197E-2</v>
      </c>
      <c r="K129">
        <v>7.0964258087617103E-3</v>
      </c>
      <c r="L129" t="s">
        <v>307</v>
      </c>
      <c r="M129" t="s">
        <v>339</v>
      </c>
      <c r="N129" t="s">
        <v>383</v>
      </c>
      <c r="O129" t="s">
        <v>369</v>
      </c>
      <c r="P129" t="s">
        <v>412</v>
      </c>
      <c r="Q129">
        <v>0.64993055555555557</v>
      </c>
      <c r="R129" t="s">
        <v>413</v>
      </c>
      <c r="S129">
        <v>0.64992631944444446</v>
      </c>
      <c r="T129">
        <v>4998</v>
      </c>
      <c r="U129">
        <v>5058</v>
      </c>
      <c r="V129" t="s">
        <v>414</v>
      </c>
      <c r="W129">
        <v>36.913111475409842</v>
      </c>
      <c r="X129">
        <v>338.60811803278682</v>
      </c>
      <c r="Y129">
        <v>71.933875409836105</v>
      </c>
    </row>
    <row r="130" spans="1:25" x14ac:dyDescent="0.25">
      <c r="A130">
        <v>14</v>
      </c>
      <c r="B130" t="s">
        <v>142</v>
      </c>
      <c r="C130" t="s">
        <v>1</v>
      </c>
      <c r="D130">
        <v>0</v>
      </c>
      <c r="E130">
        <v>48.991666666666703</v>
      </c>
      <c r="F130">
        <v>0.64515157564370496</v>
      </c>
      <c r="G130">
        <v>60</v>
      </c>
      <c r="H130">
        <v>8.3288710274918201E-2</v>
      </c>
      <c r="I130">
        <v>6.5453333333333301</v>
      </c>
      <c r="J130">
        <v>0.16868576966919599</v>
      </c>
      <c r="K130">
        <v>2.17772392223658E-2</v>
      </c>
      <c r="L130" t="s">
        <v>308</v>
      </c>
      <c r="M130" t="s">
        <v>390</v>
      </c>
      <c r="N130" t="s">
        <v>388</v>
      </c>
      <c r="O130" t="s">
        <v>384</v>
      </c>
      <c r="P130" t="s">
        <v>415</v>
      </c>
      <c r="Q130">
        <v>0.58116898148148144</v>
      </c>
      <c r="R130" t="s">
        <v>416</v>
      </c>
      <c r="S130">
        <v>0.58116315972222221</v>
      </c>
      <c r="T130">
        <v>221</v>
      </c>
      <c r="U130">
        <v>281</v>
      </c>
      <c r="V130" t="s">
        <v>417</v>
      </c>
      <c r="W130">
        <v>36.737918032786887</v>
      </c>
      <c r="X130">
        <v>299.46793934426228</v>
      </c>
      <c r="Y130">
        <v>82.89508524590164</v>
      </c>
    </row>
    <row r="131" spans="1:25" x14ac:dyDescent="0.25">
      <c r="A131">
        <v>14</v>
      </c>
      <c r="B131" t="s">
        <v>143</v>
      </c>
      <c r="C131" t="s">
        <v>3</v>
      </c>
      <c r="D131">
        <v>1</v>
      </c>
      <c r="E131">
        <v>62.614833333333401</v>
      </c>
      <c r="F131">
        <v>1.70878854910593</v>
      </c>
      <c r="G131">
        <v>60</v>
      </c>
      <c r="H131">
        <v>0.22060365309590699</v>
      </c>
      <c r="I131">
        <v>1.88066666666667</v>
      </c>
      <c r="J131">
        <v>3.2653058390022499E-2</v>
      </c>
      <c r="K131">
        <v>4.21549171157652E-3</v>
      </c>
      <c r="L131" t="s">
        <v>308</v>
      </c>
      <c r="M131" t="s">
        <v>390</v>
      </c>
      <c r="N131" t="s">
        <v>334</v>
      </c>
      <c r="O131" t="s">
        <v>367</v>
      </c>
      <c r="P131" t="s">
        <v>415</v>
      </c>
      <c r="Q131">
        <v>0.58216435185185189</v>
      </c>
      <c r="R131" t="s">
        <v>416</v>
      </c>
      <c r="S131">
        <v>0.58215853009259255</v>
      </c>
      <c r="T131">
        <v>307</v>
      </c>
      <c r="U131">
        <v>367</v>
      </c>
      <c r="V131" t="s">
        <v>417</v>
      </c>
      <c r="W131">
        <v>36.795454098360665</v>
      </c>
      <c r="X131">
        <v>295.28843442622951</v>
      </c>
      <c r="Y131">
        <v>77.089570491803286</v>
      </c>
    </row>
    <row r="132" spans="1:25" x14ac:dyDescent="0.25">
      <c r="A132">
        <v>14</v>
      </c>
      <c r="B132" t="s">
        <v>144</v>
      </c>
      <c r="C132" t="s">
        <v>24</v>
      </c>
      <c r="D132">
        <v>0</v>
      </c>
      <c r="E132">
        <v>46.227166666666697</v>
      </c>
      <c r="F132">
        <v>1.0887547805737601</v>
      </c>
      <c r="G132">
        <v>60</v>
      </c>
      <c r="H132">
        <v>0.14055763777552999</v>
      </c>
      <c r="I132">
        <v>2.8493333333333299</v>
      </c>
      <c r="J132">
        <v>0.14293199626240299</v>
      </c>
      <c r="K132">
        <v>1.8452441372148898E-2</v>
      </c>
      <c r="L132" t="s">
        <v>308</v>
      </c>
      <c r="M132" t="s">
        <v>381</v>
      </c>
      <c r="N132" t="s">
        <v>382</v>
      </c>
      <c r="O132" t="s">
        <v>378</v>
      </c>
      <c r="P132" t="s">
        <v>415</v>
      </c>
      <c r="Q132">
        <v>0.58567129629629633</v>
      </c>
      <c r="R132" t="s">
        <v>416</v>
      </c>
      <c r="S132">
        <v>0.58566547453703699</v>
      </c>
      <c r="T132">
        <v>610</v>
      </c>
      <c r="U132">
        <v>670</v>
      </c>
      <c r="V132" t="s">
        <v>417</v>
      </c>
      <c r="W132">
        <v>36.981519672131157</v>
      </c>
      <c r="X132">
        <v>282.99757540983609</v>
      </c>
      <c r="Y132">
        <v>74.838750819672129</v>
      </c>
    </row>
    <row r="133" spans="1:25" x14ac:dyDescent="0.25">
      <c r="A133">
        <v>14</v>
      </c>
      <c r="B133" t="s">
        <v>145</v>
      </c>
      <c r="C133" t="s">
        <v>1</v>
      </c>
      <c r="D133">
        <v>0</v>
      </c>
      <c r="E133">
        <v>60.671999999999997</v>
      </c>
      <c r="F133">
        <v>0.80037449567895003</v>
      </c>
      <c r="G133">
        <v>60</v>
      </c>
      <c r="H133">
        <v>0.10332790308312401</v>
      </c>
      <c r="I133">
        <v>6.3058333333333296</v>
      </c>
      <c r="J133">
        <v>0.263965222877729</v>
      </c>
      <c r="K133">
        <v>3.4077763739445703E-2</v>
      </c>
      <c r="L133" t="s">
        <v>309</v>
      </c>
      <c r="M133" t="s">
        <v>381</v>
      </c>
      <c r="N133" t="s">
        <v>338</v>
      </c>
      <c r="O133" t="s">
        <v>322</v>
      </c>
      <c r="P133" t="s">
        <v>415</v>
      </c>
      <c r="Q133">
        <v>0.59594907407407405</v>
      </c>
      <c r="R133" t="s">
        <v>416</v>
      </c>
      <c r="S133">
        <v>0.59594325231481482</v>
      </c>
      <c r="T133">
        <v>1498</v>
      </c>
      <c r="U133">
        <v>1558</v>
      </c>
      <c r="V133" t="s">
        <v>417</v>
      </c>
      <c r="W133">
        <v>36.830226229508199</v>
      </c>
      <c r="X133">
        <v>310.27001475409833</v>
      </c>
      <c r="Y133">
        <v>76.631234426229526</v>
      </c>
    </row>
    <row r="134" spans="1:25" x14ac:dyDescent="0.25">
      <c r="A134">
        <v>14</v>
      </c>
      <c r="B134" t="s">
        <v>146</v>
      </c>
      <c r="C134" t="s">
        <v>3</v>
      </c>
      <c r="D134">
        <v>1</v>
      </c>
      <c r="E134">
        <v>74.824166666666699</v>
      </c>
      <c r="F134">
        <v>1.63649248054762</v>
      </c>
      <c r="G134">
        <v>60</v>
      </c>
      <c r="H134">
        <v>0.21127027077848601</v>
      </c>
      <c r="I134">
        <v>2.1958333333333302</v>
      </c>
      <c r="J134">
        <v>8.9615691830293998E-2</v>
      </c>
      <c r="K134">
        <v>1.15693360672528E-2</v>
      </c>
      <c r="L134" t="s">
        <v>309</v>
      </c>
      <c r="M134" t="s">
        <v>381</v>
      </c>
      <c r="N134" t="s">
        <v>367</v>
      </c>
      <c r="O134" t="s">
        <v>323</v>
      </c>
      <c r="P134" t="s">
        <v>415</v>
      </c>
      <c r="Q134">
        <v>0.59681712962962963</v>
      </c>
      <c r="R134" t="s">
        <v>416</v>
      </c>
      <c r="S134">
        <v>0.5968113078703704</v>
      </c>
      <c r="T134">
        <v>1573</v>
      </c>
      <c r="U134">
        <v>1633</v>
      </c>
      <c r="V134" t="s">
        <v>417</v>
      </c>
      <c r="W134">
        <v>36.886196721311471</v>
      </c>
      <c r="X134">
        <v>313.54191967213126</v>
      </c>
      <c r="Y134">
        <v>88.237236065573768</v>
      </c>
    </row>
    <row r="135" spans="1:25" x14ac:dyDescent="0.25">
      <c r="A135">
        <v>14</v>
      </c>
      <c r="B135" t="s">
        <v>147</v>
      </c>
      <c r="C135" t="s">
        <v>24</v>
      </c>
      <c r="D135">
        <v>0</v>
      </c>
      <c r="E135">
        <v>54.470833333333303</v>
      </c>
      <c r="F135">
        <v>1.0898689396232699</v>
      </c>
      <c r="G135">
        <v>60</v>
      </c>
      <c r="H135">
        <v>0.14070147509032199</v>
      </c>
      <c r="I135">
        <v>2.5298333333333298</v>
      </c>
      <c r="J135">
        <v>0.14471226239987001</v>
      </c>
      <c r="K135">
        <v>1.8682272742223199E-2</v>
      </c>
      <c r="L135" t="s">
        <v>309</v>
      </c>
      <c r="M135" t="s">
        <v>381</v>
      </c>
      <c r="N135" t="s">
        <v>368</v>
      </c>
      <c r="O135" t="s">
        <v>353</v>
      </c>
      <c r="P135" t="s">
        <v>415</v>
      </c>
      <c r="Q135">
        <v>0.59828703703703701</v>
      </c>
      <c r="R135" t="s">
        <v>416</v>
      </c>
      <c r="S135">
        <v>0.59828121527777778</v>
      </c>
      <c r="T135">
        <v>1700</v>
      </c>
      <c r="U135">
        <v>1760</v>
      </c>
      <c r="V135" t="s">
        <v>417</v>
      </c>
      <c r="W135">
        <v>36.95134590163935</v>
      </c>
      <c r="X135">
        <v>314.86697377049171</v>
      </c>
      <c r="Y135">
        <v>93.055304918032789</v>
      </c>
    </row>
    <row r="136" spans="1:25" x14ac:dyDescent="0.25">
      <c r="A136">
        <v>14</v>
      </c>
      <c r="B136" t="s">
        <v>148</v>
      </c>
      <c r="C136" t="s">
        <v>1</v>
      </c>
      <c r="D136">
        <v>0</v>
      </c>
      <c r="E136">
        <v>64.816166666666703</v>
      </c>
      <c r="F136">
        <v>0.62777408799308998</v>
      </c>
      <c r="G136">
        <v>60</v>
      </c>
      <c r="H136">
        <v>8.1045286265926206E-2</v>
      </c>
      <c r="I136">
        <v>4.6361666666666697</v>
      </c>
      <c r="J136">
        <v>0.10919541606170501</v>
      </c>
      <c r="K136">
        <v>1.4097067596305799E-2</v>
      </c>
      <c r="L136" t="s">
        <v>310</v>
      </c>
      <c r="M136" t="s">
        <v>381</v>
      </c>
      <c r="N136" t="s">
        <v>404</v>
      </c>
      <c r="O136" t="s">
        <v>376</v>
      </c>
      <c r="P136" t="s">
        <v>415</v>
      </c>
      <c r="Q136">
        <v>0.6086111111111111</v>
      </c>
      <c r="R136" t="s">
        <v>416</v>
      </c>
      <c r="S136">
        <v>0.60860528935185187</v>
      </c>
      <c r="T136">
        <v>2592</v>
      </c>
      <c r="U136">
        <v>2652</v>
      </c>
      <c r="V136" t="s">
        <v>417</v>
      </c>
      <c r="W136">
        <v>37.326409836065579</v>
      </c>
      <c r="X136">
        <v>320.13397213114752</v>
      </c>
      <c r="Y136">
        <v>88.174452459016408</v>
      </c>
    </row>
    <row r="137" spans="1:25" x14ac:dyDescent="0.25">
      <c r="A137">
        <v>14</v>
      </c>
      <c r="B137" t="s">
        <v>149</v>
      </c>
      <c r="C137" t="s">
        <v>3</v>
      </c>
      <c r="D137">
        <v>1</v>
      </c>
      <c r="E137">
        <v>75.513166666666706</v>
      </c>
      <c r="F137">
        <v>1.6609540347509799</v>
      </c>
      <c r="G137">
        <v>60</v>
      </c>
      <c r="H137">
        <v>0.214428243846885</v>
      </c>
      <c r="I137">
        <v>1.74566666666667</v>
      </c>
      <c r="J137">
        <v>3.66681817868783E-2</v>
      </c>
      <c r="K137">
        <v>4.7338419132095296E-3</v>
      </c>
      <c r="L137" t="s">
        <v>310</v>
      </c>
      <c r="M137" t="s">
        <v>381</v>
      </c>
      <c r="N137" t="s">
        <v>359</v>
      </c>
      <c r="O137" t="s">
        <v>332</v>
      </c>
      <c r="P137" t="s">
        <v>415</v>
      </c>
      <c r="Q137">
        <v>0.61021990740740739</v>
      </c>
      <c r="R137" t="s">
        <v>416</v>
      </c>
      <c r="S137">
        <v>0.61021408564814816</v>
      </c>
      <c r="T137">
        <v>2731</v>
      </c>
      <c r="U137">
        <v>2791</v>
      </c>
      <c r="V137" t="s">
        <v>417</v>
      </c>
      <c r="W137">
        <v>37.421275409836063</v>
      </c>
      <c r="X137">
        <v>307.45626721311476</v>
      </c>
      <c r="Y137">
        <v>78.93316065573768</v>
      </c>
    </row>
    <row r="138" spans="1:25" x14ac:dyDescent="0.25">
      <c r="A138">
        <v>14</v>
      </c>
      <c r="B138" t="s">
        <v>150</v>
      </c>
      <c r="C138" t="s">
        <v>24</v>
      </c>
      <c r="D138">
        <v>0</v>
      </c>
      <c r="E138">
        <v>65.780333333333303</v>
      </c>
      <c r="F138">
        <v>0.97947429210208903</v>
      </c>
      <c r="G138">
        <v>60</v>
      </c>
      <c r="H138">
        <v>0.12644958737832299</v>
      </c>
      <c r="I138">
        <v>2.26366666666667</v>
      </c>
      <c r="J138">
        <v>0.117685550892575</v>
      </c>
      <c r="K138">
        <v>1.5193139289873E-2</v>
      </c>
      <c r="L138" t="s">
        <v>310</v>
      </c>
      <c r="M138" t="s">
        <v>381</v>
      </c>
      <c r="N138" t="s">
        <v>333</v>
      </c>
      <c r="O138" t="s">
        <v>371</v>
      </c>
      <c r="P138" t="s">
        <v>415</v>
      </c>
      <c r="Q138">
        <v>0.61244212962962963</v>
      </c>
      <c r="R138" t="s">
        <v>416</v>
      </c>
      <c r="S138">
        <v>0.6124363078703704</v>
      </c>
      <c r="T138">
        <v>2923</v>
      </c>
      <c r="U138">
        <v>2983</v>
      </c>
      <c r="V138" t="s">
        <v>417</v>
      </c>
      <c r="W138">
        <v>37.520690163934432</v>
      </c>
      <c r="X138">
        <v>309.26804918032792</v>
      </c>
      <c r="Y138">
        <v>81.573845901639345</v>
      </c>
    </row>
    <row r="139" spans="1:25" x14ac:dyDescent="0.25">
      <c r="A139">
        <v>14</v>
      </c>
      <c r="B139" t="s">
        <v>151</v>
      </c>
      <c r="C139" t="s">
        <v>1</v>
      </c>
      <c r="D139">
        <v>0</v>
      </c>
      <c r="E139">
        <v>52.9955</v>
      </c>
      <c r="F139">
        <v>0.63274382652065497</v>
      </c>
      <c r="G139">
        <v>60</v>
      </c>
      <c r="H139">
        <v>8.1686876751001697E-2</v>
      </c>
      <c r="I139">
        <v>6.3446666666666696</v>
      </c>
      <c r="J139">
        <v>0.218818544816374</v>
      </c>
      <c r="K139">
        <v>2.8249352663838601E-2</v>
      </c>
      <c r="L139" t="s">
        <v>307</v>
      </c>
      <c r="M139" t="s">
        <v>381</v>
      </c>
      <c r="N139" t="s">
        <v>377</v>
      </c>
      <c r="O139" t="s">
        <v>348</v>
      </c>
      <c r="P139" t="s">
        <v>415</v>
      </c>
      <c r="Q139">
        <v>0.62305555555555558</v>
      </c>
      <c r="R139" t="s">
        <v>416</v>
      </c>
      <c r="S139">
        <v>0.62304973379629625</v>
      </c>
      <c r="T139">
        <v>3840</v>
      </c>
      <c r="U139">
        <v>3900</v>
      </c>
      <c r="V139" t="s">
        <v>417</v>
      </c>
      <c r="W139">
        <v>37.168934426229519</v>
      </c>
      <c r="X139">
        <v>333.30395409836063</v>
      </c>
      <c r="Y139">
        <v>84.900563934426216</v>
      </c>
    </row>
    <row r="140" spans="1:25" x14ac:dyDescent="0.25">
      <c r="A140">
        <v>14</v>
      </c>
      <c r="B140" t="s">
        <v>152</v>
      </c>
      <c r="C140" t="s">
        <v>3</v>
      </c>
      <c r="D140">
        <v>1</v>
      </c>
      <c r="E140">
        <v>65.523166666666697</v>
      </c>
      <c r="F140">
        <v>1.4520026304689999</v>
      </c>
      <c r="G140">
        <v>60</v>
      </c>
      <c r="H140">
        <v>0.18745273354852601</v>
      </c>
      <c r="I140">
        <v>1.7686666666666699</v>
      </c>
      <c r="J140">
        <v>5.3989710953929897E-2</v>
      </c>
      <c r="K140">
        <v>6.9700417130374196E-3</v>
      </c>
      <c r="L140" t="s">
        <v>307</v>
      </c>
      <c r="M140" t="s">
        <v>381</v>
      </c>
      <c r="N140" t="s">
        <v>334</v>
      </c>
      <c r="O140" t="s">
        <v>354</v>
      </c>
      <c r="P140" t="s">
        <v>415</v>
      </c>
      <c r="Q140">
        <v>0.6239351851851852</v>
      </c>
      <c r="R140" t="s">
        <v>416</v>
      </c>
      <c r="S140">
        <v>0.62392936342592586</v>
      </c>
      <c r="T140">
        <v>3916</v>
      </c>
      <c r="U140">
        <v>3976</v>
      </c>
      <c r="V140" t="s">
        <v>417</v>
      </c>
      <c r="W140">
        <v>37.257321311475415</v>
      </c>
      <c r="X140">
        <v>331.02070819672139</v>
      </c>
      <c r="Y140">
        <v>84.799888524590145</v>
      </c>
    </row>
    <row r="141" spans="1:25" x14ac:dyDescent="0.25">
      <c r="A141">
        <v>14</v>
      </c>
      <c r="B141" t="s">
        <v>153</v>
      </c>
      <c r="C141" t="s">
        <v>24</v>
      </c>
      <c r="D141">
        <v>0</v>
      </c>
      <c r="E141">
        <v>50.355333333333299</v>
      </c>
      <c r="F141">
        <v>1.20703419817152</v>
      </c>
      <c r="G141">
        <v>60</v>
      </c>
      <c r="H141">
        <v>0.15582744492737</v>
      </c>
      <c r="I141">
        <v>2.6036666666666699</v>
      </c>
      <c r="J141">
        <v>4.9496352278616401E-2</v>
      </c>
      <c r="K141">
        <v>6.3899516024365603E-3</v>
      </c>
      <c r="L141" t="s">
        <v>307</v>
      </c>
      <c r="M141" t="s">
        <v>339</v>
      </c>
      <c r="N141" t="s">
        <v>337</v>
      </c>
      <c r="O141" t="s">
        <v>402</v>
      </c>
      <c r="P141" t="s">
        <v>415</v>
      </c>
      <c r="Q141">
        <v>0.62557870370370372</v>
      </c>
      <c r="R141" t="s">
        <v>416</v>
      </c>
      <c r="S141">
        <v>0.62557288194444449</v>
      </c>
      <c r="T141">
        <v>4058</v>
      </c>
      <c r="U141">
        <v>4118</v>
      </c>
      <c r="V141" t="s">
        <v>417</v>
      </c>
      <c r="W141">
        <v>37.42026885245901</v>
      </c>
      <c r="X141">
        <v>323.94595245901644</v>
      </c>
      <c r="Y141">
        <v>79.250386885245931</v>
      </c>
    </row>
    <row r="142" spans="1:25" x14ac:dyDescent="0.25">
      <c r="A142">
        <v>15</v>
      </c>
      <c r="B142" t="s">
        <v>154</v>
      </c>
      <c r="C142" t="s">
        <v>1</v>
      </c>
      <c r="D142">
        <v>0</v>
      </c>
      <c r="E142">
        <v>43.877333333333297</v>
      </c>
      <c r="F142">
        <v>0.46156208201666199</v>
      </c>
      <c r="G142">
        <v>60</v>
      </c>
      <c r="H142">
        <v>5.9587408563045098E-2</v>
      </c>
      <c r="I142">
        <v>5.7981666666666598</v>
      </c>
      <c r="J142">
        <v>0.14982758609667199</v>
      </c>
      <c r="K142">
        <v>1.9342658191828899E-2</v>
      </c>
      <c r="L142" t="s">
        <v>308</v>
      </c>
      <c r="M142" t="s">
        <v>381</v>
      </c>
      <c r="N142" t="s">
        <v>333</v>
      </c>
      <c r="O142" t="s">
        <v>332</v>
      </c>
      <c r="P142" t="s">
        <v>418</v>
      </c>
      <c r="Q142">
        <v>0.61230324074074072</v>
      </c>
      <c r="R142" t="s">
        <v>419</v>
      </c>
      <c r="S142">
        <v>0.61229631944444451</v>
      </c>
      <c r="T142">
        <v>1178</v>
      </c>
      <c r="U142">
        <v>1238</v>
      </c>
      <c r="V142" t="s">
        <v>420</v>
      </c>
      <c r="W142">
        <v>38.939111475409845</v>
      </c>
      <c r="X142">
        <v>308.30197868852446</v>
      </c>
      <c r="Y142">
        <v>85.548378688524565</v>
      </c>
    </row>
    <row r="143" spans="1:25" x14ac:dyDescent="0.25">
      <c r="A143">
        <v>15</v>
      </c>
      <c r="B143" t="s">
        <v>155</v>
      </c>
      <c r="C143" t="s">
        <v>3</v>
      </c>
      <c r="D143">
        <v>1</v>
      </c>
      <c r="E143">
        <v>67.054000000000002</v>
      </c>
      <c r="F143">
        <v>2.2972782446480702</v>
      </c>
      <c r="G143">
        <v>60</v>
      </c>
      <c r="H143">
        <v>0.29657734610421999</v>
      </c>
      <c r="I143">
        <v>1.9975000000000001</v>
      </c>
      <c r="J143">
        <v>2.74848443085761E-2</v>
      </c>
      <c r="K143">
        <v>3.5482781426739601E-3</v>
      </c>
      <c r="L143" t="s">
        <v>308</v>
      </c>
      <c r="M143" t="s">
        <v>381</v>
      </c>
      <c r="N143" t="s">
        <v>332</v>
      </c>
      <c r="O143" t="s">
        <v>391</v>
      </c>
      <c r="P143" t="s">
        <v>418</v>
      </c>
      <c r="Q143">
        <v>0.61321759259259256</v>
      </c>
      <c r="R143" t="s">
        <v>419</v>
      </c>
      <c r="S143">
        <v>0.61321067129629625</v>
      </c>
      <c r="T143">
        <v>1257</v>
      </c>
      <c r="U143">
        <v>1317</v>
      </c>
      <c r="V143" t="s">
        <v>420</v>
      </c>
      <c r="W143">
        <v>38.881995081967226</v>
      </c>
      <c r="X143">
        <v>302.26442950819677</v>
      </c>
      <c r="Y143">
        <v>84.408711475409831</v>
      </c>
    </row>
    <row r="144" spans="1:25" x14ac:dyDescent="0.25">
      <c r="A144">
        <v>15</v>
      </c>
      <c r="B144" t="s">
        <v>156</v>
      </c>
      <c r="C144" t="s">
        <v>24</v>
      </c>
      <c r="D144">
        <v>0</v>
      </c>
      <c r="E144">
        <v>40.030999999999999</v>
      </c>
      <c r="F144">
        <v>1.15253734574344</v>
      </c>
      <c r="G144">
        <v>60</v>
      </c>
      <c r="H144">
        <v>0.14879193153154799</v>
      </c>
      <c r="I144">
        <v>1.7768333333333299</v>
      </c>
      <c r="J144">
        <v>3.6400167887280802E-2</v>
      </c>
      <c r="K144">
        <v>4.6992414675530803E-3</v>
      </c>
      <c r="L144" t="s">
        <v>308</v>
      </c>
      <c r="M144" t="s">
        <v>381</v>
      </c>
      <c r="N144" t="s">
        <v>324</v>
      </c>
      <c r="O144" t="s">
        <v>366</v>
      </c>
      <c r="P144" t="s">
        <v>418</v>
      </c>
      <c r="Q144">
        <v>0.61603009259259256</v>
      </c>
      <c r="R144" t="s">
        <v>419</v>
      </c>
      <c r="S144">
        <v>0.61602317129629636</v>
      </c>
      <c r="T144">
        <v>1500</v>
      </c>
      <c r="U144">
        <v>1560</v>
      </c>
      <c r="V144" t="s">
        <v>420</v>
      </c>
      <c r="W144">
        <v>38.686318032786886</v>
      </c>
      <c r="X144">
        <v>299.25881475409835</v>
      </c>
      <c r="Y144">
        <v>85.56613442622951</v>
      </c>
    </row>
    <row r="145" spans="1:25" x14ac:dyDescent="0.25">
      <c r="A145">
        <v>15</v>
      </c>
      <c r="B145" t="s">
        <v>157</v>
      </c>
      <c r="C145" t="s">
        <v>1</v>
      </c>
      <c r="D145">
        <v>0</v>
      </c>
      <c r="E145">
        <v>42.826666666666704</v>
      </c>
      <c r="F145">
        <v>0.31047096840481297</v>
      </c>
      <c r="G145">
        <v>60</v>
      </c>
      <c r="H145">
        <v>4.00816296704243E-2</v>
      </c>
      <c r="I145">
        <v>5.4926666666666701</v>
      </c>
      <c r="J145">
        <v>0.177847000412027</v>
      </c>
      <c r="K145">
        <v>2.2959949025624201E-2</v>
      </c>
      <c r="L145" t="s">
        <v>309</v>
      </c>
      <c r="M145" t="s">
        <v>339</v>
      </c>
      <c r="N145" t="s">
        <v>391</v>
      </c>
      <c r="O145" t="s">
        <v>379</v>
      </c>
      <c r="P145" t="s">
        <v>418</v>
      </c>
      <c r="Q145">
        <v>0.62695601851851845</v>
      </c>
      <c r="R145" t="s">
        <v>419</v>
      </c>
      <c r="S145">
        <v>0.62694909722222225</v>
      </c>
      <c r="T145">
        <v>2444</v>
      </c>
      <c r="U145">
        <v>2504</v>
      </c>
      <c r="V145" t="s">
        <v>420</v>
      </c>
      <c r="W145">
        <v>37.706954098360647</v>
      </c>
      <c r="X145">
        <v>298.83417540983612</v>
      </c>
      <c r="Y145">
        <v>91.164678688524589</v>
      </c>
    </row>
    <row r="146" spans="1:25" x14ac:dyDescent="0.25">
      <c r="A146">
        <v>15</v>
      </c>
      <c r="B146" t="s">
        <v>158</v>
      </c>
      <c r="C146" t="s">
        <v>3</v>
      </c>
      <c r="D146">
        <v>1</v>
      </c>
      <c r="E146">
        <v>65.128833333333304</v>
      </c>
      <c r="F146">
        <v>0.97795380202179705</v>
      </c>
      <c r="G146">
        <v>60</v>
      </c>
      <c r="H146">
        <v>0.12625329295302201</v>
      </c>
      <c r="I146">
        <v>2.2475000000000001</v>
      </c>
      <c r="J146">
        <v>4.5702844550421499E-2</v>
      </c>
      <c r="K146">
        <v>5.9002118606029698E-3</v>
      </c>
      <c r="L146" t="s">
        <v>309</v>
      </c>
      <c r="M146" t="s">
        <v>339</v>
      </c>
      <c r="N146" t="s">
        <v>349</v>
      </c>
      <c r="O146" t="s">
        <v>336</v>
      </c>
      <c r="P146" t="s">
        <v>418</v>
      </c>
      <c r="Q146">
        <v>0.62790509259259253</v>
      </c>
      <c r="R146" t="s">
        <v>419</v>
      </c>
      <c r="S146">
        <v>0.62789817129629633</v>
      </c>
      <c r="T146">
        <v>2526</v>
      </c>
      <c r="U146">
        <v>2586</v>
      </c>
      <c r="V146" t="s">
        <v>420</v>
      </c>
      <c r="W146">
        <v>37.69491803278688</v>
      </c>
      <c r="X146">
        <v>300.49490327868847</v>
      </c>
      <c r="Y146">
        <v>91.299765573770486</v>
      </c>
    </row>
    <row r="147" spans="1:25" x14ac:dyDescent="0.25">
      <c r="A147">
        <v>15</v>
      </c>
      <c r="B147" t="s">
        <v>159</v>
      </c>
      <c r="C147" t="s">
        <v>24</v>
      </c>
      <c r="D147">
        <v>0</v>
      </c>
      <c r="E147">
        <v>45.449833333333302</v>
      </c>
      <c r="F147">
        <v>1.3164010175052601</v>
      </c>
      <c r="G147">
        <v>60</v>
      </c>
      <c r="H147">
        <v>0.169946640590946</v>
      </c>
      <c r="I147">
        <v>1.7711666666666701</v>
      </c>
      <c r="J147">
        <v>2.8640976861056201E-2</v>
      </c>
      <c r="K147">
        <v>3.6975342133994198E-3</v>
      </c>
      <c r="L147" t="s">
        <v>309</v>
      </c>
      <c r="M147" t="s">
        <v>339</v>
      </c>
      <c r="N147" t="s">
        <v>372</v>
      </c>
      <c r="O147" t="s">
        <v>403</v>
      </c>
      <c r="P147" t="s">
        <v>418</v>
      </c>
      <c r="Q147">
        <v>0.63019675925925933</v>
      </c>
      <c r="R147" t="s">
        <v>419</v>
      </c>
      <c r="S147">
        <v>0.63018983796296302</v>
      </c>
      <c r="T147">
        <v>2724</v>
      </c>
      <c r="U147">
        <v>2784</v>
      </c>
      <c r="V147" t="s">
        <v>420</v>
      </c>
      <c r="W147">
        <v>37.643386885245924</v>
      </c>
      <c r="X147">
        <v>275.27434098360652</v>
      </c>
      <c r="Y147">
        <v>73.463768852458983</v>
      </c>
    </row>
    <row r="148" spans="1:25" x14ac:dyDescent="0.25">
      <c r="A148">
        <v>15</v>
      </c>
      <c r="B148" t="s">
        <v>160</v>
      </c>
      <c r="C148" t="s">
        <v>1</v>
      </c>
      <c r="D148">
        <v>0</v>
      </c>
      <c r="E148">
        <v>53.682666666666698</v>
      </c>
      <c r="F148">
        <v>0.61418744876643605</v>
      </c>
      <c r="G148">
        <v>60</v>
      </c>
      <c r="H148">
        <v>7.92912586840675E-2</v>
      </c>
      <c r="I148">
        <v>5.3036666666666603</v>
      </c>
      <c r="J148">
        <v>0.12270515700473</v>
      </c>
      <c r="K148">
        <v>1.5841167652436299E-2</v>
      </c>
      <c r="L148" t="s">
        <v>310</v>
      </c>
      <c r="M148" t="s">
        <v>339</v>
      </c>
      <c r="N148" t="s">
        <v>329</v>
      </c>
      <c r="O148" t="s">
        <v>349</v>
      </c>
      <c r="P148" t="s">
        <v>418</v>
      </c>
      <c r="Q148">
        <v>0.63893518518518522</v>
      </c>
      <c r="R148" t="s">
        <v>419</v>
      </c>
      <c r="S148">
        <v>0.6389282638888889</v>
      </c>
      <c r="T148">
        <v>3479</v>
      </c>
      <c r="U148">
        <v>3539</v>
      </c>
      <c r="V148" t="s">
        <v>420</v>
      </c>
      <c r="W148">
        <v>37.045729508196736</v>
      </c>
      <c r="X148">
        <v>289.26220983606544</v>
      </c>
      <c r="Y148">
        <v>76.095755737704891</v>
      </c>
    </row>
    <row r="149" spans="1:25" x14ac:dyDescent="0.25">
      <c r="A149">
        <v>15</v>
      </c>
      <c r="B149" t="s">
        <v>161</v>
      </c>
      <c r="C149" t="s">
        <v>3</v>
      </c>
      <c r="D149">
        <v>1</v>
      </c>
      <c r="E149">
        <v>72.723333333333301</v>
      </c>
      <c r="F149">
        <v>1.22128165829545</v>
      </c>
      <c r="G149">
        <v>60</v>
      </c>
      <c r="H149">
        <v>0.157666784120229</v>
      </c>
      <c r="I149">
        <v>2.3398333333333299</v>
      </c>
      <c r="J149">
        <v>4.6421678364986202E-2</v>
      </c>
      <c r="K149">
        <v>5.9930129070196198E-3</v>
      </c>
      <c r="L149" t="s">
        <v>310</v>
      </c>
      <c r="M149" t="s">
        <v>339</v>
      </c>
      <c r="N149" t="s">
        <v>368</v>
      </c>
      <c r="O149" t="s">
        <v>395</v>
      </c>
      <c r="P149" t="s">
        <v>418</v>
      </c>
      <c r="Q149">
        <v>0.63997685185185182</v>
      </c>
      <c r="R149" t="s">
        <v>419</v>
      </c>
      <c r="S149">
        <v>0.63996993055555562</v>
      </c>
      <c r="T149">
        <v>3569</v>
      </c>
      <c r="U149">
        <v>3629</v>
      </c>
      <c r="V149" t="s">
        <v>420</v>
      </c>
      <c r="W149">
        <v>36.999540983606558</v>
      </c>
      <c r="X149">
        <v>287.84408360655749</v>
      </c>
      <c r="Y149">
        <v>83.622201639344269</v>
      </c>
    </row>
    <row r="150" spans="1:25" x14ac:dyDescent="0.25">
      <c r="A150">
        <v>15</v>
      </c>
      <c r="B150" t="s">
        <v>162</v>
      </c>
      <c r="C150" t="s">
        <v>24</v>
      </c>
      <c r="D150">
        <v>0</v>
      </c>
      <c r="E150">
        <v>58.112000000000002</v>
      </c>
      <c r="F150">
        <v>2.0048722320054901</v>
      </c>
      <c r="G150">
        <v>60</v>
      </c>
      <c r="H150">
        <v>0.25882789219436497</v>
      </c>
      <c r="I150">
        <v>1.637</v>
      </c>
      <c r="J150">
        <v>6.3437633415294806E-2</v>
      </c>
      <c r="K150">
        <v>8.1897632580082598E-3</v>
      </c>
      <c r="L150" t="s">
        <v>310</v>
      </c>
      <c r="M150" t="s">
        <v>339</v>
      </c>
      <c r="N150" t="s">
        <v>376</v>
      </c>
      <c r="O150" t="s">
        <v>365</v>
      </c>
      <c r="P150" t="s">
        <v>418</v>
      </c>
      <c r="Q150">
        <v>0.64167824074074076</v>
      </c>
      <c r="R150" t="s">
        <v>419</v>
      </c>
      <c r="S150">
        <v>0.64167131944444444</v>
      </c>
      <c r="T150">
        <v>3716</v>
      </c>
      <c r="U150">
        <v>3776</v>
      </c>
      <c r="V150" t="s">
        <v>420</v>
      </c>
      <c r="W150">
        <v>37.082255737704919</v>
      </c>
      <c r="X150">
        <v>293.1749967213114</v>
      </c>
      <c r="Y150">
        <v>86.835108196721308</v>
      </c>
    </row>
    <row r="151" spans="1:25" x14ac:dyDescent="0.25">
      <c r="A151">
        <v>15</v>
      </c>
      <c r="B151" t="s">
        <v>163</v>
      </c>
      <c r="C151" t="s">
        <v>1</v>
      </c>
      <c r="D151">
        <v>0</v>
      </c>
      <c r="E151">
        <v>36.121333333333297</v>
      </c>
      <c r="F151">
        <v>0.33432253222831898</v>
      </c>
      <c r="G151">
        <v>60</v>
      </c>
      <c r="H151">
        <v>4.3160853319405702E-2</v>
      </c>
      <c r="I151">
        <v>5.3494999999999999</v>
      </c>
      <c r="J151">
        <v>0.105931188356719</v>
      </c>
      <c r="K151">
        <v>1.36756576116511E-2</v>
      </c>
      <c r="L151" t="s">
        <v>307</v>
      </c>
      <c r="M151" t="s">
        <v>339</v>
      </c>
      <c r="N151" t="s">
        <v>359</v>
      </c>
      <c r="O151" t="s">
        <v>359</v>
      </c>
      <c r="P151" t="s">
        <v>418</v>
      </c>
      <c r="Q151">
        <v>0.65182870370370372</v>
      </c>
      <c r="R151" t="s">
        <v>419</v>
      </c>
      <c r="S151">
        <v>0.6518217824074074</v>
      </c>
      <c r="T151">
        <v>4593</v>
      </c>
      <c r="U151">
        <v>4653</v>
      </c>
      <c r="V151" t="s">
        <v>420</v>
      </c>
      <c r="W151">
        <v>37.552973770491796</v>
      </c>
      <c r="X151">
        <v>297.36252459016401</v>
      </c>
      <c r="Y151">
        <v>85.701790163934433</v>
      </c>
    </row>
    <row r="152" spans="1:25" x14ac:dyDescent="0.25">
      <c r="A152">
        <v>15</v>
      </c>
      <c r="B152" t="s">
        <v>164</v>
      </c>
      <c r="C152" t="s">
        <v>3</v>
      </c>
      <c r="D152">
        <v>1</v>
      </c>
      <c r="E152">
        <v>61.277500000000003</v>
      </c>
      <c r="F152">
        <v>0.87528971394238098</v>
      </c>
      <c r="G152">
        <v>60</v>
      </c>
      <c r="H152">
        <v>0.112999416173516</v>
      </c>
      <c r="I152">
        <v>2.38133333333333</v>
      </c>
      <c r="J152">
        <v>7.75557147403651E-2</v>
      </c>
      <c r="K152">
        <v>1.00123997197549E-2</v>
      </c>
      <c r="L152" t="s">
        <v>307</v>
      </c>
      <c r="M152" t="s">
        <v>339</v>
      </c>
      <c r="N152" t="s">
        <v>370</v>
      </c>
      <c r="O152" t="s">
        <v>336</v>
      </c>
      <c r="P152" t="s">
        <v>418</v>
      </c>
      <c r="Q152">
        <v>0.65290509259259266</v>
      </c>
      <c r="R152" t="s">
        <v>419</v>
      </c>
      <c r="S152">
        <v>0.65289817129629635</v>
      </c>
      <c r="T152">
        <v>4686</v>
      </c>
      <c r="U152">
        <v>4746</v>
      </c>
      <c r="V152" t="s">
        <v>420</v>
      </c>
      <c r="W152">
        <v>37.546593442622957</v>
      </c>
      <c r="X152">
        <v>295.68650655737713</v>
      </c>
      <c r="Y152">
        <v>84.189518032786907</v>
      </c>
    </row>
    <row r="153" spans="1:25" x14ac:dyDescent="0.25">
      <c r="A153">
        <v>15</v>
      </c>
      <c r="B153" t="s">
        <v>165</v>
      </c>
      <c r="C153" t="s">
        <v>24</v>
      </c>
      <c r="D153">
        <v>0</v>
      </c>
      <c r="E153">
        <v>41.895666666666699</v>
      </c>
      <c r="F153">
        <v>1.3096976326194101</v>
      </c>
      <c r="G153">
        <v>60</v>
      </c>
      <c r="H153">
        <v>0.16908123732340899</v>
      </c>
      <c r="I153">
        <v>1.9281666666666699</v>
      </c>
      <c r="J153">
        <v>7.00830856119284E-2</v>
      </c>
      <c r="K153">
        <v>9.0476874475275797E-3</v>
      </c>
      <c r="L153" t="s">
        <v>307</v>
      </c>
      <c r="M153" t="s">
        <v>339</v>
      </c>
      <c r="N153" t="s">
        <v>363</v>
      </c>
      <c r="O153" t="s">
        <v>402</v>
      </c>
      <c r="P153" t="s">
        <v>418</v>
      </c>
      <c r="Q153">
        <v>0.65613425925925928</v>
      </c>
      <c r="R153" t="s">
        <v>419</v>
      </c>
      <c r="S153">
        <v>0.65612733796296296</v>
      </c>
      <c r="T153">
        <v>4965</v>
      </c>
      <c r="U153">
        <v>5025</v>
      </c>
      <c r="V153" t="s">
        <v>420</v>
      </c>
      <c r="W153">
        <v>37.39414754098361</v>
      </c>
      <c r="X153">
        <v>270.17451147540987</v>
      </c>
      <c r="Y153">
        <v>70.91037540983605</v>
      </c>
    </row>
    <row r="154" spans="1:25" x14ac:dyDescent="0.25">
      <c r="A154">
        <v>16</v>
      </c>
      <c r="B154" t="s">
        <v>166</v>
      </c>
      <c r="C154" t="s">
        <v>1</v>
      </c>
      <c r="D154">
        <v>0</v>
      </c>
      <c r="E154">
        <v>54.91</v>
      </c>
      <c r="F154">
        <v>0.51747785781937905</v>
      </c>
      <c r="G154">
        <v>60</v>
      </c>
      <c r="H154">
        <v>6.6806104178851494E-2</v>
      </c>
      <c r="I154">
        <v>6.6071666666666697</v>
      </c>
      <c r="J154">
        <v>0.14474220378160499</v>
      </c>
      <c r="K154">
        <v>1.8686138157983801E-2</v>
      </c>
      <c r="L154" t="s">
        <v>308</v>
      </c>
      <c r="M154" t="s">
        <v>381</v>
      </c>
      <c r="N154" t="s">
        <v>323</v>
      </c>
      <c r="O154" t="s">
        <v>323</v>
      </c>
      <c r="P154" t="s">
        <v>421</v>
      </c>
      <c r="Q154">
        <v>0.60098379629629628</v>
      </c>
      <c r="R154" t="s">
        <v>422</v>
      </c>
      <c r="S154">
        <v>0.60098309027777774</v>
      </c>
      <c r="T154">
        <v>1028</v>
      </c>
      <c r="U154">
        <v>1088</v>
      </c>
      <c r="V154" t="s">
        <v>423</v>
      </c>
      <c r="W154">
        <v>37.2844524590164</v>
      </c>
      <c r="X154">
        <v>319.33093278688517</v>
      </c>
      <c r="Y154">
        <v>96.05043278688521</v>
      </c>
    </row>
    <row r="155" spans="1:25" x14ac:dyDescent="0.25">
      <c r="A155">
        <v>16</v>
      </c>
      <c r="B155" t="s">
        <v>167</v>
      </c>
      <c r="C155" t="s">
        <v>3</v>
      </c>
      <c r="D155">
        <v>1</v>
      </c>
      <c r="E155">
        <v>68.132333333333307</v>
      </c>
      <c r="F155">
        <v>1.33165106373838</v>
      </c>
      <c r="G155">
        <v>60</v>
      </c>
      <c r="H155">
        <v>0.17191541309393801</v>
      </c>
      <c r="I155">
        <v>2.0448333333333299</v>
      </c>
      <c r="J155">
        <v>3.68551971308737E-2</v>
      </c>
      <c r="K155">
        <v>4.7579854903021697E-3</v>
      </c>
      <c r="L155" t="s">
        <v>308</v>
      </c>
      <c r="M155" t="s">
        <v>381</v>
      </c>
      <c r="N155" t="s">
        <v>350</v>
      </c>
      <c r="O155" t="s">
        <v>330</v>
      </c>
      <c r="P155" t="s">
        <v>421</v>
      </c>
      <c r="Q155">
        <v>0.60187500000000005</v>
      </c>
      <c r="R155" t="s">
        <v>422</v>
      </c>
      <c r="S155">
        <v>0.60187429398148151</v>
      </c>
      <c r="T155">
        <v>1105</v>
      </c>
      <c r="U155">
        <v>1165</v>
      </c>
      <c r="V155" t="s">
        <v>423</v>
      </c>
      <c r="W155">
        <v>37.294737704918028</v>
      </c>
      <c r="X155">
        <v>318.12922622950822</v>
      </c>
      <c r="Y155">
        <v>96.894955737704862</v>
      </c>
    </row>
    <row r="156" spans="1:25" x14ac:dyDescent="0.25">
      <c r="A156">
        <v>16</v>
      </c>
      <c r="B156" t="s">
        <v>168</v>
      </c>
      <c r="C156" t="s">
        <v>24</v>
      </c>
      <c r="D156">
        <v>0</v>
      </c>
      <c r="E156">
        <v>54.725166666666702</v>
      </c>
      <c r="F156">
        <v>0.93054373292655601</v>
      </c>
      <c r="G156">
        <v>60</v>
      </c>
      <c r="H156">
        <v>0.12013267935140801</v>
      </c>
      <c r="I156">
        <v>2.4901666666666702</v>
      </c>
      <c r="J156">
        <v>7.4554044528486504E-2</v>
      </c>
      <c r="K156">
        <v>9.6248857617078198E-3</v>
      </c>
      <c r="L156" t="s">
        <v>308</v>
      </c>
      <c r="M156" t="s">
        <v>381</v>
      </c>
      <c r="N156" t="s">
        <v>403</v>
      </c>
      <c r="O156" t="s">
        <v>389</v>
      </c>
      <c r="P156" t="s">
        <v>421</v>
      </c>
      <c r="Q156">
        <v>0.60354166666666664</v>
      </c>
      <c r="R156" t="s">
        <v>422</v>
      </c>
      <c r="S156">
        <v>0.60354096064814822</v>
      </c>
      <c r="T156">
        <v>1249</v>
      </c>
      <c r="U156">
        <v>1309</v>
      </c>
      <c r="V156" t="s">
        <v>423</v>
      </c>
      <c r="W156">
        <v>37.268670491803277</v>
      </c>
      <c r="X156">
        <v>313.83299180327867</v>
      </c>
      <c r="Y156">
        <v>93.693596721311494</v>
      </c>
    </row>
    <row r="157" spans="1:25" x14ac:dyDescent="0.25">
      <c r="A157">
        <v>16</v>
      </c>
      <c r="B157" t="s">
        <v>169</v>
      </c>
      <c r="C157" t="s">
        <v>1</v>
      </c>
      <c r="D157">
        <v>0</v>
      </c>
      <c r="E157">
        <v>61.823333333333302</v>
      </c>
      <c r="F157">
        <v>0.70624515730886395</v>
      </c>
      <c r="G157">
        <v>60</v>
      </c>
      <c r="H157">
        <v>9.1175857753228895E-2</v>
      </c>
      <c r="I157">
        <v>6.3343333333333298</v>
      </c>
      <c r="J157">
        <v>0.12549059283025499</v>
      </c>
      <c r="K157">
        <v>1.6200765871242501E-2</v>
      </c>
      <c r="L157" t="s">
        <v>309</v>
      </c>
      <c r="M157" t="s">
        <v>381</v>
      </c>
      <c r="N157" t="s">
        <v>332</v>
      </c>
      <c r="O157" t="s">
        <v>340</v>
      </c>
      <c r="P157" t="s">
        <v>421</v>
      </c>
      <c r="Q157">
        <v>0.61372685185185183</v>
      </c>
      <c r="R157" t="s">
        <v>422</v>
      </c>
      <c r="S157">
        <v>0.61372614583333329</v>
      </c>
      <c r="T157">
        <v>2129</v>
      </c>
      <c r="U157">
        <v>2189</v>
      </c>
      <c r="V157" t="s">
        <v>423</v>
      </c>
      <c r="W157">
        <v>36.877240983606541</v>
      </c>
      <c r="X157">
        <v>298.19238032786876</v>
      </c>
      <c r="Y157">
        <v>89.173654098360629</v>
      </c>
    </row>
    <row r="158" spans="1:25" x14ac:dyDescent="0.25">
      <c r="A158">
        <v>16</v>
      </c>
      <c r="B158" t="s">
        <v>170</v>
      </c>
      <c r="C158" t="s">
        <v>3</v>
      </c>
      <c r="D158">
        <v>1</v>
      </c>
      <c r="E158">
        <v>77.058499999999995</v>
      </c>
      <c r="F158">
        <v>1.1936733570509701</v>
      </c>
      <c r="G158">
        <v>60</v>
      </c>
      <c r="H158">
        <v>0.154102567755664</v>
      </c>
      <c r="I158">
        <v>2.6126666666666698</v>
      </c>
      <c r="J158">
        <v>5.4125368872235499E-2</v>
      </c>
      <c r="K158">
        <v>6.9875550749833801E-3</v>
      </c>
      <c r="L158" t="s">
        <v>309</v>
      </c>
      <c r="M158" t="s">
        <v>381</v>
      </c>
      <c r="N158" t="s">
        <v>357</v>
      </c>
      <c r="O158" t="s">
        <v>324</v>
      </c>
      <c r="P158" t="s">
        <v>421</v>
      </c>
      <c r="Q158">
        <v>0.61512731481481475</v>
      </c>
      <c r="R158" t="s">
        <v>422</v>
      </c>
      <c r="S158">
        <v>0.61512660879629633</v>
      </c>
      <c r="T158">
        <v>2250</v>
      </c>
      <c r="U158">
        <v>2310</v>
      </c>
      <c r="V158" t="s">
        <v>423</v>
      </c>
      <c r="W158">
        <v>37.041609836065568</v>
      </c>
      <c r="X158">
        <v>305.35591967213105</v>
      </c>
      <c r="Y158">
        <v>91.759155737704901</v>
      </c>
    </row>
    <row r="159" spans="1:25" x14ac:dyDescent="0.25">
      <c r="A159">
        <v>16</v>
      </c>
      <c r="B159" t="s">
        <v>171</v>
      </c>
      <c r="C159" t="s">
        <v>24</v>
      </c>
      <c r="D159">
        <v>0</v>
      </c>
      <c r="E159">
        <v>65.468833333333293</v>
      </c>
      <c r="F159">
        <v>1.48944295142699</v>
      </c>
      <c r="G159">
        <v>60</v>
      </c>
      <c r="H159">
        <v>0.19228625820009199</v>
      </c>
      <c r="I159">
        <v>1.7848333333333299</v>
      </c>
      <c r="J159">
        <v>8.1045083475529606E-2</v>
      </c>
      <c r="K159">
        <v>1.04628752864239E-2</v>
      </c>
      <c r="L159" t="s">
        <v>309</v>
      </c>
      <c r="M159" t="s">
        <v>381</v>
      </c>
      <c r="N159" t="s">
        <v>324</v>
      </c>
      <c r="O159" t="s">
        <v>333</v>
      </c>
      <c r="P159" t="s">
        <v>421</v>
      </c>
      <c r="Q159">
        <v>0.61644675925925929</v>
      </c>
      <c r="R159" t="s">
        <v>422</v>
      </c>
      <c r="S159">
        <v>0.61644605324074075</v>
      </c>
      <c r="T159">
        <v>2364</v>
      </c>
      <c r="U159">
        <v>2424</v>
      </c>
      <c r="V159" t="s">
        <v>423</v>
      </c>
      <c r="W159">
        <v>37.192995081967226</v>
      </c>
      <c r="X159">
        <v>309.6195606557377</v>
      </c>
      <c r="Y159">
        <v>94.231170491803283</v>
      </c>
    </row>
    <row r="160" spans="1:25" x14ac:dyDescent="0.25">
      <c r="A160">
        <v>16</v>
      </c>
      <c r="B160" t="s">
        <v>172</v>
      </c>
      <c r="C160" t="s">
        <v>1</v>
      </c>
      <c r="D160">
        <v>0</v>
      </c>
      <c r="E160">
        <v>64.250333333333302</v>
      </c>
      <c r="F160">
        <v>1.84838845724834</v>
      </c>
      <c r="G160">
        <v>60</v>
      </c>
      <c r="H160">
        <v>0.23862592374149399</v>
      </c>
      <c r="I160">
        <v>5.3543333333333303</v>
      </c>
      <c r="J160">
        <v>0.179688310384646</v>
      </c>
      <c r="K160">
        <v>2.31976611209294E-2</v>
      </c>
      <c r="L160" t="s">
        <v>310</v>
      </c>
      <c r="M160" t="s">
        <v>339</v>
      </c>
      <c r="N160" t="s">
        <v>331</v>
      </c>
      <c r="O160" t="s">
        <v>378</v>
      </c>
      <c r="P160" t="s">
        <v>421</v>
      </c>
      <c r="Q160">
        <v>0.63150462962962961</v>
      </c>
      <c r="R160" t="s">
        <v>422</v>
      </c>
      <c r="S160">
        <v>0.63150392361111118</v>
      </c>
      <c r="T160">
        <v>3665</v>
      </c>
      <c r="U160">
        <v>3725</v>
      </c>
      <c r="V160" t="s">
        <v>423</v>
      </c>
      <c r="W160">
        <v>37.33332786885245</v>
      </c>
      <c r="X160">
        <v>331.24845573770494</v>
      </c>
      <c r="Y160">
        <v>108.00334098360655</v>
      </c>
    </row>
    <row r="161" spans="1:25" x14ac:dyDescent="0.25">
      <c r="A161">
        <v>16</v>
      </c>
      <c r="B161" t="s">
        <v>173</v>
      </c>
      <c r="C161" t="s">
        <v>3</v>
      </c>
      <c r="D161">
        <v>1</v>
      </c>
      <c r="E161">
        <v>76.535333333333298</v>
      </c>
      <c r="F161">
        <v>1.56778768403831</v>
      </c>
      <c r="G161">
        <v>60</v>
      </c>
      <c r="H161">
        <v>0.20240051968898301</v>
      </c>
      <c r="I161">
        <v>2.0956666666666699</v>
      </c>
      <c r="J161">
        <v>7.2073265192827002E-2</v>
      </c>
      <c r="K161">
        <v>9.3046185266203191E-3</v>
      </c>
      <c r="L161" t="s">
        <v>310</v>
      </c>
      <c r="M161" t="s">
        <v>339</v>
      </c>
      <c r="N161" t="s">
        <v>322</v>
      </c>
      <c r="O161" t="s">
        <v>370</v>
      </c>
      <c r="P161" t="s">
        <v>421</v>
      </c>
      <c r="Q161">
        <v>0.63240740740740742</v>
      </c>
      <c r="R161" t="s">
        <v>422</v>
      </c>
      <c r="S161">
        <v>0.63240670138888888</v>
      </c>
      <c r="T161">
        <v>3743</v>
      </c>
      <c r="U161">
        <v>3803</v>
      </c>
      <c r="V161" t="s">
        <v>423</v>
      </c>
      <c r="W161">
        <v>37.273193442622954</v>
      </c>
      <c r="X161">
        <v>332.18121967213131</v>
      </c>
      <c r="Y161">
        <v>108.23188032786885</v>
      </c>
    </row>
    <row r="162" spans="1:25" x14ac:dyDescent="0.25">
      <c r="A162">
        <v>16</v>
      </c>
      <c r="B162" t="s">
        <v>174</v>
      </c>
      <c r="C162" t="s">
        <v>24</v>
      </c>
      <c r="D162">
        <v>0</v>
      </c>
      <c r="E162">
        <v>70.256</v>
      </c>
      <c r="F162">
        <v>1.47532165984235</v>
      </c>
      <c r="G162">
        <v>60</v>
      </c>
      <c r="H162">
        <v>0.190463207295617</v>
      </c>
      <c r="I162">
        <v>1.81466666666667</v>
      </c>
      <c r="J162">
        <v>3.8360859682175501E-2</v>
      </c>
      <c r="K162">
        <v>4.9523656898421697E-3</v>
      </c>
      <c r="L162" t="s">
        <v>310</v>
      </c>
      <c r="M162" t="s">
        <v>339</v>
      </c>
      <c r="N162" t="s">
        <v>348</v>
      </c>
      <c r="O162" t="s">
        <v>356</v>
      </c>
      <c r="P162" t="s">
        <v>421</v>
      </c>
      <c r="Q162">
        <v>0.63368055555555558</v>
      </c>
      <c r="R162" t="s">
        <v>422</v>
      </c>
      <c r="S162">
        <v>0.63367984953703704</v>
      </c>
      <c r="T162">
        <v>3853</v>
      </c>
      <c r="U162">
        <v>3913</v>
      </c>
      <c r="V162" t="s">
        <v>423</v>
      </c>
      <c r="W162">
        <v>37.2158606557377</v>
      </c>
      <c r="X162">
        <v>325.6792688524589</v>
      </c>
      <c r="Y162">
        <v>103.80873442622948</v>
      </c>
    </row>
    <row r="163" spans="1:25" x14ac:dyDescent="0.25">
      <c r="A163">
        <v>16</v>
      </c>
      <c r="B163" t="s">
        <v>175</v>
      </c>
      <c r="C163" t="s">
        <v>1</v>
      </c>
      <c r="D163">
        <v>0</v>
      </c>
      <c r="E163">
        <v>59.2441666666667</v>
      </c>
      <c r="F163">
        <v>0.51198727740269301</v>
      </c>
      <c r="G163">
        <v>60</v>
      </c>
      <c r="H163">
        <v>6.6097273295023601E-2</v>
      </c>
      <c r="I163">
        <v>6.7850000000000001</v>
      </c>
      <c r="J163">
        <v>0.181259482510571</v>
      </c>
      <c r="K163">
        <v>2.3400498570187198E-2</v>
      </c>
      <c r="L163" t="s">
        <v>307</v>
      </c>
      <c r="M163" t="s">
        <v>339</v>
      </c>
      <c r="N163" t="s">
        <v>328</v>
      </c>
      <c r="O163" t="s">
        <v>389</v>
      </c>
      <c r="P163" t="s">
        <v>421</v>
      </c>
      <c r="Q163">
        <v>0.64381944444444439</v>
      </c>
      <c r="R163" t="s">
        <v>422</v>
      </c>
      <c r="S163">
        <v>0.64381873842592585</v>
      </c>
      <c r="T163">
        <v>4729</v>
      </c>
      <c r="U163">
        <v>4789</v>
      </c>
      <c r="V163" t="s">
        <v>423</v>
      </c>
      <c r="W163">
        <v>37.777314754098363</v>
      </c>
      <c r="X163">
        <v>340.73059999999998</v>
      </c>
      <c r="Y163">
        <v>93.176893442622941</v>
      </c>
    </row>
    <row r="164" spans="1:25" x14ac:dyDescent="0.25">
      <c r="A164">
        <v>16</v>
      </c>
      <c r="B164" t="s">
        <v>176</v>
      </c>
      <c r="C164" t="s">
        <v>3</v>
      </c>
      <c r="D164">
        <v>1</v>
      </c>
      <c r="E164">
        <v>77.9583333333333</v>
      </c>
      <c r="F164">
        <v>1.1517771292900201</v>
      </c>
      <c r="G164">
        <v>60</v>
      </c>
      <c r="H164">
        <v>0.14869378800942801</v>
      </c>
      <c r="I164">
        <v>2.6458333333333299</v>
      </c>
      <c r="J164">
        <v>5.99525275159902E-2</v>
      </c>
      <c r="K164">
        <v>7.7398380210824003E-3</v>
      </c>
      <c r="L164" t="s">
        <v>307</v>
      </c>
      <c r="M164" t="s">
        <v>339</v>
      </c>
      <c r="N164" t="s">
        <v>354</v>
      </c>
      <c r="O164" t="s">
        <v>328</v>
      </c>
      <c r="P164" t="s">
        <v>421</v>
      </c>
      <c r="Q164">
        <v>0.64475694444444442</v>
      </c>
      <c r="R164" t="s">
        <v>422</v>
      </c>
      <c r="S164">
        <v>0.64475623842592589</v>
      </c>
      <c r="T164">
        <v>4810</v>
      </c>
      <c r="U164">
        <v>4870</v>
      </c>
      <c r="V164" t="s">
        <v>423</v>
      </c>
      <c r="W164">
        <v>37.821049180327883</v>
      </c>
      <c r="X164">
        <v>344.60208524590172</v>
      </c>
      <c r="Y164">
        <v>92.608939344262311</v>
      </c>
    </row>
    <row r="165" spans="1:25" x14ac:dyDescent="0.25">
      <c r="A165">
        <v>16</v>
      </c>
      <c r="B165" t="s">
        <v>177</v>
      </c>
      <c r="C165" t="s">
        <v>24</v>
      </c>
      <c r="D165">
        <v>0</v>
      </c>
      <c r="E165">
        <v>55.092166666666699</v>
      </c>
      <c r="F165">
        <v>1.1279688111330399</v>
      </c>
      <c r="G165">
        <v>60</v>
      </c>
      <c r="H165">
        <v>0.145620147351988</v>
      </c>
      <c r="I165">
        <v>1.92983333333333</v>
      </c>
      <c r="J165">
        <v>4.1452449331198203E-2</v>
      </c>
      <c r="K165">
        <v>5.3514881973079102E-3</v>
      </c>
      <c r="L165" t="s">
        <v>307</v>
      </c>
      <c r="M165" t="s">
        <v>339</v>
      </c>
      <c r="N165" t="s">
        <v>408</v>
      </c>
      <c r="O165" t="s">
        <v>381</v>
      </c>
      <c r="P165" t="s">
        <v>421</v>
      </c>
      <c r="Q165">
        <v>0.6466898148148148</v>
      </c>
      <c r="R165" t="s">
        <v>422</v>
      </c>
      <c r="S165">
        <v>0.64668910879629626</v>
      </c>
      <c r="T165">
        <v>4977</v>
      </c>
      <c r="U165">
        <v>5037</v>
      </c>
      <c r="V165" t="s">
        <v>423</v>
      </c>
      <c r="W165">
        <v>37.805649180327862</v>
      </c>
      <c r="X165">
        <v>339.947468852459</v>
      </c>
      <c r="Y165">
        <v>90.661686885245928</v>
      </c>
    </row>
    <row r="166" spans="1:25" x14ac:dyDescent="0.25">
      <c r="A166">
        <v>17</v>
      </c>
      <c r="B166" t="s">
        <v>178</v>
      </c>
      <c r="C166" t="s">
        <v>1</v>
      </c>
      <c r="D166">
        <v>0</v>
      </c>
      <c r="E166">
        <v>45.764333333333298</v>
      </c>
      <c r="F166">
        <v>0.494932206356475</v>
      </c>
      <c r="G166">
        <v>60</v>
      </c>
      <c r="H166">
        <v>6.3895473090677404E-2</v>
      </c>
      <c r="I166">
        <v>4.6076666666666704</v>
      </c>
      <c r="J166">
        <v>0.12533111700168001</v>
      </c>
      <c r="K166">
        <v>1.6180177630302699E-2</v>
      </c>
      <c r="L166" t="s">
        <v>308</v>
      </c>
      <c r="M166" t="s">
        <v>390</v>
      </c>
      <c r="N166" t="s">
        <v>348</v>
      </c>
      <c r="O166" t="s">
        <v>366</v>
      </c>
      <c r="P166" t="s">
        <v>424</v>
      </c>
      <c r="Q166">
        <v>0.55005787037037035</v>
      </c>
      <c r="R166" t="s">
        <v>425</v>
      </c>
      <c r="S166">
        <v>0.55005210648148151</v>
      </c>
      <c r="T166">
        <v>1153</v>
      </c>
      <c r="U166">
        <v>1213</v>
      </c>
      <c r="V166" t="s">
        <v>426</v>
      </c>
      <c r="W166">
        <v>36.598859016393462</v>
      </c>
      <c r="X166">
        <v>353.58329672131157</v>
      </c>
      <c r="Y166">
        <v>91.109329508196737</v>
      </c>
    </row>
    <row r="167" spans="1:25" x14ac:dyDescent="0.25">
      <c r="A167">
        <v>17</v>
      </c>
      <c r="B167" t="s">
        <v>179</v>
      </c>
      <c r="C167" t="s">
        <v>3</v>
      </c>
      <c r="D167">
        <v>1</v>
      </c>
      <c r="E167">
        <v>65.047833333333301</v>
      </c>
      <c r="F167">
        <v>1.62592547150504</v>
      </c>
      <c r="G167">
        <v>60</v>
      </c>
      <c r="H167">
        <v>0.20990607577711501</v>
      </c>
      <c r="I167">
        <v>1.9753333333333301</v>
      </c>
      <c r="J167">
        <v>6.2861399567266704E-2</v>
      </c>
      <c r="K167">
        <v>8.1153717881104707E-3</v>
      </c>
      <c r="L167" t="s">
        <v>308</v>
      </c>
      <c r="M167" t="s">
        <v>390</v>
      </c>
      <c r="N167" t="s">
        <v>390</v>
      </c>
      <c r="O167" t="s">
        <v>350</v>
      </c>
      <c r="P167" t="s">
        <v>424</v>
      </c>
      <c r="Q167">
        <v>0.55099537037037039</v>
      </c>
      <c r="R167" t="s">
        <v>425</v>
      </c>
      <c r="S167">
        <v>0.55098960648148154</v>
      </c>
      <c r="T167">
        <v>1234</v>
      </c>
      <c r="U167">
        <v>1294</v>
      </c>
      <c r="V167" t="s">
        <v>426</v>
      </c>
      <c r="W167">
        <v>36.704177049180331</v>
      </c>
      <c r="X167">
        <v>354.66047213114751</v>
      </c>
      <c r="Y167">
        <v>90.875506557377051</v>
      </c>
    </row>
    <row r="168" spans="1:25" x14ac:dyDescent="0.25">
      <c r="A168">
        <v>17</v>
      </c>
      <c r="B168" t="s">
        <v>180</v>
      </c>
      <c r="C168" t="s">
        <v>24</v>
      </c>
      <c r="D168">
        <v>0</v>
      </c>
      <c r="E168">
        <v>47.808833333333403</v>
      </c>
      <c r="F168">
        <v>1.2807980476597001</v>
      </c>
      <c r="G168">
        <v>60</v>
      </c>
      <c r="H168">
        <v>0.16535031694803301</v>
      </c>
      <c r="I168">
        <v>1.792</v>
      </c>
      <c r="J168">
        <v>8.54361359925256E-2</v>
      </c>
      <c r="K168">
        <v>1.1029757728778801E-2</v>
      </c>
      <c r="L168" t="s">
        <v>308</v>
      </c>
      <c r="M168" t="s">
        <v>390</v>
      </c>
      <c r="N168" t="s">
        <v>339</v>
      </c>
      <c r="O168" t="s">
        <v>368</v>
      </c>
      <c r="P168" t="s">
        <v>424</v>
      </c>
      <c r="Q168">
        <v>0.55232638888888885</v>
      </c>
      <c r="R168" t="s">
        <v>425</v>
      </c>
      <c r="S168">
        <v>0.55232062500000001</v>
      </c>
      <c r="T168">
        <v>1349</v>
      </c>
      <c r="U168">
        <v>1409</v>
      </c>
      <c r="V168" t="s">
        <v>426</v>
      </c>
      <c r="W168">
        <v>36.810608196721311</v>
      </c>
      <c r="X168">
        <v>354.95504754098351</v>
      </c>
      <c r="Y168">
        <v>89.716445901639375</v>
      </c>
    </row>
    <row r="169" spans="1:25" x14ac:dyDescent="0.25">
      <c r="A169">
        <v>17</v>
      </c>
      <c r="B169" t="s">
        <v>181</v>
      </c>
      <c r="C169" t="s">
        <v>1</v>
      </c>
      <c r="D169">
        <v>0</v>
      </c>
      <c r="E169">
        <v>54.547833333333301</v>
      </c>
      <c r="F169">
        <v>0.79909342730093502</v>
      </c>
      <c r="G169">
        <v>60</v>
      </c>
      <c r="H169">
        <v>0.103162517866678</v>
      </c>
      <c r="I169">
        <v>3.3358333333333299</v>
      </c>
      <c r="J169">
        <v>0.11179283916641899</v>
      </c>
      <c r="K169">
        <v>1.4432393477226199E-2</v>
      </c>
      <c r="L169" t="s">
        <v>309</v>
      </c>
      <c r="M169" t="s">
        <v>390</v>
      </c>
      <c r="N169" t="s">
        <v>403</v>
      </c>
      <c r="O169" t="s">
        <v>333</v>
      </c>
      <c r="P169" t="s">
        <v>424</v>
      </c>
      <c r="Q169">
        <v>0.5622800925925926</v>
      </c>
      <c r="R169" t="s">
        <v>425</v>
      </c>
      <c r="S169">
        <v>0.56227432870370364</v>
      </c>
      <c r="T169">
        <v>2209</v>
      </c>
      <c r="U169">
        <v>2269</v>
      </c>
      <c r="V169" t="s">
        <v>426</v>
      </c>
      <c r="W169">
        <v>37.317857377049172</v>
      </c>
      <c r="X169">
        <v>360.40537049180318</v>
      </c>
      <c r="Y169">
        <v>85.917136065573743</v>
      </c>
    </row>
    <row r="170" spans="1:25" x14ac:dyDescent="0.25">
      <c r="A170">
        <v>17</v>
      </c>
      <c r="B170" t="s">
        <v>182</v>
      </c>
      <c r="C170" t="s">
        <v>3</v>
      </c>
      <c r="D170">
        <v>1</v>
      </c>
      <c r="E170">
        <v>70.327833333333302</v>
      </c>
      <c r="F170">
        <v>1.5469131538504499</v>
      </c>
      <c r="G170">
        <v>60</v>
      </c>
      <c r="H170">
        <v>0.19970562942973299</v>
      </c>
      <c r="I170">
        <v>1.9248333333333301</v>
      </c>
      <c r="J170">
        <v>4.9849495706799501E-2</v>
      </c>
      <c r="K170">
        <v>6.4355422229757497E-3</v>
      </c>
      <c r="L170" t="s">
        <v>309</v>
      </c>
      <c r="M170" t="s">
        <v>390</v>
      </c>
      <c r="N170" t="s">
        <v>408</v>
      </c>
      <c r="O170" t="s">
        <v>350</v>
      </c>
      <c r="P170" t="s">
        <v>424</v>
      </c>
      <c r="Q170">
        <v>0.56349537037037034</v>
      </c>
      <c r="R170" t="s">
        <v>425</v>
      </c>
      <c r="S170">
        <v>0.5634896064814815</v>
      </c>
      <c r="T170">
        <v>2314</v>
      </c>
      <c r="U170">
        <v>2374</v>
      </c>
      <c r="V170" t="s">
        <v>426</v>
      </c>
      <c r="W170">
        <v>37.457237704918022</v>
      </c>
      <c r="X170">
        <v>371.78709672131157</v>
      </c>
      <c r="Y170">
        <v>88.128111475409867</v>
      </c>
    </row>
    <row r="171" spans="1:25" x14ac:dyDescent="0.25">
      <c r="A171">
        <v>17</v>
      </c>
      <c r="B171" t="s">
        <v>183</v>
      </c>
      <c r="C171" t="s">
        <v>24</v>
      </c>
      <c r="D171">
        <v>0</v>
      </c>
      <c r="E171">
        <v>58.318833333333302</v>
      </c>
      <c r="F171">
        <v>1.9251528871465999</v>
      </c>
      <c r="G171">
        <v>60</v>
      </c>
      <c r="H171">
        <v>0.248536169027397</v>
      </c>
      <c r="I171">
        <v>1.5165</v>
      </c>
      <c r="J171">
        <v>6.08228301435133E-2</v>
      </c>
      <c r="K171">
        <v>7.8521936071676394E-3</v>
      </c>
      <c r="L171" t="s">
        <v>309</v>
      </c>
      <c r="M171" t="s">
        <v>390</v>
      </c>
      <c r="N171" t="s">
        <v>395</v>
      </c>
      <c r="O171" t="s">
        <v>342</v>
      </c>
      <c r="P171" t="s">
        <v>424</v>
      </c>
      <c r="Q171">
        <v>0.56565972222222227</v>
      </c>
      <c r="R171" t="s">
        <v>425</v>
      </c>
      <c r="S171">
        <v>0.56565395833333332</v>
      </c>
      <c r="T171">
        <v>2501</v>
      </c>
      <c r="U171">
        <v>2561</v>
      </c>
      <c r="V171" t="s">
        <v>426</v>
      </c>
      <c r="W171">
        <v>37.621798360655731</v>
      </c>
      <c r="X171">
        <v>380.64839508196718</v>
      </c>
      <c r="Y171">
        <v>88.296198360655751</v>
      </c>
    </row>
    <row r="172" spans="1:25" x14ac:dyDescent="0.25">
      <c r="A172">
        <v>17</v>
      </c>
      <c r="B172" t="s">
        <v>184</v>
      </c>
      <c r="C172" t="s">
        <v>1</v>
      </c>
      <c r="D172">
        <v>0</v>
      </c>
      <c r="E172">
        <v>57.969499999999996</v>
      </c>
      <c r="F172">
        <v>0.69799337389405103</v>
      </c>
      <c r="G172">
        <v>60</v>
      </c>
      <c r="H172">
        <v>9.0110557095159499E-2</v>
      </c>
      <c r="I172">
        <v>3.15533333333333</v>
      </c>
      <c r="J172">
        <v>0.14396141458352299</v>
      </c>
      <c r="K172">
        <v>1.8585338705948199E-2</v>
      </c>
      <c r="L172" t="s">
        <v>310</v>
      </c>
      <c r="M172" t="s">
        <v>390</v>
      </c>
      <c r="N172" t="s">
        <v>352</v>
      </c>
      <c r="O172" t="s">
        <v>350</v>
      </c>
      <c r="P172" t="s">
        <v>424</v>
      </c>
      <c r="Q172">
        <v>0.57530092592592597</v>
      </c>
      <c r="R172" t="s">
        <v>425</v>
      </c>
      <c r="S172">
        <v>0.57529516203703701</v>
      </c>
      <c r="T172">
        <v>3334</v>
      </c>
      <c r="U172">
        <v>3394</v>
      </c>
      <c r="V172" t="s">
        <v>426</v>
      </c>
      <c r="W172">
        <v>37.37095737704918</v>
      </c>
      <c r="X172">
        <v>364.55818688524585</v>
      </c>
      <c r="Y172">
        <v>84.259972131147549</v>
      </c>
    </row>
    <row r="173" spans="1:25" x14ac:dyDescent="0.25">
      <c r="A173">
        <v>17</v>
      </c>
      <c r="B173" t="s">
        <v>185</v>
      </c>
      <c r="C173" t="s">
        <v>3</v>
      </c>
      <c r="D173">
        <v>1</v>
      </c>
      <c r="E173">
        <v>72.498666666666693</v>
      </c>
      <c r="F173">
        <v>1.84895778450696</v>
      </c>
      <c r="G173">
        <v>60</v>
      </c>
      <c r="H173">
        <v>0.238699423574534</v>
      </c>
      <c r="I173">
        <v>1.86283333333333</v>
      </c>
      <c r="J173">
        <v>3.8905512320092699E-2</v>
      </c>
      <c r="K173">
        <v>5.0226800430462201E-3</v>
      </c>
      <c r="L173" t="s">
        <v>310</v>
      </c>
      <c r="M173" t="s">
        <v>390</v>
      </c>
      <c r="N173" t="s">
        <v>402</v>
      </c>
      <c r="O173" t="s">
        <v>337</v>
      </c>
      <c r="P173" t="s">
        <v>424</v>
      </c>
      <c r="Q173">
        <v>0.57638888888888895</v>
      </c>
      <c r="R173" t="s">
        <v>425</v>
      </c>
      <c r="S173">
        <v>0.576383125</v>
      </c>
      <c r="T173">
        <v>3428</v>
      </c>
      <c r="U173">
        <v>3488</v>
      </c>
      <c r="V173" t="s">
        <v>426</v>
      </c>
      <c r="W173">
        <v>37.355906557377054</v>
      </c>
      <c r="X173">
        <v>364.92608196721312</v>
      </c>
      <c r="Y173">
        <v>84.790021311475442</v>
      </c>
    </row>
    <row r="174" spans="1:25" x14ac:dyDescent="0.25">
      <c r="A174">
        <v>17</v>
      </c>
      <c r="B174" t="s">
        <v>186</v>
      </c>
      <c r="C174" t="s">
        <v>24</v>
      </c>
      <c r="D174">
        <v>0</v>
      </c>
      <c r="E174">
        <v>65.406999999999996</v>
      </c>
      <c r="F174">
        <v>2.3735875097974901</v>
      </c>
      <c r="G174">
        <v>60</v>
      </c>
      <c r="H174">
        <v>0.306428829873721</v>
      </c>
      <c r="I174">
        <v>1.4343333333333299</v>
      </c>
      <c r="J174">
        <v>1.7829438827088501E-2</v>
      </c>
      <c r="K174">
        <v>2.3017706549845799E-3</v>
      </c>
      <c r="L174" t="s">
        <v>310</v>
      </c>
      <c r="M174" t="s">
        <v>390</v>
      </c>
      <c r="N174" t="s">
        <v>358</v>
      </c>
      <c r="O174" t="s">
        <v>380</v>
      </c>
      <c r="P174" t="s">
        <v>424</v>
      </c>
      <c r="Q174">
        <v>0.57820601851851849</v>
      </c>
      <c r="R174" t="s">
        <v>425</v>
      </c>
      <c r="S174">
        <v>0.57820025462962965</v>
      </c>
      <c r="T174">
        <v>3585</v>
      </c>
      <c r="U174">
        <v>3645</v>
      </c>
      <c r="V174" t="s">
        <v>426</v>
      </c>
      <c r="W174">
        <v>37.270765573770475</v>
      </c>
      <c r="X174">
        <v>348.81653114754113</v>
      </c>
      <c r="Y174">
        <v>80.465150819672118</v>
      </c>
    </row>
    <row r="175" spans="1:25" x14ac:dyDescent="0.25">
      <c r="A175">
        <v>17</v>
      </c>
      <c r="B175" t="s">
        <v>187</v>
      </c>
      <c r="C175" t="s">
        <v>1</v>
      </c>
      <c r="D175">
        <v>0</v>
      </c>
      <c r="E175">
        <v>49.504166666666698</v>
      </c>
      <c r="F175">
        <v>0.36179318063716398</v>
      </c>
      <c r="G175">
        <v>60</v>
      </c>
      <c r="H175">
        <v>4.6707298779304997E-2</v>
      </c>
      <c r="I175">
        <v>4.21566666666667</v>
      </c>
      <c r="J175">
        <v>0.219129844815554</v>
      </c>
      <c r="K175">
        <v>2.8289541320921902E-2</v>
      </c>
      <c r="L175" t="s">
        <v>307</v>
      </c>
      <c r="M175" t="s">
        <v>381</v>
      </c>
      <c r="N175" t="s">
        <v>331</v>
      </c>
      <c r="O175" t="s">
        <v>408</v>
      </c>
      <c r="P175" t="s">
        <v>424</v>
      </c>
      <c r="Q175">
        <v>0.58994212962962966</v>
      </c>
      <c r="R175" t="s">
        <v>425</v>
      </c>
      <c r="S175">
        <v>0.58993636574074071</v>
      </c>
      <c r="T175">
        <v>4599</v>
      </c>
      <c r="U175">
        <v>4659</v>
      </c>
      <c r="V175" t="s">
        <v>426</v>
      </c>
      <c r="W175">
        <v>37.011085245901654</v>
      </c>
      <c r="X175">
        <v>365.75796393442624</v>
      </c>
      <c r="Y175">
        <v>78.763391803278722</v>
      </c>
    </row>
    <row r="176" spans="1:25" x14ac:dyDescent="0.25">
      <c r="A176">
        <v>17</v>
      </c>
      <c r="B176" t="s">
        <v>188</v>
      </c>
      <c r="C176" t="s">
        <v>3</v>
      </c>
      <c r="D176">
        <v>1</v>
      </c>
      <c r="E176">
        <v>67.821666666666701</v>
      </c>
      <c r="F176">
        <v>1.42319378707032</v>
      </c>
      <c r="G176">
        <v>60</v>
      </c>
      <c r="H176">
        <v>0.18373352785830699</v>
      </c>
      <c r="I176">
        <v>1.9621666666666699</v>
      </c>
      <c r="J176">
        <v>5.5048211193058298E-2</v>
      </c>
      <c r="K176">
        <v>7.1066935063074498E-3</v>
      </c>
      <c r="L176" t="s">
        <v>307</v>
      </c>
      <c r="M176" t="s">
        <v>381</v>
      </c>
      <c r="N176" t="s">
        <v>322</v>
      </c>
      <c r="O176" t="s">
        <v>335</v>
      </c>
      <c r="P176" t="s">
        <v>424</v>
      </c>
      <c r="Q176">
        <v>0.59086805555555555</v>
      </c>
      <c r="R176" t="s">
        <v>425</v>
      </c>
      <c r="S176">
        <v>0.59086229166666671</v>
      </c>
      <c r="T176">
        <v>4679</v>
      </c>
      <c r="U176">
        <v>4739</v>
      </c>
      <c r="V176" t="s">
        <v>426</v>
      </c>
      <c r="W176">
        <v>37.116572131147542</v>
      </c>
      <c r="X176">
        <v>370.86378032786865</v>
      </c>
      <c r="Y176">
        <v>83.086218032786888</v>
      </c>
    </row>
    <row r="177" spans="1:25" x14ac:dyDescent="0.25">
      <c r="A177">
        <v>17</v>
      </c>
      <c r="B177" t="s">
        <v>189</v>
      </c>
      <c r="C177" t="s">
        <v>24</v>
      </c>
      <c r="D177">
        <v>0</v>
      </c>
      <c r="E177">
        <v>49.328333333333298</v>
      </c>
      <c r="F177">
        <v>1.5279377896003801</v>
      </c>
      <c r="G177">
        <v>60</v>
      </c>
      <c r="H177">
        <v>0.19725592043877399</v>
      </c>
      <c r="I177">
        <v>1.6254999999999999</v>
      </c>
      <c r="J177">
        <v>3.1486769708349897E-2</v>
      </c>
      <c r="K177">
        <v>4.0649244902102501E-3</v>
      </c>
      <c r="L177" t="s">
        <v>307</v>
      </c>
      <c r="M177" t="s">
        <v>381</v>
      </c>
      <c r="N177" t="s">
        <v>390</v>
      </c>
      <c r="O177" t="s">
        <v>408</v>
      </c>
      <c r="P177" t="s">
        <v>424</v>
      </c>
      <c r="Q177">
        <v>0.59271990740740743</v>
      </c>
      <c r="R177" t="s">
        <v>425</v>
      </c>
      <c r="S177">
        <v>0.59271414351851848</v>
      </c>
      <c r="T177">
        <v>4839</v>
      </c>
      <c r="U177">
        <v>4899</v>
      </c>
      <c r="V177" t="s">
        <v>426</v>
      </c>
      <c r="W177">
        <v>37.300542622950807</v>
      </c>
      <c r="X177">
        <v>372.79447704918033</v>
      </c>
      <c r="Y177">
        <v>81.560203278688547</v>
      </c>
    </row>
    <row r="178" spans="1:25" x14ac:dyDescent="0.25">
      <c r="A178">
        <v>18</v>
      </c>
      <c r="B178" t="s">
        <v>190</v>
      </c>
      <c r="C178" t="s">
        <v>1</v>
      </c>
      <c r="D178">
        <v>0</v>
      </c>
      <c r="E178">
        <v>48.646500000000003</v>
      </c>
      <c r="F178">
        <v>0.64545287718521005</v>
      </c>
      <c r="G178">
        <v>60</v>
      </c>
      <c r="H178">
        <v>8.3327608136665995E-2</v>
      </c>
      <c r="I178">
        <v>5.4809999999999999</v>
      </c>
      <c r="J178">
        <v>0.145541517558851</v>
      </c>
      <c r="K178">
        <v>1.8789329122906099E-2</v>
      </c>
      <c r="L178" t="s">
        <v>308</v>
      </c>
      <c r="M178" t="s">
        <v>390</v>
      </c>
      <c r="N178" t="s">
        <v>388</v>
      </c>
      <c r="O178" t="s">
        <v>349</v>
      </c>
      <c r="P178" t="s">
        <v>427</v>
      </c>
      <c r="Q178">
        <v>0.58060185185185187</v>
      </c>
      <c r="R178" t="s">
        <v>428</v>
      </c>
      <c r="S178">
        <v>0.58060072916666672</v>
      </c>
      <c r="T178">
        <v>1314</v>
      </c>
      <c r="U178">
        <v>1374</v>
      </c>
      <c r="V178" t="s">
        <v>429</v>
      </c>
      <c r="W178">
        <v>37.157636065573769</v>
      </c>
      <c r="X178">
        <v>308.38661639344269</v>
      </c>
      <c r="Y178">
        <v>85.053418032786894</v>
      </c>
    </row>
    <row r="179" spans="1:25" x14ac:dyDescent="0.25">
      <c r="A179">
        <v>18</v>
      </c>
      <c r="B179" t="s">
        <v>191</v>
      </c>
      <c r="C179" t="s">
        <v>3</v>
      </c>
      <c r="D179">
        <v>1</v>
      </c>
      <c r="E179">
        <v>63.839666666666702</v>
      </c>
      <c r="F179">
        <v>1.6137058454239901</v>
      </c>
      <c r="G179">
        <v>60</v>
      </c>
      <c r="H179">
        <v>0.20832852883348901</v>
      </c>
      <c r="I179">
        <v>2.0750000000000002</v>
      </c>
      <c r="J179">
        <v>3.7793297465732401E-2</v>
      </c>
      <c r="K179">
        <v>4.8790937227681502E-3</v>
      </c>
      <c r="L179" t="s">
        <v>308</v>
      </c>
      <c r="M179" t="s">
        <v>390</v>
      </c>
      <c r="N179" t="s">
        <v>377</v>
      </c>
      <c r="O179" t="s">
        <v>368</v>
      </c>
      <c r="P179" t="s">
        <v>427</v>
      </c>
      <c r="Q179">
        <v>0.58149305555555553</v>
      </c>
      <c r="R179" t="s">
        <v>428</v>
      </c>
      <c r="S179">
        <v>0.58149193287037038</v>
      </c>
      <c r="T179">
        <v>1391</v>
      </c>
      <c r="U179">
        <v>1451</v>
      </c>
      <c r="V179" t="s">
        <v>429</v>
      </c>
      <c r="W179">
        <v>37.295231147540989</v>
      </c>
      <c r="X179">
        <v>315.1116098360655</v>
      </c>
      <c r="Y179">
        <v>87.439083606557361</v>
      </c>
    </row>
    <row r="180" spans="1:25" x14ac:dyDescent="0.25">
      <c r="A180">
        <v>18</v>
      </c>
      <c r="B180" t="s">
        <v>192</v>
      </c>
      <c r="C180" t="s">
        <v>24</v>
      </c>
      <c r="D180">
        <v>0</v>
      </c>
      <c r="E180">
        <v>52.924999999999997</v>
      </c>
      <c r="F180">
        <v>1.4036897805427</v>
      </c>
      <c r="G180">
        <v>60</v>
      </c>
      <c r="H180">
        <v>0.18121557144278</v>
      </c>
      <c r="I180">
        <v>1.84716666666667</v>
      </c>
      <c r="J180">
        <v>7.4455616906240807E-2</v>
      </c>
      <c r="K180">
        <v>9.6121788103156608E-3</v>
      </c>
      <c r="L180" t="s">
        <v>308</v>
      </c>
      <c r="M180" t="s">
        <v>381</v>
      </c>
      <c r="N180" t="s">
        <v>365</v>
      </c>
      <c r="O180" t="s">
        <v>356</v>
      </c>
      <c r="P180" t="s">
        <v>427</v>
      </c>
      <c r="Q180">
        <v>0.58437499999999998</v>
      </c>
      <c r="R180" t="s">
        <v>428</v>
      </c>
      <c r="S180">
        <v>0.58437387731481483</v>
      </c>
      <c r="T180">
        <v>1640</v>
      </c>
      <c r="U180">
        <v>1700</v>
      </c>
      <c r="V180" t="s">
        <v>429</v>
      </c>
      <c r="W180">
        <v>37.45957540983607</v>
      </c>
      <c r="X180">
        <v>287.24930000000006</v>
      </c>
      <c r="Y180">
        <v>60.38674426229511</v>
      </c>
    </row>
    <row r="181" spans="1:25" x14ac:dyDescent="0.25">
      <c r="A181">
        <v>18</v>
      </c>
      <c r="B181" t="s">
        <v>193</v>
      </c>
      <c r="C181" t="s">
        <v>1</v>
      </c>
      <c r="D181">
        <v>0</v>
      </c>
      <c r="E181">
        <v>63.2456666666667</v>
      </c>
      <c r="F181">
        <v>0.64090656278604397</v>
      </c>
      <c r="G181">
        <v>60</v>
      </c>
      <c r="H181">
        <v>8.2740681471512895E-2</v>
      </c>
      <c r="I181">
        <v>4.8931666666666702</v>
      </c>
      <c r="J181">
        <v>9.2834829431391402E-2</v>
      </c>
      <c r="K181">
        <v>1.19849249445262E-2</v>
      </c>
      <c r="L181" t="s">
        <v>309</v>
      </c>
      <c r="M181" t="s">
        <v>381</v>
      </c>
      <c r="N181" t="s">
        <v>355</v>
      </c>
      <c r="O181" t="s">
        <v>329</v>
      </c>
      <c r="P181" t="s">
        <v>427</v>
      </c>
      <c r="Q181">
        <v>0.59467592592592589</v>
      </c>
      <c r="R181" t="s">
        <v>428</v>
      </c>
      <c r="S181">
        <v>0.59467480324074073</v>
      </c>
      <c r="T181">
        <v>2530</v>
      </c>
      <c r="U181">
        <v>2590</v>
      </c>
      <c r="V181" t="s">
        <v>429</v>
      </c>
      <c r="W181">
        <v>37.353803278688524</v>
      </c>
      <c r="X181">
        <v>334.87462786885243</v>
      </c>
      <c r="Y181">
        <v>85.027422950819698</v>
      </c>
    </row>
    <row r="182" spans="1:25" x14ac:dyDescent="0.25">
      <c r="A182">
        <v>18</v>
      </c>
      <c r="B182" t="s">
        <v>194</v>
      </c>
      <c r="C182" t="s">
        <v>3</v>
      </c>
      <c r="D182">
        <v>1</v>
      </c>
      <c r="E182">
        <v>77.888666666666694</v>
      </c>
      <c r="F182">
        <v>1.07757515850275</v>
      </c>
      <c r="G182">
        <v>60</v>
      </c>
      <c r="H182">
        <v>0.139114354772265</v>
      </c>
      <c r="I182">
        <v>2.4121666666666699</v>
      </c>
      <c r="J182">
        <v>7.4679128424361099E-2</v>
      </c>
      <c r="K182">
        <v>9.6410340232278499E-3</v>
      </c>
      <c r="L182" t="s">
        <v>309</v>
      </c>
      <c r="M182" t="s">
        <v>381</v>
      </c>
      <c r="N182" t="s">
        <v>341</v>
      </c>
      <c r="O182" t="s">
        <v>370</v>
      </c>
      <c r="P182" t="s">
        <v>427</v>
      </c>
      <c r="Q182">
        <v>0.59560185185185188</v>
      </c>
      <c r="R182" t="s">
        <v>428</v>
      </c>
      <c r="S182">
        <v>0.59560072916666662</v>
      </c>
      <c r="T182">
        <v>2610</v>
      </c>
      <c r="U182">
        <v>2670</v>
      </c>
      <c r="V182" t="s">
        <v>429</v>
      </c>
      <c r="W182">
        <v>37.469229508196733</v>
      </c>
      <c r="X182">
        <v>334.00203442622956</v>
      </c>
      <c r="Y182">
        <v>87.290529508196741</v>
      </c>
    </row>
    <row r="183" spans="1:25" x14ac:dyDescent="0.25">
      <c r="A183">
        <v>18</v>
      </c>
      <c r="B183" t="s">
        <v>195</v>
      </c>
      <c r="C183" t="s">
        <v>24</v>
      </c>
      <c r="D183">
        <v>0</v>
      </c>
      <c r="E183">
        <v>56.436478873239402</v>
      </c>
      <c r="F183">
        <v>21.567810528237398</v>
      </c>
      <c r="G183">
        <v>71</v>
      </c>
      <c r="H183">
        <v>2.55962819423124</v>
      </c>
      <c r="I183">
        <v>43.472676056338003</v>
      </c>
      <c r="J183">
        <v>350.45073288173597</v>
      </c>
      <c r="K183">
        <v>41.590850188463797</v>
      </c>
      <c r="L183" t="s">
        <v>309</v>
      </c>
      <c r="M183" t="s">
        <v>381</v>
      </c>
      <c r="N183" t="s">
        <v>329</v>
      </c>
      <c r="O183" t="s">
        <v>335</v>
      </c>
      <c r="P183" t="s">
        <v>427</v>
      </c>
      <c r="Q183">
        <v>0.59781249999999997</v>
      </c>
      <c r="R183" t="s">
        <v>428</v>
      </c>
      <c r="S183">
        <v>0.59781137731481482</v>
      </c>
      <c r="T183">
        <v>2801</v>
      </c>
      <c r="U183">
        <v>2872</v>
      </c>
      <c r="V183" t="s">
        <v>429</v>
      </c>
      <c r="W183">
        <v>37.616590277777775</v>
      </c>
      <c r="X183">
        <v>337.91901666666678</v>
      </c>
      <c r="Y183">
        <v>88.534647222222233</v>
      </c>
    </row>
    <row r="184" spans="1:25" x14ac:dyDescent="0.25">
      <c r="A184">
        <v>18</v>
      </c>
      <c r="B184" t="s">
        <v>196</v>
      </c>
      <c r="C184" t="s">
        <v>1</v>
      </c>
      <c r="D184">
        <v>0</v>
      </c>
      <c r="E184">
        <v>65.8243333333333</v>
      </c>
      <c r="F184">
        <v>0.66192488664164595</v>
      </c>
      <c r="G184">
        <v>60</v>
      </c>
      <c r="H184">
        <v>8.5454135413444196E-2</v>
      </c>
      <c r="I184">
        <v>3.9396666666666702</v>
      </c>
      <c r="J184">
        <v>0.22086924236349001</v>
      </c>
      <c r="K184">
        <v>2.8514096578774899E-2</v>
      </c>
      <c r="L184" t="s">
        <v>310</v>
      </c>
      <c r="M184" t="s">
        <v>381</v>
      </c>
      <c r="N184" t="s">
        <v>395</v>
      </c>
      <c r="O184" t="s">
        <v>351</v>
      </c>
      <c r="P184" t="s">
        <v>427</v>
      </c>
      <c r="Q184">
        <v>0.60721064814814818</v>
      </c>
      <c r="R184" t="s">
        <v>428</v>
      </c>
      <c r="S184">
        <v>0.60720952546296292</v>
      </c>
      <c r="T184">
        <v>3613</v>
      </c>
      <c r="U184">
        <v>3673</v>
      </c>
      <c r="V184" t="s">
        <v>429</v>
      </c>
      <c r="W184">
        <v>37.283170491803268</v>
      </c>
      <c r="X184">
        <v>325.04758196721292</v>
      </c>
      <c r="Y184">
        <v>77.12172295081966</v>
      </c>
    </row>
    <row r="185" spans="1:25" x14ac:dyDescent="0.25">
      <c r="A185">
        <v>18</v>
      </c>
      <c r="B185" t="s">
        <v>197</v>
      </c>
      <c r="C185" t="s">
        <v>3</v>
      </c>
      <c r="D185">
        <v>1</v>
      </c>
      <c r="E185">
        <v>75.484833333333398</v>
      </c>
      <c r="F185">
        <v>1.9386640517520199</v>
      </c>
      <c r="G185">
        <v>60</v>
      </c>
      <c r="H185">
        <v>0.25028045287755202</v>
      </c>
      <c r="I185">
        <v>1.8898333333333299</v>
      </c>
      <c r="J185">
        <v>4.8010126246680697E-2</v>
      </c>
      <c r="K185">
        <v>6.1980806467570003E-3</v>
      </c>
      <c r="L185" t="s">
        <v>310</v>
      </c>
      <c r="M185" t="s">
        <v>381</v>
      </c>
      <c r="N185" t="s">
        <v>383</v>
      </c>
      <c r="O185" t="s">
        <v>332</v>
      </c>
      <c r="P185" t="s">
        <v>427</v>
      </c>
      <c r="Q185">
        <v>0.60813657407407407</v>
      </c>
      <c r="R185" t="s">
        <v>428</v>
      </c>
      <c r="S185">
        <v>0.60813545138888891</v>
      </c>
      <c r="T185">
        <v>3693</v>
      </c>
      <c r="U185">
        <v>3753</v>
      </c>
      <c r="V185" t="s">
        <v>429</v>
      </c>
      <c r="W185">
        <v>37.310255737704928</v>
      </c>
      <c r="X185">
        <v>323.82799344262298</v>
      </c>
      <c r="Y185">
        <v>77.493618032786884</v>
      </c>
    </row>
    <row r="186" spans="1:25" x14ac:dyDescent="0.25">
      <c r="A186">
        <v>18</v>
      </c>
      <c r="B186" t="s">
        <v>198</v>
      </c>
      <c r="C186" t="s">
        <v>24</v>
      </c>
      <c r="D186">
        <v>0</v>
      </c>
      <c r="E186">
        <v>68.472666666666697</v>
      </c>
      <c r="F186">
        <v>2.1262822536582999</v>
      </c>
      <c r="G186">
        <v>60</v>
      </c>
      <c r="H186">
        <v>0.27450185859183202</v>
      </c>
      <c r="I186">
        <v>1.66133333333333</v>
      </c>
      <c r="J186">
        <v>2.8546258754675501E-2</v>
      </c>
      <c r="K186">
        <v>3.6853061584461999E-3</v>
      </c>
      <c r="L186" t="s">
        <v>310</v>
      </c>
      <c r="M186" t="s">
        <v>381</v>
      </c>
      <c r="N186" t="s">
        <v>343</v>
      </c>
      <c r="O186" t="s">
        <v>391</v>
      </c>
      <c r="P186" t="s">
        <v>427</v>
      </c>
      <c r="Q186">
        <v>0.6104398148148148</v>
      </c>
      <c r="R186" t="s">
        <v>428</v>
      </c>
      <c r="S186">
        <v>0.61043869212962965</v>
      </c>
      <c r="T186">
        <v>3892</v>
      </c>
      <c r="U186">
        <v>3952</v>
      </c>
      <c r="V186" t="s">
        <v>429</v>
      </c>
      <c r="W186">
        <v>37.285519672131151</v>
      </c>
      <c r="X186">
        <v>323.4470459016394</v>
      </c>
      <c r="Y186">
        <v>85.774281967213128</v>
      </c>
    </row>
    <row r="187" spans="1:25" x14ac:dyDescent="0.25">
      <c r="A187">
        <v>18</v>
      </c>
      <c r="B187" t="s">
        <v>199</v>
      </c>
      <c r="C187" t="s">
        <v>1</v>
      </c>
      <c r="D187">
        <v>0</v>
      </c>
      <c r="E187">
        <v>55.923000000000002</v>
      </c>
      <c r="F187">
        <v>0.72362812733244897</v>
      </c>
      <c r="G187">
        <v>60</v>
      </c>
      <c r="H187">
        <v>9.34199895335278E-2</v>
      </c>
      <c r="I187">
        <v>5.2746666666666702</v>
      </c>
      <c r="J187">
        <v>0.22043492362952699</v>
      </c>
      <c r="K187">
        <v>2.8458026271322101E-2</v>
      </c>
      <c r="L187" t="s">
        <v>307</v>
      </c>
      <c r="M187" t="s">
        <v>381</v>
      </c>
      <c r="N187" t="s">
        <v>335</v>
      </c>
      <c r="O187" t="s">
        <v>383</v>
      </c>
      <c r="P187" t="s">
        <v>427</v>
      </c>
      <c r="Q187">
        <v>0.6191550925925926</v>
      </c>
      <c r="R187" t="s">
        <v>428</v>
      </c>
      <c r="S187">
        <v>0.61915396990740745</v>
      </c>
      <c r="T187">
        <v>4645</v>
      </c>
      <c r="U187">
        <v>4705</v>
      </c>
      <c r="V187" t="s">
        <v>429</v>
      </c>
      <c r="W187">
        <v>37.156963934426237</v>
      </c>
      <c r="X187">
        <v>333.49740983606563</v>
      </c>
      <c r="Y187">
        <v>81.425042622950826</v>
      </c>
    </row>
    <row r="188" spans="1:25" x14ac:dyDescent="0.25">
      <c r="A188">
        <v>18</v>
      </c>
      <c r="B188" t="s">
        <v>200</v>
      </c>
      <c r="C188" t="s">
        <v>3</v>
      </c>
      <c r="D188">
        <v>1</v>
      </c>
      <c r="E188">
        <v>73.420833333333306</v>
      </c>
      <c r="F188">
        <v>1.04466468570329</v>
      </c>
      <c r="G188">
        <v>60</v>
      </c>
      <c r="H188">
        <v>0.13486563100332799</v>
      </c>
      <c r="I188">
        <v>2.57683333333333</v>
      </c>
      <c r="J188">
        <v>6.7243132652255899E-2</v>
      </c>
      <c r="K188">
        <v>8.6810510969667805E-3</v>
      </c>
      <c r="L188" t="s">
        <v>307</v>
      </c>
      <c r="M188" t="s">
        <v>381</v>
      </c>
      <c r="N188" t="s">
        <v>384</v>
      </c>
      <c r="O188" t="s">
        <v>358</v>
      </c>
      <c r="P188" t="s">
        <v>427</v>
      </c>
      <c r="Q188">
        <v>0.6207407407407407</v>
      </c>
      <c r="R188" t="s">
        <v>428</v>
      </c>
      <c r="S188">
        <v>0.62073961805555555</v>
      </c>
      <c r="T188">
        <v>4782</v>
      </c>
      <c r="U188">
        <v>4842</v>
      </c>
      <c r="V188" t="s">
        <v>429</v>
      </c>
      <c r="W188">
        <v>37.373708196721303</v>
      </c>
      <c r="X188">
        <v>338.78644590163935</v>
      </c>
      <c r="Y188">
        <v>86.567393442622958</v>
      </c>
    </row>
    <row r="189" spans="1:25" x14ac:dyDescent="0.25">
      <c r="A189">
        <v>18</v>
      </c>
      <c r="B189" t="s">
        <v>201</v>
      </c>
      <c r="C189" t="s">
        <v>24</v>
      </c>
      <c r="D189">
        <v>0</v>
      </c>
      <c r="E189">
        <v>53.42</v>
      </c>
      <c r="F189">
        <v>1.45356802386404</v>
      </c>
      <c r="G189">
        <v>60</v>
      </c>
      <c r="H189">
        <v>0.187654824966834</v>
      </c>
      <c r="I189">
        <v>1.9101666666666699</v>
      </c>
      <c r="J189">
        <v>6.2329545339447297E-2</v>
      </c>
      <c r="K189">
        <v>8.0467097025453196E-3</v>
      </c>
      <c r="L189" t="s">
        <v>307</v>
      </c>
      <c r="M189" t="s">
        <v>381</v>
      </c>
      <c r="N189" t="s">
        <v>388</v>
      </c>
      <c r="O189" t="s">
        <v>324</v>
      </c>
      <c r="P189" t="s">
        <v>427</v>
      </c>
      <c r="Q189">
        <v>0.62276620370370372</v>
      </c>
      <c r="R189" t="s">
        <v>428</v>
      </c>
      <c r="S189">
        <v>0.62276508101851846</v>
      </c>
      <c r="T189">
        <v>4957</v>
      </c>
      <c r="U189">
        <v>5017</v>
      </c>
      <c r="V189" t="s">
        <v>429</v>
      </c>
      <c r="W189">
        <v>37.510068852459007</v>
      </c>
      <c r="X189">
        <v>339.56810327868862</v>
      </c>
      <c r="Y189">
        <v>83.798380327868841</v>
      </c>
    </row>
    <row r="190" spans="1:25" x14ac:dyDescent="0.25">
      <c r="A190">
        <v>19</v>
      </c>
      <c r="B190" t="s">
        <v>202</v>
      </c>
      <c r="C190" t="s">
        <v>1</v>
      </c>
      <c r="D190">
        <v>0</v>
      </c>
      <c r="E190">
        <v>43.380333333333297</v>
      </c>
      <c r="F190">
        <v>0.33380616464582502</v>
      </c>
      <c r="G190">
        <v>60</v>
      </c>
      <c r="H190">
        <v>4.3094190551155001E-2</v>
      </c>
      <c r="I190">
        <v>6.1144999999999996</v>
      </c>
      <c r="J190">
        <v>0.27329730453604301</v>
      </c>
      <c r="K190">
        <v>3.5282530301048998E-2</v>
      </c>
      <c r="L190" t="s">
        <v>308</v>
      </c>
      <c r="M190" t="s">
        <v>381</v>
      </c>
      <c r="N190" t="s">
        <v>395</v>
      </c>
      <c r="O190" t="s">
        <v>390</v>
      </c>
      <c r="P190" t="s">
        <v>430</v>
      </c>
      <c r="Q190">
        <v>0.60709490740740735</v>
      </c>
      <c r="R190" t="s">
        <v>431</v>
      </c>
      <c r="S190">
        <v>0.60709009259259261</v>
      </c>
      <c r="T190">
        <v>1482</v>
      </c>
      <c r="U190">
        <v>1542</v>
      </c>
      <c r="V190" t="s">
        <v>432</v>
      </c>
      <c r="W190">
        <v>36.829172131147551</v>
      </c>
      <c r="X190">
        <v>331.51677868852471</v>
      </c>
      <c r="Y190">
        <v>78.0711606557377</v>
      </c>
    </row>
    <row r="191" spans="1:25" x14ac:dyDescent="0.25">
      <c r="A191">
        <v>19</v>
      </c>
      <c r="B191" t="s">
        <v>203</v>
      </c>
      <c r="C191" t="s">
        <v>3</v>
      </c>
      <c r="D191">
        <v>1</v>
      </c>
      <c r="E191">
        <v>66.900499999999994</v>
      </c>
      <c r="F191">
        <v>1.6332497512627999</v>
      </c>
      <c r="G191">
        <v>60</v>
      </c>
      <c r="H191">
        <v>0.21085163622794101</v>
      </c>
      <c r="I191">
        <v>1.85883333333333</v>
      </c>
      <c r="J191">
        <v>4.4538061126287103E-2</v>
      </c>
      <c r="K191">
        <v>5.7498389671492602E-3</v>
      </c>
      <c r="L191" t="s">
        <v>308</v>
      </c>
      <c r="M191" t="s">
        <v>381</v>
      </c>
      <c r="N191" t="s">
        <v>383</v>
      </c>
      <c r="O191" t="s">
        <v>330</v>
      </c>
      <c r="P191" t="s">
        <v>430</v>
      </c>
      <c r="Q191">
        <v>0.60812500000000003</v>
      </c>
      <c r="R191" t="s">
        <v>431</v>
      </c>
      <c r="S191">
        <v>0.60812018518518518</v>
      </c>
      <c r="T191">
        <v>1571</v>
      </c>
      <c r="U191">
        <v>1631</v>
      </c>
      <c r="V191" t="s">
        <v>432</v>
      </c>
      <c r="W191">
        <v>36.970780327868852</v>
      </c>
      <c r="X191">
        <v>334.03001311475413</v>
      </c>
      <c r="Y191">
        <v>77.809545901639368</v>
      </c>
    </row>
    <row r="192" spans="1:25" x14ac:dyDescent="0.25">
      <c r="A192">
        <v>19</v>
      </c>
      <c r="B192" t="s">
        <v>204</v>
      </c>
      <c r="C192" t="s">
        <v>24</v>
      </c>
      <c r="D192">
        <v>0</v>
      </c>
      <c r="E192">
        <v>40.971499999999999</v>
      </c>
      <c r="F192">
        <v>0.66299025885252105</v>
      </c>
      <c r="G192">
        <v>60</v>
      </c>
      <c r="H192">
        <v>8.5591674374451907E-2</v>
      </c>
      <c r="I192">
        <v>2.11</v>
      </c>
      <c r="J192">
        <v>6.9570108523704405E-2</v>
      </c>
      <c r="K192">
        <v>8.9814623902049907E-3</v>
      </c>
      <c r="L192" t="s">
        <v>308</v>
      </c>
      <c r="M192" t="s">
        <v>381</v>
      </c>
      <c r="N192" t="s">
        <v>380</v>
      </c>
      <c r="O192" t="s">
        <v>364</v>
      </c>
      <c r="P192" t="s">
        <v>430</v>
      </c>
      <c r="Q192">
        <v>0.60971064814814813</v>
      </c>
      <c r="R192" t="s">
        <v>431</v>
      </c>
      <c r="S192">
        <v>0.60970583333333328</v>
      </c>
      <c r="T192">
        <v>1708</v>
      </c>
      <c r="U192">
        <v>1768</v>
      </c>
      <c r="V192" t="s">
        <v>432</v>
      </c>
      <c r="W192">
        <v>37.171698360655739</v>
      </c>
      <c r="X192">
        <v>338.17874590163933</v>
      </c>
      <c r="Y192">
        <v>80.036813114754096</v>
      </c>
    </row>
    <row r="193" spans="1:25" x14ac:dyDescent="0.25">
      <c r="A193">
        <v>19</v>
      </c>
      <c r="B193" t="s">
        <v>205</v>
      </c>
      <c r="C193" t="s">
        <v>1</v>
      </c>
      <c r="D193">
        <v>0</v>
      </c>
      <c r="E193">
        <v>52.798666666666698</v>
      </c>
      <c r="F193">
        <v>0.38030455631711202</v>
      </c>
      <c r="G193">
        <v>60</v>
      </c>
      <c r="H193">
        <v>4.90971071034325E-2</v>
      </c>
      <c r="I193">
        <v>5.3845000000000001</v>
      </c>
      <c r="J193">
        <v>0.12325346513046501</v>
      </c>
      <c r="K193">
        <v>1.5911953927088201E-2</v>
      </c>
      <c r="L193" t="s">
        <v>309</v>
      </c>
      <c r="M193" t="s">
        <v>381</v>
      </c>
      <c r="N193" t="s">
        <v>358</v>
      </c>
      <c r="O193" t="s">
        <v>342</v>
      </c>
      <c r="P193" t="s">
        <v>430</v>
      </c>
      <c r="Q193">
        <v>0.61982638888888886</v>
      </c>
      <c r="R193" t="s">
        <v>431</v>
      </c>
      <c r="S193">
        <v>0.61982157407407412</v>
      </c>
      <c r="T193">
        <v>2582</v>
      </c>
      <c r="U193">
        <v>2642</v>
      </c>
      <c r="V193" t="s">
        <v>432</v>
      </c>
      <c r="W193">
        <v>37.287147540983611</v>
      </c>
      <c r="X193">
        <v>338.25115409836064</v>
      </c>
      <c r="Y193">
        <v>82.651667213114749</v>
      </c>
    </row>
    <row r="194" spans="1:25" x14ac:dyDescent="0.25">
      <c r="A194">
        <v>19</v>
      </c>
      <c r="B194" t="s">
        <v>206</v>
      </c>
      <c r="C194" t="s">
        <v>3</v>
      </c>
      <c r="D194">
        <v>1</v>
      </c>
      <c r="E194">
        <v>69.115499999999997</v>
      </c>
      <c r="F194">
        <v>1.4842062132107301</v>
      </c>
      <c r="G194">
        <v>60</v>
      </c>
      <c r="H194">
        <v>0.19161019820342401</v>
      </c>
      <c r="I194">
        <v>1.78266666666667</v>
      </c>
      <c r="J194">
        <v>3.9279624347604097E-2</v>
      </c>
      <c r="K194">
        <v>5.0709776981184701E-3</v>
      </c>
      <c r="L194" t="s">
        <v>309</v>
      </c>
      <c r="M194" t="s">
        <v>381</v>
      </c>
      <c r="N194" t="s">
        <v>369</v>
      </c>
      <c r="O194" t="s">
        <v>376</v>
      </c>
      <c r="P194" t="s">
        <v>430</v>
      </c>
      <c r="Q194">
        <v>0.62111111111111106</v>
      </c>
      <c r="R194" t="s">
        <v>431</v>
      </c>
      <c r="S194">
        <v>0.62110629629629632</v>
      </c>
      <c r="T194">
        <v>2693</v>
      </c>
      <c r="U194">
        <v>2753</v>
      </c>
      <c r="V194" t="s">
        <v>432</v>
      </c>
      <c r="W194">
        <v>37.289081967213107</v>
      </c>
      <c r="X194">
        <v>337.62897540983602</v>
      </c>
      <c r="Y194">
        <v>80.534945901639347</v>
      </c>
    </row>
    <row r="195" spans="1:25" x14ac:dyDescent="0.25">
      <c r="A195">
        <v>19</v>
      </c>
      <c r="B195" t="s">
        <v>207</v>
      </c>
      <c r="C195" t="s">
        <v>24</v>
      </c>
      <c r="D195">
        <v>0</v>
      </c>
      <c r="E195">
        <v>50.968333333333298</v>
      </c>
      <c r="F195">
        <v>1.00198663774634</v>
      </c>
      <c r="G195">
        <v>60</v>
      </c>
      <c r="H195">
        <v>0.12935591870379801</v>
      </c>
      <c r="I195">
        <v>1.87466666666667</v>
      </c>
      <c r="J195">
        <v>8.5175635535573696E-2</v>
      </c>
      <c r="K195">
        <v>1.0996127264397E-2</v>
      </c>
      <c r="L195" t="s">
        <v>309</v>
      </c>
      <c r="M195" t="s">
        <v>381</v>
      </c>
      <c r="N195" t="s">
        <v>388</v>
      </c>
      <c r="O195" t="s">
        <v>354</v>
      </c>
      <c r="P195" t="s">
        <v>430</v>
      </c>
      <c r="Q195">
        <v>0.62254629629629632</v>
      </c>
      <c r="R195" t="s">
        <v>431</v>
      </c>
      <c r="S195">
        <v>0.62254148148148147</v>
      </c>
      <c r="T195">
        <v>2817</v>
      </c>
      <c r="U195">
        <v>2877</v>
      </c>
      <c r="V195" t="s">
        <v>432</v>
      </c>
      <c r="W195">
        <v>37.271162295081965</v>
      </c>
      <c r="X195">
        <v>337.26059672131146</v>
      </c>
      <c r="Y195">
        <v>75.993118032786924</v>
      </c>
    </row>
    <row r="196" spans="1:25" x14ac:dyDescent="0.25">
      <c r="A196">
        <v>19</v>
      </c>
      <c r="B196" t="s">
        <v>208</v>
      </c>
      <c r="C196" t="s">
        <v>1</v>
      </c>
      <c r="D196">
        <v>0</v>
      </c>
      <c r="E196">
        <v>57.681833333333302</v>
      </c>
      <c r="F196">
        <v>0.38543694541246198</v>
      </c>
      <c r="G196">
        <v>60</v>
      </c>
      <c r="H196">
        <v>4.9759695686517398E-2</v>
      </c>
      <c r="I196">
        <v>4.2960000000000003</v>
      </c>
      <c r="J196">
        <v>0.24160711910041099</v>
      </c>
      <c r="K196">
        <v>3.1191344953368099E-2</v>
      </c>
      <c r="L196" t="s">
        <v>310</v>
      </c>
      <c r="M196" t="s">
        <v>339</v>
      </c>
      <c r="N196" t="s">
        <v>381</v>
      </c>
      <c r="O196" t="s">
        <v>364</v>
      </c>
      <c r="P196" t="s">
        <v>430</v>
      </c>
      <c r="Q196">
        <v>0.63540509259259259</v>
      </c>
      <c r="R196" t="s">
        <v>431</v>
      </c>
      <c r="S196">
        <v>0.63540027777777774</v>
      </c>
      <c r="T196">
        <v>3928</v>
      </c>
      <c r="U196">
        <v>3988</v>
      </c>
      <c r="V196" t="s">
        <v>432</v>
      </c>
      <c r="W196">
        <v>36.805888524590166</v>
      </c>
      <c r="X196">
        <v>329.6689360655738</v>
      </c>
      <c r="Y196">
        <v>80.232252459016379</v>
      </c>
    </row>
    <row r="197" spans="1:25" x14ac:dyDescent="0.25">
      <c r="A197">
        <v>19</v>
      </c>
      <c r="B197" t="s">
        <v>209</v>
      </c>
      <c r="C197" t="s">
        <v>3</v>
      </c>
      <c r="D197">
        <v>1</v>
      </c>
      <c r="E197">
        <v>71.379333333333307</v>
      </c>
      <c r="F197">
        <v>1.2394956859769799</v>
      </c>
      <c r="G197">
        <v>60</v>
      </c>
      <c r="H197">
        <v>0.16001820498282701</v>
      </c>
      <c r="I197">
        <v>1.8356666666666701</v>
      </c>
      <c r="J197">
        <v>2.94599539865372E-2</v>
      </c>
      <c r="K197">
        <v>3.8032637056631801E-3</v>
      </c>
      <c r="L197" t="s">
        <v>310</v>
      </c>
      <c r="M197" t="s">
        <v>339</v>
      </c>
      <c r="N197" t="s">
        <v>355</v>
      </c>
      <c r="O197" t="s">
        <v>351</v>
      </c>
      <c r="P197" t="s">
        <v>430</v>
      </c>
      <c r="Q197">
        <v>0.63637731481481474</v>
      </c>
      <c r="R197" t="s">
        <v>431</v>
      </c>
      <c r="S197">
        <v>0.63637250000000001</v>
      </c>
      <c r="T197">
        <v>4012</v>
      </c>
      <c r="U197">
        <v>4072</v>
      </c>
      <c r="V197" t="s">
        <v>432</v>
      </c>
      <c r="W197">
        <v>36.922339344262298</v>
      </c>
      <c r="X197">
        <v>332.14329508196721</v>
      </c>
      <c r="Y197">
        <v>81.773811475409858</v>
      </c>
    </row>
    <row r="198" spans="1:25" x14ac:dyDescent="0.25">
      <c r="A198">
        <v>19</v>
      </c>
      <c r="B198" t="s">
        <v>210</v>
      </c>
      <c r="C198" t="s">
        <v>24</v>
      </c>
      <c r="D198">
        <v>0</v>
      </c>
      <c r="E198">
        <v>61.12</v>
      </c>
      <c r="F198">
        <v>1.16191652023715</v>
      </c>
      <c r="G198">
        <v>60</v>
      </c>
      <c r="H198">
        <v>0.150002777752058</v>
      </c>
      <c r="I198">
        <v>1.7143333333333299</v>
      </c>
      <c r="J198">
        <v>2.6668749918626201E-2</v>
      </c>
      <c r="K198">
        <v>3.4429208099669901E-3</v>
      </c>
      <c r="L198" t="s">
        <v>310</v>
      </c>
      <c r="M198" t="s">
        <v>339</v>
      </c>
      <c r="N198" t="s">
        <v>338</v>
      </c>
      <c r="O198" t="s">
        <v>358</v>
      </c>
      <c r="P198" t="s">
        <v>430</v>
      </c>
      <c r="Q198">
        <v>0.63810185185185186</v>
      </c>
      <c r="R198" t="s">
        <v>431</v>
      </c>
      <c r="S198">
        <v>0.63809703703703702</v>
      </c>
      <c r="T198">
        <v>4161</v>
      </c>
      <c r="U198">
        <v>4221</v>
      </c>
      <c r="V198" t="s">
        <v>432</v>
      </c>
      <c r="W198">
        <v>37.121455737704899</v>
      </c>
      <c r="X198">
        <v>334.56533606557383</v>
      </c>
      <c r="Y198">
        <v>83.920977049180337</v>
      </c>
    </row>
    <row r="199" spans="1:25" x14ac:dyDescent="0.25">
      <c r="A199">
        <v>19</v>
      </c>
      <c r="B199" t="s">
        <v>211</v>
      </c>
      <c r="C199" t="s">
        <v>1</v>
      </c>
      <c r="D199">
        <v>0</v>
      </c>
      <c r="E199">
        <v>43.035833333333301</v>
      </c>
      <c r="F199">
        <v>0.21988854500001201</v>
      </c>
      <c r="G199">
        <v>60</v>
      </c>
      <c r="H199">
        <v>2.83874890935609E-2</v>
      </c>
      <c r="I199">
        <v>5.60516666666667</v>
      </c>
      <c r="J199">
        <v>0.418092859169932</v>
      </c>
      <c r="K199">
        <v>5.39755560244463E-2</v>
      </c>
      <c r="L199" t="s">
        <v>307</v>
      </c>
      <c r="M199" t="s">
        <v>339</v>
      </c>
      <c r="N199" t="s">
        <v>383</v>
      </c>
      <c r="O199" t="s">
        <v>408</v>
      </c>
      <c r="P199" t="s">
        <v>430</v>
      </c>
      <c r="Q199">
        <v>0.64966435185185178</v>
      </c>
      <c r="R199" t="s">
        <v>431</v>
      </c>
      <c r="S199">
        <v>0.64965953703703705</v>
      </c>
      <c r="T199">
        <v>5160</v>
      </c>
      <c r="U199">
        <v>5220</v>
      </c>
      <c r="V199" t="s">
        <v>432</v>
      </c>
      <c r="W199">
        <v>37.306962295081966</v>
      </c>
      <c r="X199">
        <v>342.86603278688534</v>
      </c>
      <c r="Y199">
        <v>71.850652459016402</v>
      </c>
    </row>
    <row r="200" spans="1:25" x14ac:dyDescent="0.25">
      <c r="A200">
        <v>19</v>
      </c>
      <c r="B200" t="s">
        <v>212</v>
      </c>
      <c r="C200" t="s">
        <v>3</v>
      </c>
      <c r="D200">
        <v>1</v>
      </c>
      <c r="E200">
        <v>66.482666666666702</v>
      </c>
      <c r="F200">
        <v>1.09215668391592</v>
      </c>
      <c r="G200">
        <v>60</v>
      </c>
      <c r="H200">
        <v>0.14099682160851601</v>
      </c>
      <c r="I200">
        <v>1.99233333333333</v>
      </c>
      <c r="J200">
        <v>3.30840680019183E-2</v>
      </c>
      <c r="K200">
        <v>4.27113481320744E-3</v>
      </c>
      <c r="L200" t="s">
        <v>307</v>
      </c>
      <c r="M200" t="s">
        <v>339</v>
      </c>
      <c r="N200" t="s">
        <v>404</v>
      </c>
      <c r="O200" t="s">
        <v>377</v>
      </c>
      <c r="P200" t="s">
        <v>430</v>
      </c>
      <c r="Q200">
        <v>0.65065972222222224</v>
      </c>
      <c r="R200" t="s">
        <v>431</v>
      </c>
      <c r="S200">
        <v>0.65065490740740739</v>
      </c>
      <c r="T200">
        <v>5246</v>
      </c>
      <c r="U200">
        <v>5306</v>
      </c>
      <c r="V200" t="s">
        <v>432</v>
      </c>
      <c r="W200">
        <v>37.316157377049166</v>
      </c>
      <c r="X200">
        <v>345.59746885245897</v>
      </c>
      <c r="Y200">
        <v>73.285519672131144</v>
      </c>
    </row>
    <row r="201" spans="1:25" x14ac:dyDescent="0.25">
      <c r="A201">
        <v>19</v>
      </c>
      <c r="B201" t="s">
        <v>213</v>
      </c>
      <c r="C201" t="s">
        <v>24</v>
      </c>
      <c r="D201">
        <v>0</v>
      </c>
      <c r="E201">
        <v>43.2366666666667</v>
      </c>
      <c r="F201">
        <v>0.58158022280297295</v>
      </c>
      <c r="G201">
        <v>60</v>
      </c>
      <c r="H201">
        <v>7.5081683913317099E-2</v>
      </c>
      <c r="I201">
        <v>2.1421666666666699</v>
      </c>
      <c r="J201">
        <v>5.14163290102366E-2</v>
      </c>
      <c r="K201">
        <v>6.6378195326589201E-3</v>
      </c>
      <c r="L201" t="s">
        <v>307</v>
      </c>
      <c r="M201" t="s">
        <v>339</v>
      </c>
      <c r="N201" t="s">
        <v>370</v>
      </c>
      <c r="O201" t="s">
        <v>357</v>
      </c>
      <c r="P201" t="s">
        <v>430</v>
      </c>
      <c r="Q201">
        <v>0.65329861111111109</v>
      </c>
      <c r="R201" t="s">
        <v>431</v>
      </c>
      <c r="S201">
        <v>0.65329379629629625</v>
      </c>
      <c r="T201">
        <v>5474</v>
      </c>
      <c r="U201">
        <v>5534</v>
      </c>
      <c r="V201" t="s">
        <v>432</v>
      </c>
      <c r="W201">
        <v>37.285167213114754</v>
      </c>
      <c r="X201">
        <v>339.51742295081954</v>
      </c>
      <c r="Y201">
        <v>69.623472131147565</v>
      </c>
    </row>
    <row r="202" spans="1:25" x14ac:dyDescent="0.25">
      <c r="A202">
        <v>21</v>
      </c>
      <c r="B202" t="s">
        <v>214</v>
      </c>
      <c r="C202" t="s">
        <v>1</v>
      </c>
      <c r="D202">
        <v>0</v>
      </c>
      <c r="E202">
        <v>43.676666666666698</v>
      </c>
      <c r="F202">
        <v>0.54465483463280595</v>
      </c>
      <c r="G202">
        <v>60</v>
      </c>
      <c r="H202">
        <v>7.0314636798807006E-2</v>
      </c>
      <c r="I202">
        <v>4.4005000000000001</v>
      </c>
      <c r="J202">
        <v>0.157389379141881</v>
      </c>
      <c r="K202">
        <v>2.0318881476214301E-2</v>
      </c>
      <c r="L202" t="s">
        <v>308</v>
      </c>
      <c r="M202" t="s">
        <v>336</v>
      </c>
      <c r="N202" t="s">
        <v>334</v>
      </c>
      <c r="O202" t="s">
        <v>376</v>
      </c>
      <c r="P202" t="s">
        <v>433</v>
      </c>
      <c r="Q202">
        <v>0.49888888888888888</v>
      </c>
      <c r="R202" t="s">
        <v>434</v>
      </c>
      <c r="S202">
        <v>0.49888126157407409</v>
      </c>
      <c r="T202">
        <v>1001</v>
      </c>
      <c r="U202">
        <v>1061</v>
      </c>
      <c r="V202" t="s">
        <v>435</v>
      </c>
      <c r="W202">
        <v>35.535918032786881</v>
      </c>
      <c r="X202">
        <v>328.58323278688522</v>
      </c>
      <c r="Y202">
        <v>93.482970491803286</v>
      </c>
    </row>
    <row r="203" spans="1:25" x14ac:dyDescent="0.25">
      <c r="A203">
        <v>21</v>
      </c>
      <c r="B203" t="s">
        <v>215</v>
      </c>
      <c r="C203" t="s">
        <v>3</v>
      </c>
      <c r="D203">
        <v>1</v>
      </c>
      <c r="E203">
        <v>58.881</v>
      </c>
      <c r="F203">
        <v>2.8778051242801901</v>
      </c>
      <c r="G203">
        <v>60</v>
      </c>
      <c r="H203">
        <v>0.371523043998918</v>
      </c>
      <c r="I203">
        <v>1.7876666666666701</v>
      </c>
      <c r="J203">
        <v>5.5568776204707702E-2</v>
      </c>
      <c r="K203">
        <v>7.173898160332E-3</v>
      </c>
      <c r="L203" t="s">
        <v>308</v>
      </c>
      <c r="M203" t="s">
        <v>336</v>
      </c>
      <c r="N203" t="s">
        <v>364</v>
      </c>
      <c r="O203" t="s">
        <v>340</v>
      </c>
      <c r="P203" t="s">
        <v>433</v>
      </c>
      <c r="Q203">
        <v>0.49983796296296296</v>
      </c>
      <c r="R203" t="s">
        <v>434</v>
      </c>
      <c r="S203">
        <v>0.49983033564814816</v>
      </c>
      <c r="T203">
        <v>1083</v>
      </c>
      <c r="U203">
        <v>1143</v>
      </c>
      <c r="V203" t="s">
        <v>435</v>
      </c>
      <c r="W203">
        <v>35.520532786885255</v>
      </c>
      <c r="X203">
        <v>296.12673934426238</v>
      </c>
      <c r="Y203">
        <v>77.750273770491788</v>
      </c>
    </row>
    <row r="204" spans="1:25" x14ac:dyDescent="0.25">
      <c r="A204">
        <v>21</v>
      </c>
      <c r="B204" t="s">
        <v>216</v>
      </c>
      <c r="C204" t="s">
        <v>24</v>
      </c>
      <c r="D204">
        <v>0</v>
      </c>
      <c r="E204">
        <v>45.930666666666703</v>
      </c>
      <c r="F204">
        <v>2.0946024815118398</v>
      </c>
      <c r="G204">
        <v>60</v>
      </c>
      <c r="H204">
        <v>0.27041201759400302</v>
      </c>
      <c r="I204">
        <v>1.7046666666666701</v>
      </c>
      <c r="J204">
        <v>4.2757715353164298E-2</v>
      </c>
      <c r="K204">
        <v>5.5199973161560896E-3</v>
      </c>
      <c r="L204" t="s">
        <v>308</v>
      </c>
      <c r="M204" t="s">
        <v>348</v>
      </c>
      <c r="N204" t="s">
        <v>365</v>
      </c>
      <c r="O204" t="s">
        <v>402</v>
      </c>
      <c r="P204" t="s">
        <v>433</v>
      </c>
      <c r="Q204">
        <v>0.50127314814814816</v>
      </c>
      <c r="R204" t="s">
        <v>434</v>
      </c>
      <c r="S204">
        <v>0.50126552083333331</v>
      </c>
      <c r="T204">
        <v>1207</v>
      </c>
      <c r="U204">
        <v>1267</v>
      </c>
      <c r="V204" t="s">
        <v>435</v>
      </c>
      <c r="W204">
        <v>35.505370491803276</v>
      </c>
      <c r="X204">
        <v>281.82950655737699</v>
      </c>
      <c r="Y204">
        <v>75.263086885245883</v>
      </c>
    </row>
    <row r="205" spans="1:25" x14ac:dyDescent="0.25">
      <c r="A205">
        <v>21</v>
      </c>
      <c r="B205" t="s">
        <v>217</v>
      </c>
      <c r="C205" t="s">
        <v>1</v>
      </c>
      <c r="D205">
        <v>0</v>
      </c>
      <c r="E205">
        <v>50.320500000000003</v>
      </c>
      <c r="F205">
        <v>0.76907612323705199</v>
      </c>
      <c r="G205">
        <v>60</v>
      </c>
      <c r="H205">
        <v>9.9287300575428797E-2</v>
      </c>
      <c r="I205">
        <v>4.3745000000000003</v>
      </c>
      <c r="J205">
        <v>0.23342682650743801</v>
      </c>
      <c r="K205">
        <v>3.01352737207118E-2</v>
      </c>
      <c r="L205" t="s">
        <v>309</v>
      </c>
      <c r="M205" t="s">
        <v>348</v>
      </c>
      <c r="N205" t="s">
        <v>339</v>
      </c>
      <c r="O205" t="s">
        <v>383</v>
      </c>
      <c r="P205" t="s">
        <v>433</v>
      </c>
      <c r="Q205">
        <v>0.51082175925925932</v>
      </c>
      <c r="R205" t="s">
        <v>434</v>
      </c>
      <c r="S205">
        <v>0.51081413194444447</v>
      </c>
      <c r="T205">
        <v>2032</v>
      </c>
      <c r="U205">
        <v>2092</v>
      </c>
      <c r="V205" t="s">
        <v>435</v>
      </c>
      <c r="W205">
        <v>35.418068852459008</v>
      </c>
      <c r="X205">
        <v>276.26063278688525</v>
      </c>
      <c r="Y205">
        <v>51.643152459016378</v>
      </c>
    </row>
    <row r="206" spans="1:25" x14ac:dyDescent="0.25">
      <c r="A206">
        <v>21</v>
      </c>
      <c r="B206" t="s">
        <v>218</v>
      </c>
      <c r="C206" t="s">
        <v>3</v>
      </c>
      <c r="D206">
        <v>1</v>
      </c>
      <c r="E206">
        <v>67.181833333333302</v>
      </c>
      <c r="F206">
        <v>4.8214788504727002</v>
      </c>
      <c r="G206">
        <v>60</v>
      </c>
      <c r="H206">
        <v>0.62245024306573504</v>
      </c>
      <c r="I206">
        <v>1.84666666666667</v>
      </c>
      <c r="J206">
        <v>6.7098600747125994E-2</v>
      </c>
      <c r="K206">
        <v>8.6623921082479797E-3</v>
      </c>
      <c r="L206" t="s">
        <v>309</v>
      </c>
      <c r="M206" t="s">
        <v>348</v>
      </c>
      <c r="N206" t="s">
        <v>341</v>
      </c>
      <c r="O206" t="s">
        <v>337</v>
      </c>
      <c r="P206" t="s">
        <v>433</v>
      </c>
      <c r="Q206">
        <v>0.51180555555555551</v>
      </c>
      <c r="R206" t="s">
        <v>434</v>
      </c>
      <c r="S206">
        <v>0.51179792824074077</v>
      </c>
      <c r="T206">
        <v>2117</v>
      </c>
      <c r="U206">
        <v>2177</v>
      </c>
      <c r="V206" t="s">
        <v>435</v>
      </c>
      <c r="W206">
        <v>35.436060655737698</v>
      </c>
      <c r="X206">
        <v>284.67055081967214</v>
      </c>
      <c r="Y206">
        <v>80.96670327868847</v>
      </c>
    </row>
    <row r="207" spans="1:25" x14ac:dyDescent="0.25">
      <c r="A207">
        <v>21</v>
      </c>
      <c r="B207" t="s">
        <v>219</v>
      </c>
      <c r="C207" t="s">
        <v>24</v>
      </c>
      <c r="D207">
        <v>0</v>
      </c>
      <c r="E207">
        <v>54.659666666666702</v>
      </c>
      <c r="F207">
        <v>1.98198634931951</v>
      </c>
      <c r="G207">
        <v>60</v>
      </c>
      <c r="H207">
        <v>0.25587333744416402</v>
      </c>
      <c r="I207">
        <v>1.6081666666666701</v>
      </c>
      <c r="J207">
        <v>3.63084777366878E-2</v>
      </c>
      <c r="K207">
        <v>4.6874043200111496E-3</v>
      </c>
      <c r="L207" t="s">
        <v>309</v>
      </c>
      <c r="M207" t="s">
        <v>348</v>
      </c>
      <c r="N207" t="s">
        <v>329</v>
      </c>
      <c r="O207" t="s">
        <v>365</v>
      </c>
      <c r="P207" t="s">
        <v>433</v>
      </c>
      <c r="Q207">
        <v>0.51390046296296299</v>
      </c>
      <c r="R207" t="s">
        <v>434</v>
      </c>
      <c r="S207">
        <v>0.51389283564814814</v>
      </c>
      <c r="T207">
        <v>2298</v>
      </c>
      <c r="U207">
        <v>2358</v>
      </c>
      <c r="V207" t="s">
        <v>435</v>
      </c>
      <c r="W207">
        <v>35.638542622950823</v>
      </c>
      <c r="X207">
        <v>318.0579967213115</v>
      </c>
      <c r="Y207">
        <v>98.393270491803264</v>
      </c>
    </row>
    <row r="208" spans="1:25" x14ac:dyDescent="0.25">
      <c r="A208">
        <v>21</v>
      </c>
      <c r="B208" t="s">
        <v>220</v>
      </c>
      <c r="C208" t="s">
        <v>1</v>
      </c>
      <c r="D208">
        <v>0</v>
      </c>
      <c r="E208">
        <v>58.850666666666697</v>
      </c>
      <c r="F208">
        <v>1.5205337513152699</v>
      </c>
      <c r="G208">
        <v>60</v>
      </c>
      <c r="H208">
        <v>0.19630006320634399</v>
      </c>
      <c r="I208">
        <v>3.3279999999999998</v>
      </c>
      <c r="J208">
        <v>0.17097563179198</v>
      </c>
      <c r="K208">
        <v>2.2072859151254301E-2</v>
      </c>
      <c r="L208" t="s">
        <v>310</v>
      </c>
      <c r="M208" t="s">
        <v>348</v>
      </c>
      <c r="N208" t="s">
        <v>383</v>
      </c>
      <c r="O208" t="s">
        <v>408</v>
      </c>
      <c r="P208" t="s">
        <v>433</v>
      </c>
      <c r="Q208">
        <v>0.52466435185185178</v>
      </c>
      <c r="R208" t="s">
        <v>434</v>
      </c>
      <c r="S208">
        <v>0.52465672453703704</v>
      </c>
      <c r="T208">
        <v>3228</v>
      </c>
      <c r="U208">
        <v>3288</v>
      </c>
      <c r="V208" t="s">
        <v>435</v>
      </c>
      <c r="W208">
        <v>35.772632786885261</v>
      </c>
      <c r="X208">
        <v>311.63417540983602</v>
      </c>
      <c r="Y208">
        <v>61.952254098360648</v>
      </c>
    </row>
    <row r="209" spans="1:25" x14ac:dyDescent="0.25">
      <c r="A209">
        <v>21</v>
      </c>
      <c r="B209" t="s">
        <v>221</v>
      </c>
      <c r="C209" t="s">
        <v>3</v>
      </c>
      <c r="D209">
        <v>1</v>
      </c>
      <c r="E209">
        <v>73.219666666666697</v>
      </c>
      <c r="F209">
        <v>3.6565903820666299</v>
      </c>
      <c r="G209">
        <v>60</v>
      </c>
      <c r="H209">
        <v>0.47206378845487601</v>
      </c>
      <c r="I209">
        <v>1.6463333333333301</v>
      </c>
      <c r="J209">
        <v>2.7505554994501601E-2</v>
      </c>
      <c r="K209">
        <v>3.5509518807299001E-3</v>
      </c>
      <c r="L209" t="s">
        <v>310</v>
      </c>
      <c r="M209" t="s">
        <v>348</v>
      </c>
      <c r="N209" t="s">
        <v>359</v>
      </c>
      <c r="O209" t="s">
        <v>324</v>
      </c>
      <c r="P209" t="s">
        <v>433</v>
      </c>
      <c r="Q209">
        <v>0.5269328703703704</v>
      </c>
      <c r="R209" t="s">
        <v>434</v>
      </c>
      <c r="S209">
        <v>0.52692524305555555</v>
      </c>
      <c r="T209">
        <v>3424</v>
      </c>
      <c r="U209">
        <v>3484</v>
      </c>
      <c r="V209" t="s">
        <v>435</v>
      </c>
      <c r="W209">
        <v>35.929686885245921</v>
      </c>
      <c r="X209">
        <v>308.10433114754102</v>
      </c>
      <c r="Y209">
        <v>90.867850819672114</v>
      </c>
    </row>
    <row r="210" spans="1:25" x14ac:dyDescent="0.25">
      <c r="A210">
        <v>21</v>
      </c>
      <c r="B210" t="s">
        <v>222</v>
      </c>
      <c r="C210" t="s">
        <v>24</v>
      </c>
      <c r="D210">
        <v>0</v>
      </c>
      <c r="E210">
        <v>62.710500000000003</v>
      </c>
      <c r="F210">
        <v>4.6232381959689999</v>
      </c>
      <c r="G210">
        <v>60</v>
      </c>
      <c r="H210">
        <v>0.59685748461793098</v>
      </c>
      <c r="I210">
        <v>1.4339999999999999</v>
      </c>
      <c r="J210">
        <v>3.7780065290220599E-2</v>
      </c>
      <c r="K210">
        <v>4.8773854562551202E-3</v>
      </c>
      <c r="L210" t="s">
        <v>310</v>
      </c>
      <c r="M210" t="s">
        <v>348</v>
      </c>
      <c r="N210" t="s">
        <v>332</v>
      </c>
      <c r="O210" t="s">
        <v>323</v>
      </c>
      <c r="P210" t="s">
        <v>433</v>
      </c>
      <c r="Q210">
        <v>0.53015046296296298</v>
      </c>
      <c r="R210" t="s">
        <v>434</v>
      </c>
      <c r="S210">
        <v>0.53014283564814813</v>
      </c>
      <c r="T210">
        <v>3702</v>
      </c>
      <c r="U210">
        <v>3762</v>
      </c>
      <c r="V210" t="s">
        <v>435</v>
      </c>
      <c r="W210">
        <v>36.065916393442627</v>
      </c>
      <c r="X210">
        <v>321.08998360655738</v>
      </c>
      <c r="Y210">
        <v>78.289926229508211</v>
      </c>
    </row>
    <row r="211" spans="1:25" x14ac:dyDescent="0.25">
      <c r="A211">
        <v>21</v>
      </c>
      <c r="B211" t="s">
        <v>223</v>
      </c>
      <c r="C211" t="s">
        <v>1</v>
      </c>
      <c r="D211">
        <v>0</v>
      </c>
      <c r="E211">
        <v>49.155000000000001</v>
      </c>
      <c r="F211">
        <v>0.56975579564113799</v>
      </c>
      <c r="G211">
        <v>60</v>
      </c>
      <c r="H211">
        <v>7.3555156930776203E-2</v>
      </c>
      <c r="I211">
        <v>4.5025000000000004</v>
      </c>
      <c r="J211">
        <v>0.194804389067598</v>
      </c>
      <c r="K211">
        <v>2.51491384875639E-2</v>
      </c>
      <c r="L211" t="s">
        <v>307</v>
      </c>
      <c r="M211" t="s">
        <v>348</v>
      </c>
      <c r="N211" t="s">
        <v>334</v>
      </c>
      <c r="O211" t="s">
        <v>356</v>
      </c>
      <c r="P211" t="s">
        <v>433</v>
      </c>
      <c r="Q211">
        <v>0.54062500000000002</v>
      </c>
      <c r="R211" t="s">
        <v>434</v>
      </c>
      <c r="S211">
        <v>0.54061737268518517</v>
      </c>
      <c r="T211">
        <v>4607</v>
      </c>
      <c r="U211">
        <v>4667</v>
      </c>
      <c r="V211" t="s">
        <v>435</v>
      </c>
      <c r="W211">
        <v>36.123259016393455</v>
      </c>
      <c r="X211">
        <v>340.44924098360661</v>
      </c>
      <c r="Y211">
        <v>89.500099999999989</v>
      </c>
    </row>
    <row r="212" spans="1:25" x14ac:dyDescent="0.25">
      <c r="A212">
        <v>21</v>
      </c>
      <c r="B212" t="s">
        <v>224</v>
      </c>
      <c r="C212" t="s">
        <v>3</v>
      </c>
      <c r="D212">
        <v>1</v>
      </c>
      <c r="E212">
        <v>67.402666666666704</v>
      </c>
      <c r="F212">
        <v>5.0405372949936798</v>
      </c>
      <c r="G212">
        <v>60</v>
      </c>
      <c r="H212">
        <v>0.65073056664826401</v>
      </c>
      <c r="I212">
        <v>1.87066666666667</v>
      </c>
      <c r="J212">
        <v>8.0991083185468896E-2</v>
      </c>
      <c r="K212">
        <v>1.0455903878954001E-2</v>
      </c>
      <c r="L212" t="s">
        <v>307</v>
      </c>
      <c r="M212" t="s">
        <v>390</v>
      </c>
      <c r="N212" t="s">
        <v>337</v>
      </c>
      <c r="O212" t="s">
        <v>351</v>
      </c>
      <c r="P212" t="s">
        <v>433</v>
      </c>
      <c r="Q212">
        <v>0.54193287037037041</v>
      </c>
      <c r="R212" t="s">
        <v>434</v>
      </c>
      <c r="S212">
        <v>0.54192524305555556</v>
      </c>
      <c r="T212">
        <v>4720</v>
      </c>
      <c r="U212">
        <v>4780</v>
      </c>
      <c r="V212" t="s">
        <v>435</v>
      </c>
      <c r="W212">
        <v>36.109934426229493</v>
      </c>
      <c r="X212">
        <v>343.9107360655737</v>
      </c>
      <c r="Y212">
        <v>89.917788524590151</v>
      </c>
    </row>
    <row r="213" spans="1:25" x14ac:dyDescent="0.25">
      <c r="A213">
        <v>21</v>
      </c>
      <c r="B213" t="s">
        <v>225</v>
      </c>
      <c r="C213" t="s">
        <v>24</v>
      </c>
      <c r="D213">
        <v>0</v>
      </c>
      <c r="E213">
        <v>48.904333333333298</v>
      </c>
      <c r="F213">
        <v>1.79334730477829</v>
      </c>
      <c r="G213">
        <v>60</v>
      </c>
      <c r="H213">
        <v>0.23152014151240899</v>
      </c>
      <c r="I213">
        <v>1.6930000000000001</v>
      </c>
      <c r="J213">
        <v>7.0363342729009098E-2</v>
      </c>
      <c r="K213">
        <v>9.0838684857645693E-3</v>
      </c>
      <c r="L213" t="s">
        <v>307</v>
      </c>
      <c r="M213" t="s">
        <v>390</v>
      </c>
      <c r="N213" t="s">
        <v>382</v>
      </c>
      <c r="O213" t="s">
        <v>365</v>
      </c>
      <c r="P213" t="s">
        <v>433</v>
      </c>
      <c r="Q213">
        <v>0.54376157407407411</v>
      </c>
      <c r="R213" t="s">
        <v>434</v>
      </c>
      <c r="S213">
        <v>0.54375394675925925</v>
      </c>
      <c r="T213">
        <v>4878</v>
      </c>
      <c r="U213">
        <v>4938</v>
      </c>
      <c r="V213" t="s">
        <v>435</v>
      </c>
      <c r="W213">
        <v>36.138309836065581</v>
      </c>
      <c r="X213">
        <v>345.43314262295098</v>
      </c>
      <c r="Y213">
        <v>84.846547540983607</v>
      </c>
    </row>
    <row r="214" spans="1:25" x14ac:dyDescent="0.25">
      <c r="A214">
        <v>23</v>
      </c>
      <c r="B214" t="s">
        <v>226</v>
      </c>
      <c r="C214" t="s">
        <v>1</v>
      </c>
      <c r="D214">
        <v>0</v>
      </c>
      <c r="E214">
        <v>45.913333333333298</v>
      </c>
      <c r="F214">
        <v>0.667349650150171</v>
      </c>
      <c r="G214">
        <v>60</v>
      </c>
      <c r="H214">
        <v>8.6154469370965298E-2</v>
      </c>
      <c r="I214">
        <v>4.649</v>
      </c>
      <c r="J214">
        <v>0.16301022462819101</v>
      </c>
      <c r="K214">
        <v>2.10445295082171E-2</v>
      </c>
      <c r="L214" t="s">
        <v>308</v>
      </c>
      <c r="M214" t="s">
        <v>381</v>
      </c>
      <c r="N214" t="s">
        <v>338</v>
      </c>
      <c r="O214" t="s">
        <v>324</v>
      </c>
      <c r="P214" t="s">
        <v>436</v>
      </c>
      <c r="Q214">
        <v>0.59637731481481482</v>
      </c>
      <c r="R214" t="s">
        <v>437</v>
      </c>
      <c r="S214">
        <v>0.59636803240740743</v>
      </c>
      <c r="T214">
        <v>934</v>
      </c>
      <c r="U214">
        <v>994</v>
      </c>
      <c r="V214" t="s">
        <v>438</v>
      </c>
      <c r="W214">
        <v>37.548949180327853</v>
      </c>
      <c r="X214">
        <v>287.34023934426227</v>
      </c>
      <c r="Y214">
        <v>35.978281967213107</v>
      </c>
    </row>
    <row r="215" spans="1:25" x14ac:dyDescent="0.25">
      <c r="A215">
        <v>23</v>
      </c>
      <c r="B215" t="s">
        <v>227</v>
      </c>
      <c r="C215" t="s">
        <v>3</v>
      </c>
      <c r="D215">
        <v>1</v>
      </c>
      <c r="E215">
        <v>64.058666666666696</v>
      </c>
      <c r="F215">
        <v>2.1990281691894902</v>
      </c>
      <c r="G215">
        <v>60</v>
      </c>
      <c r="H215">
        <v>0.28389331590373001</v>
      </c>
      <c r="I215">
        <v>1.6486666666666701</v>
      </c>
      <c r="J215">
        <v>2.49310159350868E-2</v>
      </c>
      <c r="K215">
        <v>3.2185803173541E-3</v>
      </c>
      <c r="L215" t="s">
        <v>308</v>
      </c>
      <c r="M215" t="s">
        <v>381</v>
      </c>
      <c r="N215" t="s">
        <v>329</v>
      </c>
      <c r="O215" t="s">
        <v>341</v>
      </c>
      <c r="P215" t="s">
        <v>436</v>
      </c>
      <c r="Q215">
        <v>0.59741898148148154</v>
      </c>
      <c r="R215" t="s">
        <v>437</v>
      </c>
      <c r="S215">
        <v>0.59740969907407404</v>
      </c>
      <c r="T215">
        <v>1024</v>
      </c>
      <c r="U215">
        <v>1084</v>
      </c>
      <c r="V215" t="s">
        <v>438</v>
      </c>
      <c r="W215">
        <v>37.507137704918037</v>
      </c>
      <c r="X215">
        <v>273.73315245901642</v>
      </c>
      <c r="Y215">
        <v>38.570165573770481</v>
      </c>
    </row>
    <row r="216" spans="1:25" x14ac:dyDescent="0.25">
      <c r="A216">
        <v>23</v>
      </c>
      <c r="B216" t="s">
        <v>228</v>
      </c>
      <c r="C216" t="s">
        <v>24</v>
      </c>
      <c r="D216">
        <v>0</v>
      </c>
      <c r="E216">
        <v>37.905166666666702</v>
      </c>
      <c r="F216">
        <v>1.48217013380906</v>
      </c>
      <c r="G216">
        <v>60</v>
      </c>
      <c r="H216">
        <v>0.19134734148294999</v>
      </c>
      <c r="I216">
        <v>1.9288333333333301</v>
      </c>
      <c r="J216">
        <v>6.0555530071350401E-2</v>
      </c>
      <c r="K216">
        <v>7.8176853162367499E-3</v>
      </c>
      <c r="L216" t="s">
        <v>308</v>
      </c>
      <c r="M216" t="s">
        <v>381</v>
      </c>
      <c r="N216" t="s">
        <v>351</v>
      </c>
      <c r="O216" t="s">
        <v>338</v>
      </c>
      <c r="P216" t="s">
        <v>436</v>
      </c>
      <c r="Q216">
        <v>0.5995138888888889</v>
      </c>
      <c r="R216" t="s">
        <v>437</v>
      </c>
      <c r="S216">
        <v>0.59950460648148152</v>
      </c>
      <c r="T216">
        <v>1205</v>
      </c>
      <c r="U216">
        <v>1265</v>
      </c>
      <c r="V216" t="s">
        <v>438</v>
      </c>
      <c r="W216">
        <v>37.403572131147534</v>
      </c>
      <c r="X216">
        <v>267.76414262295083</v>
      </c>
      <c r="Y216">
        <v>49.135537704918065</v>
      </c>
    </row>
    <row r="217" spans="1:25" x14ac:dyDescent="0.25">
      <c r="A217">
        <v>23</v>
      </c>
      <c r="B217" t="s">
        <v>229</v>
      </c>
      <c r="C217" t="s">
        <v>1</v>
      </c>
      <c r="D217">
        <v>0</v>
      </c>
      <c r="E217">
        <v>47.7858333333334</v>
      </c>
      <c r="F217">
        <v>0.57489793780191001</v>
      </c>
      <c r="G217">
        <v>60</v>
      </c>
      <c r="H217">
        <v>7.42190046291928E-2</v>
      </c>
      <c r="I217">
        <v>5.1828333333333303</v>
      </c>
      <c r="J217">
        <v>0.12575229178384301</v>
      </c>
      <c r="K217">
        <v>1.6234551060874701E-2</v>
      </c>
      <c r="L217" t="s">
        <v>309</v>
      </c>
      <c r="M217" t="s">
        <v>381</v>
      </c>
      <c r="N217" t="s">
        <v>332</v>
      </c>
      <c r="O217" t="s">
        <v>349</v>
      </c>
      <c r="P217" t="s">
        <v>436</v>
      </c>
      <c r="Q217">
        <v>0.61324074074074075</v>
      </c>
      <c r="R217" t="s">
        <v>437</v>
      </c>
      <c r="S217">
        <v>0.61323145833333337</v>
      </c>
      <c r="T217">
        <v>2391</v>
      </c>
      <c r="U217">
        <v>2451</v>
      </c>
      <c r="V217" t="s">
        <v>438</v>
      </c>
      <c r="W217">
        <v>37.286299999999997</v>
      </c>
      <c r="X217">
        <v>310.34994754098364</v>
      </c>
      <c r="Y217">
        <v>80.398624590163948</v>
      </c>
    </row>
    <row r="218" spans="1:25" x14ac:dyDescent="0.25">
      <c r="A218">
        <v>23</v>
      </c>
      <c r="B218" t="s">
        <v>230</v>
      </c>
      <c r="C218" t="s">
        <v>3</v>
      </c>
      <c r="D218">
        <v>1</v>
      </c>
      <c r="E218">
        <v>67.583166666666699</v>
      </c>
      <c r="F218">
        <v>2.71309877671681</v>
      </c>
      <c r="G218">
        <v>60</v>
      </c>
      <c r="H218">
        <v>0.35025954596133002</v>
      </c>
      <c r="I218">
        <v>1.7004999999999999</v>
      </c>
      <c r="J218">
        <v>3.7122544812193799E-2</v>
      </c>
      <c r="K218">
        <v>4.7924999275488298E-3</v>
      </c>
      <c r="L218" t="s">
        <v>309</v>
      </c>
      <c r="M218" t="s">
        <v>381</v>
      </c>
      <c r="N218" t="s">
        <v>363</v>
      </c>
      <c r="O218" t="s">
        <v>353</v>
      </c>
      <c r="P218" t="s">
        <v>436</v>
      </c>
      <c r="Q218">
        <v>0.61425925925925928</v>
      </c>
      <c r="R218" t="s">
        <v>437</v>
      </c>
      <c r="S218">
        <v>0.61424997685185179</v>
      </c>
      <c r="T218">
        <v>2479</v>
      </c>
      <c r="U218">
        <v>2539</v>
      </c>
      <c r="V218" t="s">
        <v>438</v>
      </c>
      <c r="W218">
        <v>37.313804918032794</v>
      </c>
      <c r="X218">
        <v>315.36314918032775</v>
      </c>
      <c r="Y218">
        <v>78.318455737704923</v>
      </c>
    </row>
    <row r="219" spans="1:25" x14ac:dyDescent="0.25">
      <c r="A219">
        <v>23</v>
      </c>
      <c r="B219" t="s">
        <v>231</v>
      </c>
      <c r="C219" t="s">
        <v>24</v>
      </c>
      <c r="D219">
        <v>0</v>
      </c>
      <c r="E219">
        <v>49.584166666666697</v>
      </c>
      <c r="F219">
        <v>1.53078334158982</v>
      </c>
      <c r="G219">
        <v>60</v>
      </c>
      <c r="H219">
        <v>0.19762327962097001</v>
      </c>
      <c r="I219">
        <v>1.6921666666666699</v>
      </c>
      <c r="J219">
        <v>3.71972967954513E-2</v>
      </c>
      <c r="K219">
        <v>4.80215036709058E-3</v>
      </c>
      <c r="L219" t="s">
        <v>309</v>
      </c>
      <c r="M219" t="s">
        <v>381</v>
      </c>
      <c r="N219" t="s">
        <v>340</v>
      </c>
      <c r="O219" t="s">
        <v>379</v>
      </c>
      <c r="P219" t="s">
        <v>436</v>
      </c>
      <c r="Q219">
        <v>0.61584490740740738</v>
      </c>
      <c r="R219" t="s">
        <v>437</v>
      </c>
      <c r="S219">
        <v>0.615835625</v>
      </c>
      <c r="T219">
        <v>2616</v>
      </c>
      <c r="U219">
        <v>2676</v>
      </c>
      <c r="V219" t="s">
        <v>438</v>
      </c>
      <c r="W219">
        <v>37.313465573770486</v>
      </c>
      <c r="X219">
        <v>323.94431803278684</v>
      </c>
      <c r="Y219">
        <v>73.728996721311503</v>
      </c>
    </row>
    <row r="220" spans="1:25" x14ac:dyDescent="0.25">
      <c r="A220">
        <v>23</v>
      </c>
      <c r="B220" t="s">
        <v>232</v>
      </c>
      <c r="C220" t="s">
        <v>1</v>
      </c>
      <c r="D220">
        <v>0</v>
      </c>
      <c r="E220">
        <v>57.164000000000001</v>
      </c>
      <c r="F220">
        <v>0.74575062856158603</v>
      </c>
      <c r="G220">
        <v>60</v>
      </c>
      <c r="H220">
        <v>9.6275992161424503E-2</v>
      </c>
      <c r="I220">
        <v>3.9590000000000001</v>
      </c>
      <c r="J220">
        <v>0.17757345897778001</v>
      </c>
      <c r="K220">
        <v>2.2924634978312899E-2</v>
      </c>
      <c r="L220" t="s">
        <v>310</v>
      </c>
      <c r="M220" t="s">
        <v>339</v>
      </c>
      <c r="N220" t="s">
        <v>337</v>
      </c>
      <c r="O220" t="s">
        <v>390</v>
      </c>
      <c r="P220" t="s">
        <v>436</v>
      </c>
      <c r="Q220">
        <v>0.62515046296296295</v>
      </c>
      <c r="R220" t="s">
        <v>437</v>
      </c>
      <c r="S220">
        <v>0.62514118055555556</v>
      </c>
      <c r="T220">
        <v>3420</v>
      </c>
      <c r="U220">
        <v>3480</v>
      </c>
      <c r="V220" t="s">
        <v>438</v>
      </c>
      <c r="W220">
        <v>36.972659016393443</v>
      </c>
      <c r="X220">
        <v>293.78880819672128</v>
      </c>
      <c r="Y220">
        <v>38.935262295081984</v>
      </c>
    </row>
    <row r="221" spans="1:25" x14ac:dyDescent="0.25">
      <c r="A221">
        <v>23</v>
      </c>
      <c r="B221" t="s">
        <v>233</v>
      </c>
      <c r="C221" t="s">
        <v>3</v>
      </c>
      <c r="D221">
        <v>1</v>
      </c>
      <c r="E221">
        <v>71.3541666666667</v>
      </c>
      <c r="F221">
        <v>2.8809236317928</v>
      </c>
      <c r="G221">
        <v>60</v>
      </c>
      <c r="H221">
        <v>0.37192564158762997</v>
      </c>
      <c r="I221">
        <v>1.5305</v>
      </c>
      <c r="J221">
        <v>2.1009918292717499E-2</v>
      </c>
      <c r="K221">
        <v>2.7123687884291199E-3</v>
      </c>
      <c r="L221" t="s">
        <v>310</v>
      </c>
      <c r="M221" t="s">
        <v>339</v>
      </c>
      <c r="N221" t="s">
        <v>391</v>
      </c>
      <c r="O221" t="s">
        <v>347</v>
      </c>
      <c r="P221" t="s">
        <v>436</v>
      </c>
      <c r="Q221">
        <v>0.62648148148148153</v>
      </c>
      <c r="R221" t="s">
        <v>437</v>
      </c>
      <c r="S221">
        <v>0.62647219907407414</v>
      </c>
      <c r="T221">
        <v>3535</v>
      </c>
      <c r="U221">
        <v>3595</v>
      </c>
      <c r="V221" t="s">
        <v>438</v>
      </c>
      <c r="W221">
        <v>37.072293442622957</v>
      </c>
      <c r="X221">
        <v>305.2069868852459</v>
      </c>
      <c r="Y221">
        <v>52.053740983606552</v>
      </c>
    </row>
    <row r="222" spans="1:25" x14ac:dyDescent="0.25">
      <c r="A222">
        <v>23</v>
      </c>
      <c r="B222" t="s">
        <v>234</v>
      </c>
      <c r="C222" t="s">
        <v>24</v>
      </c>
      <c r="D222">
        <v>0</v>
      </c>
      <c r="E222">
        <v>55.662333333333301</v>
      </c>
      <c r="F222">
        <v>1.85102437105032</v>
      </c>
      <c r="G222">
        <v>60</v>
      </c>
      <c r="H222">
        <v>0.23896621875006499</v>
      </c>
      <c r="I222">
        <v>1.7243333333333299</v>
      </c>
      <c r="J222">
        <v>3.2729531347427301E-2</v>
      </c>
      <c r="K222">
        <v>4.2253643279253099E-3</v>
      </c>
      <c r="L222" t="s">
        <v>310</v>
      </c>
      <c r="M222" t="s">
        <v>339</v>
      </c>
      <c r="N222" t="s">
        <v>366</v>
      </c>
      <c r="O222" t="s">
        <v>366</v>
      </c>
      <c r="P222" t="s">
        <v>436</v>
      </c>
      <c r="Q222">
        <v>0.62853009259259263</v>
      </c>
      <c r="R222" t="s">
        <v>437</v>
      </c>
      <c r="S222">
        <v>0.62852081018518524</v>
      </c>
      <c r="T222">
        <v>3712</v>
      </c>
      <c r="U222">
        <v>3772</v>
      </c>
      <c r="V222" t="s">
        <v>438</v>
      </c>
      <c r="W222">
        <v>37.252268852459025</v>
      </c>
      <c r="X222">
        <v>299.63353606557382</v>
      </c>
      <c r="Y222">
        <v>64.759522950819658</v>
      </c>
    </row>
    <row r="223" spans="1:25" x14ac:dyDescent="0.25">
      <c r="A223">
        <v>23</v>
      </c>
      <c r="B223" t="s">
        <v>235</v>
      </c>
      <c r="C223" t="s">
        <v>1</v>
      </c>
      <c r="D223">
        <v>0</v>
      </c>
      <c r="E223">
        <v>46.884</v>
      </c>
      <c r="F223">
        <v>0.75807695299795697</v>
      </c>
      <c r="G223">
        <v>60</v>
      </c>
      <c r="H223">
        <v>9.7867313803491701E-2</v>
      </c>
      <c r="I223">
        <v>5.1051666666666602</v>
      </c>
      <c r="J223">
        <v>0.23369846431293101</v>
      </c>
      <c r="K223">
        <v>3.0170342010607601E-2</v>
      </c>
      <c r="L223" t="s">
        <v>307</v>
      </c>
      <c r="M223" t="s">
        <v>339</v>
      </c>
      <c r="N223" t="s">
        <v>351</v>
      </c>
      <c r="O223" t="s">
        <v>351</v>
      </c>
      <c r="P223" t="s">
        <v>436</v>
      </c>
      <c r="Q223">
        <v>0.64123842592592595</v>
      </c>
      <c r="R223" t="s">
        <v>437</v>
      </c>
      <c r="S223">
        <v>0.64122914351851856</v>
      </c>
      <c r="T223">
        <v>4810</v>
      </c>
      <c r="U223">
        <v>4870</v>
      </c>
      <c r="V223" t="s">
        <v>438</v>
      </c>
      <c r="W223">
        <v>37.040222950819668</v>
      </c>
      <c r="X223">
        <v>316.42172622950818</v>
      </c>
      <c r="Y223">
        <v>45.428436065573756</v>
      </c>
    </row>
    <row r="224" spans="1:25" x14ac:dyDescent="0.25">
      <c r="A224">
        <v>23</v>
      </c>
      <c r="B224" t="s">
        <v>236</v>
      </c>
      <c r="C224" t="s">
        <v>3</v>
      </c>
      <c r="D224">
        <v>1</v>
      </c>
      <c r="E224">
        <v>66.401666666666699</v>
      </c>
      <c r="F224">
        <v>2.6011517748019899</v>
      </c>
      <c r="G224">
        <v>60</v>
      </c>
      <c r="H224">
        <v>0.33580725015886598</v>
      </c>
      <c r="I224">
        <v>1.7956666666666701</v>
      </c>
      <c r="J224">
        <v>3.4945990073572498E-2</v>
      </c>
      <c r="K224">
        <v>4.5115079190558597E-3</v>
      </c>
      <c r="L224" t="s">
        <v>307</v>
      </c>
      <c r="M224" t="s">
        <v>339</v>
      </c>
      <c r="N224" t="s">
        <v>323</v>
      </c>
      <c r="O224" t="s">
        <v>353</v>
      </c>
      <c r="P224" t="s">
        <v>436</v>
      </c>
      <c r="Q224">
        <v>0.64273148148148151</v>
      </c>
      <c r="R224" t="s">
        <v>437</v>
      </c>
      <c r="S224">
        <v>0.64272219907407402</v>
      </c>
      <c r="T224">
        <v>4939</v>
      </c>
      <c r="U224">
        <v>4999</v>
      </c>
      <c r="V224" t="s">
        <v>438</v>
      </c>
      <c r="W224">
        <v>37.066326229508192</v>
      </c>
      <c r="X224">
        <v>310.0349163934427</v>
      </c>
      <c r="Y224">
        <v>59.579859016393421</v>
      </c>
    </row>
    <row r="225" spans="1:25" x14ac:dyDescent="0.25">
      <c r="A225">
        <v>23</v>
      </c>
      <c r="B225" t="s">
        <v>237</v>
      </c>
      <c r="C225" t="s">
        <v>24</v>
      </c>
      <c r="D225">
        <v>0</v>
      </c>
      <c r="E225">
        <v>39.012403846153902</v>
      </c>
      <c r="F225">
        <v>1.00655686452563</v>
      </c>
      <c r="G225">
        <v>104</v>
      </c>
      <c r="H225">
        <v>9.8701021033787695E-2</v>
      </c>
      <c r="I225">
        <v>2.11451923076923</v>
      </c>
      <c r="J225">
        <v>6.2540445493178304E-2</v>
      </c>
      <c r="K225">
        <v>6.1325952299712003E-3</v>
      </c>
      <c r="L225" t="s">
        <v>307</v>
      </c>
      <c r="M225" t="s">
        <v>339</v>
      </c>
      <c r="N225" t="s">
        <v>403</v>
      </c>
      <c r="O225" t="s">
        <v>329</v>
      </c>
      <c r="P225" t="s">
        <v>436</v>
      </c>
      <c r="Q225">
        <v>0.64537037037037037</v>
      </c>
      <c r="R225" t="s">
        <v>437</v>
      </c>
      <c r="S225">
        <v>0.64536108796296299</v>
      </c>
      <c r="T225">
        <v>5167</v>
      </c>
      <c r="U225">
        <v>5271</v>
      </c>
      <c r="V225" t="s">
        <v>438</v>
      </c>
      <c r="W225">
        <v>37.323407619047622</v>
      </c>
      <c r="X225">
        <v>310.39638857142853</v>
      </c>
      <c r="Y225">
        <v>78.075729523809542</v>
      </c>
    </row>
    <row r="226" spans="1:25" x14ac:dyDescent="0.25">
      <c r="A226">
        <v>25</v>
      </c>
      <c r="B226" t="s">
        <v>238</v>
      </c>
      <c r="C226" t="s">
        <v>1</v>
      </c>
      <c r="D226">
        <v>0</v>
      </c>
      <c r="E226">
        <v>35.3065</v>
      </c>
      <c r="F226">
        <v>0.25650097465701799</v>
      </c>
      <c r="G226">
        <v>60</v>
      </c>
      <c r="H226">
        <v>3.31141334377534E-2</v>
      </c>
      <c r="I226">
        <v>6.6868333333333299</v>
      </c>
      <c r="J226">
        <v>0.174111953128504</v>
      </c>
      <c r="K226">
        <v>2.2477756494744702E-2</v>
      </c>
      <c r="L226" t="s">
        <v>308</v>
      </c>
      <c r="M226" t="s">
        <v>381</v>
      </c>
      <c r="N226" t="s">
        <v>353</v>
      </c>
      <c r="O226" t="s">
        <v>365</v>
      </c>
      <c r="P226" t="s">
        <v>439</v>
      </c>
      <c r="Q226">
        <v>0.60556712962962966</v>
      </c>
      <c r="R226" t="s">
        <v>440</v>
      </c>
      <c r="S226">
        <v>0.60556256944444442</v>
      </c>
      <c r="T226">
        <v>1331</v>
      </c>
      <c r="U226">
        <v>1391</v>
      </c>
      <c r="V226" t="s">
        <v>441</v>
      </c>
      <c r="W226">
        <v>38.064901639344257</v>
      </c>
      <c r="X226">
        <v>271.68600491803278</v>
      </c>
      <c r="Y226">
        <v>73.056963934426207</v>
      </c>
    </row>
    <row r="227" spans="1:25" x14ac:dyDescent="0.25">
      <c r="A227">
        <v>25</v>
      </c>
      <c r="B227" t="s">
        <v>239</v>
      </c>
      <c r="C227" t="s">
        <v>3</v>
      </c>
      <c r="D227">
        <v>1</v>
      </c>
      <c r="E227">
        <v>55.665833333333303</v>
      </c>
      <c r="F227">
        <v>1.4507874777359899</v>
      </c>
      <c r="G227">
        <v>60</v>
      </c>
      <c r="H227">
        <v>0.187295858005258</v>
      </c>
      <c r="I227">
        <v>2.0531666666666699</v>
      </c>
      <c r="J227">
        <v>5.0973577033160598E-2</v>
      </c>
      <c r="K227">
        <v>6.5806604982017302E-3</v>
      </c>
      <c r="L227" t="s">
        <v>308</v>
      </c>
      <c r="M227" t="s">
        <v>381</v>
      </c>
      <c r="N227" t="s">
        <v>342</v>
      </c>
      <c r="O227" t="s">
        <v>368</v>
      </c>
      <c r="P227" t="s">
        <v>439</v>
      </c>
      <c r="Q227">
        <v>0.60649305555555555</v>
      </c>
      <c r="R227" t="s">
        <v>440</v>
      </c>
      <c r="S227">
        <v>0.60648849537037031</v>
      </c>
      <c r="T227">
        <v>1411</v>
      </c>
      <c r="U227">
        <v>1471</v>
      </c>
      <c r="V227" t="s">
        <v>441</v>
      </c>
      <c r="W227">
        <v>38.002134426229517</v>
      </c>
      <c r="X227">
        <v>272.44307704918037</v>
      </c>
      <c r="Y227">
        <v>76.144291803278676</v>
      </c>
    </row>
    <row r="228" spans="1:25" x14ac:dyDescent="0.25">
      <c r="A228">
        <v>25</v>
      </c>
      <c r="B228" t="s">
        <v>240</v>
      </c>
      <c r="C228" t="s">
        <v>24</v>
      </c>
      <c r="D228">
        <v>0</v>
      </c>
      <c r="E228">
        <v>35.811</v>
      </c>
      <c r="F228">
        <v>0.73449461082661005</v>
      </c>
      <c r="G228">
        <v>60</v>
      </c>
      <c r="H228">
        <v>9.4822846520352E-2</v>
      </c>
      <c r="I228">
        <v>2.06666666666667</v>
      </c>
      <c r="J228">
        <v>0.14566704805442099</v>
      </c>
      <c r="K228">
        <v>1.8805535040198901E-2</v>
      </c>
      <c r="L228" t="s">
        <v>308</v>
      </c>
      <c r="M228" t="s">
        <v>381</v>
      </c>
      <c r="N228" t="s">
        <v>380</v>
      </c>
      <c r="O228" t="s">
        <v>370</v>
      </c>
      <c r="P228" t="s">
        <v>439</v>
      </c>
      <c r="Q228">
        <v>0.60949074074074072</v>
      </c>
      <c r="R228" t="s">
        <v>440</v>
      </c>
      <c r="S228">
        <v>0.60948618055555559</v>
      </c>
      <c r="T228">
        <v>1670</v>
      </c>
      <c r="U228">
        <v>1730</v>
      </c>
      <c r="V228" t="s">
        <v>441</v>
      </c>
      <c r="W228">
        <v>37.785295081967213</v>
      </c>
      <c r="X228">
        <v>248.71329016393443</v>
      </c>
      <c r="Y228">
        <v>42.263970491803292</v>
      </c>
    </row>
    <row r="229" spans="1:25" x14ac:dyDescent="0.25">
      <c r="A229">
        <v>25</v>
      </c>
      <c r="B229" t="s">
        <v>241</v>
      </c>
      <c r="C229" t="s">
        <v>1</v>
      </c>
      <c r="D229">
        <v>0</v>
      </c>
      <c r="E229">
        <v>43.989333333333299</v>
      </c>
      <c r="F229">
        <v>1.0790194108026501</v>
      </c>
      <c r="G229">
        <v>60</v>
      </c>
      <c r="H229">
        <v>0.13930080694243899</v>
      </c>
      <c r="I229">
        <v>5.1784999999999997</v>
      </c>
      <c r="J229">
        <v>0.19600021258491901</v>
      </c>
      <c r="K229">
        <v>2.5303518639816801E-2</v>
      </c>
      <c r="L229" t="s">
        <v>309</v>
      </c>
      <c r="M229" t="s">
        <v>381</v>
      </c>
      <c r="N229" t="s">
        <v>384</v>
      </c>
      <c r="O229" t="s">
        <v>357</v>
      </c>
      <c r="P229" t="s">
        <v>439</v>
      </c>
      <c r="Q229">
        <v>0.62065972222222221</v>
      </c>
      <c r="R229" t="s">
        <v>440</v>
      </c>
      <c r="S229">
        <v>0.62065516203703697</v>
      </c>
      <c r="T229">
        <v>2635</v>
      </c>
      <c r="U229">
        <v>2695</v>
      </c>
      <c r="V229" t="s">
        <v>441</v>
      </c>
      <c r="W229">
        <v>36.981262295081969</v>
      </c>
      <c r="X229">
        <v>291.77201803278683</v>
      </c>
      <c r="Y229">
        <v>56.200991803278711</v>
      </c>
    </row>
    <row r="230" spans="1:25" x14ac:dyDescent="0.25">
      <c r="A230">
        <v>25</v>
      </c>
      <c r="B230" t="s">
        <v>242</v>
      </c>
      <c r="C230" t="s">
        <v>3</v>
      </c>
      <c r="D230">
        <v>1</v>
      </c>
      <c r="E230">
        <v>64.3005</v>
      </c>
      <c r="F230">
        <v>2.42226369676521</v>
      </c>
      <c r="G230">
        <v>60</v>
      </c>
      <c r="H230">
        <v>0.31271289858981599</v>
      </c>
      <c r="I230">
        <v>1.7431666666666701</v>
      </c>
      <c r="J230">
        <v>2.7048824168323701E-2</v>
      </c>
      <c r="K230">
        <v>3.49198818461367E-3</v>
      </c>
      <c r="L230" t="s">
        <v>309</v>
      </c>
      <c r="M230" t="s">
        <v>381</v>
      </c>
      <c r="N230" t="s">
        <v>371</v>
      </c>
      <c r="O230" t="s">
        <v>347</v>
      </c>
      <c r="P230" t="s">
        <v>439</v>
      </c>
      <c r="Q230">
        <v>0.62162037037037032</v>
      </c>
      <c r="R230" t="s">
        <v>440</v>
      </c>
      <c r="S230">
        <v>0.62161581018518519</v>
      </c>
      <c r="T230">
        <v>2718</v>
      </c>
      <c r="U230">
        <v>2778</v>
      </c>
      <c r="V230" t="s">
        <v>441</v>
      </c>
      <c r="W230">
        <v>37.040319672131155</v>
      </c>
      <c r="X230">
        <v>290.27276065573778</v>
      </c>
      <c r="Y230">
        <v>68.854503278688526</v>
      </c>
    </row>
    <row r="231" spans="1:25" x14ac:dyDescent="0.25">
      <c r="A231">
        <v>25</v>
      </c>
      <c r="B231" t="s">
        <v>243</v>
      </c>
      <c r="C231" t="s">
        <v>24</v>
      </c>
      <c r="D231">
        <v>0</v>
      </c>
      <c r="E231">
        <v>39.761000000000003</v>
      </c>
      <c r="F231">
        <v>1.2968959094699899</v>
      </c>
      <c r="G231">
        <v>60</v>
      </c>
      <c r="H231">
        <v>0.16742854197139301</v>
      </c>
      <c r="I231">
        <v>1.84316666666667</v>
      </c>
      <c r="J231">
        <v>7.5155209769885906E-2</v>
      </c>
      <c r="K231">
        <v>9.7024958606497704E-3</v>
      </c>
      <c r="L231" t="s">
        <v>309</v>
      </c>
      <c r="M231" t="s">
        <v>381</v>
      </c>
      <c r="N231" t="s">
        <v>377</v>
      </c>
      <c r="O231" t="s">
        <v>377</v>
      </c>
      <c r="P231" t="s">
        <v>439</v>
      </c>
      <c r="Q231">
        <v>0.62357638888888889</v>
      </c>
      <c r="R231" t="s">
        <v>440</v>
      </c>
      <c r="S231">
        <v>0.62357182870370365</v>
      </c>
      <c r="T231">
        <v>2887</v>
      </c>
      <c r="U231">
        <v>2947</v>
      </c>
      <c r="V231" t="s">
        <v>441</v>
      </c>
      <c r="W231">
        <v>37.224559016393435</v>
      </c>
      <c r="X231">
        <v>292.84080983606566</v>
      </c>
      <c r="Y231">
        <v>75.543688524590166</v>
      </c>
    </row>
    <row r="232" spans="1:25" x14ac:dyDescent="0.25">
      <c r="A232">
        <v>25</v>
      </c>
      <c r="B232" t="s">
        <v>244</v>
      </c>
      <c r="C232" t="s">
        <v>1</v>
      </c>
      <c r="D232">
        <v>0</v>
      </c>
      <c r="E232">
        <v>46.158833333333298</v>
      </c>
      <c r="F232">
        <v>0.33519691559174902</v>
      </c>
      <c r="G232">
        <v>60</v>
      </c>
      <c r="H232">
        <v>4.3273735726231201E-2</v>
      </c>
      <c r="I232">
        <v>4.8318333333333303</v>
      </c>
      <c r="J232">
        <v>0.124666109624424</v>
      </c>
      <c r="K232">
        <v>1.60943255470621E-2</v>
      </c>
      <c r="L232" t="s">
        <v>310</v>
      </c>
      <c r="M232" t="s">
        <v>339</v>
      </c>
      <c r="N232" t="s">
        <v>355</v>
      </c>
      <c r="O232" t="s">
        <v>339</v>
      </c>
      <c r="P232" t="s">
        <v>439</v>
      </c>
      <c r="Q232">
        <v>0.63628472222222221</v>
      </c>
      <c r="R232" t="s">
        <v>440</v>
      </c>
      <c r="S232">
        <v>0.63628016203703697</v>
      </c>
      <c r="T232">
        <v>3985</v>
      </c>
      <c r="U232">
        <v>4045</v>
      </c>
      <c r="V232" t="s">
        <v>441</v>
      </c>
      <c r="W232">
        <v>37.352309836065587</v>
      </c>
      <c r="X232">
        <v>287.65774426229507</v>
      </c>
      <c r="Y232">
        <v>69.614703278688523</v>
      </c>
    </row>
    <row r="233" spans="1:25" x14ac:dyDescent="0.25">
      <c r="A233">
        <v>25</v>
      </c>
      <c r="B233" t="s">
        <v>245</v>
      </c>
      <c r="C233" t="s">
        <v>3</v>
      </c>
      <c r="D233">
        <v>1</v>
      </c>
      <c r="E233">
        <v>64.365166666666696</v>
      </c>
      <c r="F233">
        <v>1.7798131846410801</v>
      </c>
      <c r="G233">
        <v>60</v>
      </c>
      <c r="H233">
        <v>0.22977289411584301</v>
      </c>
      <c r="I233">
        <v>1.9606666666666701</v>
      </c>
      <c r="J233">
        <v>4.6471018447582502E-2</v>
      </c>
      <c r="K233">
        <v>5.9993826842928196E-3</v>
      </c>
      <c r="L233" t="s">
        <v>310</v>
      </c>
      <c r="M233" t="s">
        <v>339</v>
      </c>
      <c r="N233" t="s">
        <v>341</v>
      </c>
      <c r="O233" t="s">
        <v>383</v>
      </c>
      <c r="P233" t="s">
        <v>439</v>
      </c>
      <c r="Q233">
        <v>0.63721064814814821</v>
      </c>
      <c r="R233" t="s">
        <v>440</v>
      </c>
      <c r="S233">
        <v>0.63720608796296296</v>
      </c>
      <c r="T233">
        <v>4065</v>
      </c>
      <c r="U233">
        <v>4125</v>
      </c>
      <c r="V233" t="s">
        <v>441</v>
      </c>
      <c r="W233">
        <v>37.341037704918044</v>
      </c>
      <c r="X233">
        <v>288.84873278688514</v>
      </c>
      <c r="Y233">
        <v>74.486719672131173</v>
      </c>
    </row>
    <row r="234" spans="1:25" x14ac:dyDescent="0.25">
      <c r="A234">
        <v>25</v>
      </c>
      <c r="B234" t="s">
        <v>246</v>
      </c>
      <c r="C234" t="s">
        <v>24</v>
      </c>
      <c r="D234">
        <v>0</v>
      </c>
      <c r="E234">
        <v>44.013166666666699</v>
      </c>
      <c r="F234">
        <v>1.33335603105681</v>
      </c>
      <c r="G234">
        <v>60</v>
      </c>
      <c r="H234">
        <v>0.17213552342827401</v>
      </c>
      <c r="I234">
        <v>1.7051666666666701</v>
      </c>
      <c r="J234">
        <v>3.7704626889665499E-2</v>
      </c>
      <c r="K234">
        <v>4.8676464006212998E-3</v>
      </c>
      <c r="L234" t="s">
        <v>310</v>
      </c>
      <c r="M234" t="s">
        <v>339</v>
      </c>
      <c r="N234" t="s">
        <v>367</v>
      </c>
      <c r="O234" t="s">
        <v>383</v>
      </c>
      <c r="P234" t="s">
        <v>439</v>
      </c>
      <c r="Q234">
        <v>0.63859953703703709</v>
      </c>
      <c r="R234" t="s">
        <v>440</v>
      </c>
      <c r="S234">
        <v>0.63859497685185185</v>
      </c>
      <c r="T234">
        <v>4185</v>
      </c>
      <c r="U234">
        <v>4245</v>
      </c>
      <c r="V234" t="s">
        <v>441</v>
      </c>
      <c r="W234">
        <v>37.303588524590161</v>
      </c>
      <c r="X234">
        <v>289.38328852459023</v>
      </c>
      <c r="Y234">
        <v>75.782698360655758</v>
      </c>
    </row>
    <row r="235" spans="1:25" x14ac:dyDescent="0.25">
      <c r="A235">
        <v>25</v>
      </c>
      <c r="B235" t="s">
        <v>247</v>
      </c>
      <c r="C235" t="s">
        <v>1</v>
      </c>
      <c r="D235">
        <v>0</v>
      </c>
      <c r="E235">
        <v>38.889166666666704</v>
      </c>
      <c r="F235">
        <v>0.246260645567975</v>
      </c>
      <c r="G235">
        <v>60</v>
      </c>
      <c r="H235">
        <v>3.1792112637035103E-2</v>
      </c>
      <c r="I235">
        <v>5.1174999999999997</v>
      </c>
      <c r="J235">
        <v>0.24333533104202801</v>
      </c>
      <c r="K235">
        <v>3.1414456155654802E-2</v>
      </c>
      <c r="L235" t="s">
        <v>307</v>
      </c>
      <c r="M235" t="s">
        <v>339</v>
      </c>
      <c r="N235" t="s">
        <v>380</v>
      </c>
      <c r="O235" t="s">
        <v>390</v>
      </c>
      <c r="P235" t="s">
        <v>439</v>
      </c>
      <c r="Q235">
        <v>0.65084490740740741</v>
      </c>
      <c r="R235" t="s">
        <v>440</v>
      </c>
      <c r="S235">
        <v>0.65084034722222228</v>
      </c>
      <c r="T235">
        <v>5243</v>
      </c>
      <c r="U235">
        <v>5303</v>
      </c>
      <c r="V235" t="s">
        <v>441</v>
      </c>
      <c r="W235">
        <v>37.510022950819675</v>
      </c>
      <c r="X235">
        <v>303.39089836065574</v>
      </c>
      <c r="Y235">
        <v>67.354245901639345</v>
      </c>
    </row>
    <row r="236" spans="1:25" x14ac:dyDescent="0.25">
      <c r="A236">
        <v>25</v>
      </c>
      <c r="B236" t="s">
        <v>248</v>
      </c>
      <c r="C236" t="s">
        <v>3</v>
      </c>
      <c r="D236">
        <v>1</v>
      </c>
      <c r="E236">
        <v>60.965000000000003</v>
      </c>
      <c r="F236">
        <v>1.8534198121310801</v>
      </c>
      <c r="G236">
        <v>60</v>
      </c>
      <c r="H236">
        <v>0.23927546886381801</v>
      </c>
      <c r="I236">
        <v>1.8736666666666699</v>
      </c>
      <c r="J236">
        <v>3.4926907806000898E-2</v>
      </c>
      <c r="K236">
        <v>4.5090444089054401E-3</v>
      </c>
      <c r="L236" t="s">
        <v>307</v>
      </c>
      <c r="M236" t="s">
        <v>339</v>
      </c>
      <c r="N236" t="s">
        <v>359</v>
      </c>
      <c r="O236" t="s">
        <v>334</v>
      </c>
      <c r="P236" t="s">
        <v>439</v>
      </c>
      <c r="Q236">
        <v>0.65206018518518516</v>
      </c>
      <c r="R236" t="s">
        <v>440</v>
      </c>
      <c r="S236">
        <v>0.65205562500000003</v>
      </c>
      <c r="T236">
        <v>5348</v>
      </c>
      <c r="U236">
        <v>5408</v>
      </c>
      <c r="V236" t="s">
        <v>441</v>
      </c>
      <c r="W236">
        <v>37.619816393442626</v>
      </c>
      <c r="X236">
        <v>305.95861967213119</v>
      </c>
      <c r="Y236">
        <v>71.242772131147532</v>
      </c>
    </row>
    <row r="237" spans="1:25" x14ac:dyDescent="0.25">
      <c r="A237">
        <v>25</v>
      </c>
      <c r="B237" t="s">
        <v>249</v>
      </c>
      <c r="C237" t="s">
        <v>24</v>
      </c>
      <c r="D237">
        <v>0</v>
      </c>
      <c r="E237">
        <v>36.057666666666698</v>
      </c>
      <c r="F237">
        <v>0.97319296933113697</v>
      </c>
      <c r="G237">
        <v>60</v>
      </c>
      <c r="H237">
        <v>0.12563867209552099</v>
      </c>
      <c r="I237">
        <v>2.1061666666666699</v>
      </c>
      <c r="J237">
        <v>7.7094999117250804E-2</v>
      </c>
      <c r="K237">
        <v>9.95292158856626E-3</v>
      </c>
      <c r="L237" t="s">
        <v>307</v>
      </c>
      <c r="M237" t="s">
        <v>339</v>
      </c>
      <c r="N237" t="s">
        <v>333</v>
      </c>
      <c r="O237" t="s">
        <v>354</v>
      </c>
      <c r="P237" t="s">
        <v>439</v>
      </c>
      <c r="Q237">
        <v>0.65379629629629632</v>
      </c>
      <c r="R237" t="s">
        <v>440</v>
      </c>
      <c r="S237">
        <v>0.65379173611111108</v>
      </c>
      <c r="T237">
        <v>5498</v>
      </c>
      <c r="U237">
        <v>5558</v>
      </c>
      <c r="V237" t="s">
        <v>441</v>
      </c>
      <c r="W237">
        <v>37.707524590163928</v>
      </c>
      <c r="X237">
        <v>305.4879655737704</v>
      </c>
      <c r="Y237">
        <v>70.87072786885247</v>
      </c>
    </row>
    <row r="238" spans="1:25" x14ac:dyDescent="0.25">
      <c r="A238">
        <v>26</v>
      </c>
      <c r="B238" t="s">
        <v>250</v>
      </c>
      <c r="C238" t="s">
        <v>1</v>
      </c>
      <c r="D238">
        <v>0</v>
      </c>
      <c r="E238">
        <v>44.420999999999999</v>
      </c>
      <c r="F238">
        <v>0.34912127787728298</v>
      </c>
      <c r="G238">
        <v>60</v>
      </c>
      <c r="H238">
        <v>4.5071363167512299E-2</v>
      </c>
      <c r="I238">
        <v>6.101</v>
      </c>
      <c r="J238">
        <v>0.31446621440148398</v>
      </c>
      <c r="K238">
        <v>4.0597413710727899E-2</v>
      </c>
      <c r="L238" t="s">
        <v>308</v>
      </c>
      <c r="M238" t="s">
        <v>390</v>
      </c>
      <c r="N238" t="s">
        <v>364</v>
      </c>
      <c r="O238" t="s">
        <v>352</v>
      </c>
      <c r="P238" t="s">
        <v>442</v>
      </c>
      <c r="Q238">
        <v>0.58319444444444446</v>
      </c>
      <c r="R238" t="s">
        <v>443</v>
      </c>
      <c r="S238">
        <v>0.5831894675925926</v>
      </c>
      <c r="T238">
        <v>1130</v>
      </c>
      <c r="U238">
        <v>1190</v>
      </c>
      <c r="V238" t="s">
        <v>444</v>
      </c>
      <c r="W238">
        <v>37.399504918032783</v>
      </c>
      <c r="X238">
        <v>266.31158360655741</v>
      </c>
      <c r="Y238">
        <v>67.451339344262294</v>
      </c>
    </row>
    <row r="239" spans="1:25" x14ac:dyDescent="0.25">
      <c r="A239">
        <v>26</v>
      </c>
      <c r="B239" t="s">
        <v>251</v>
      </c>
      <c r="C239" t="s">
        <v>3</v>
      </c>
      <c r="D239">
        <v>1</v>
      </c>
      <c r="E239">
        <v>62.846833333333301</v>
      </c>
      <c r="F239">
        <v>0.88417662576860501</v>
      </c>
      <c r="G239">
        <v>60</v>
      </c>
      <c r="H239">
        <v>0.11414671155692201</v>
      </c>
      <c r="I239">
        <v>1.9813333333333301</v>
      </c>
      <c r="J239">
        <v>4.5441048501205297E-2</v>
      </c>
      <c r="K239">
        <v>5.8664141359790504E-3</v>
      </c>
      <c r="L239" t="s">
        <v>308</v>
      </c>
      <c r="M239" t="s">
        <v>381</v>
      </c>
      <c r="N239" t="s">
        <v>365</v>
      </c>
      <c r="O239" t="s">
        <v>323</v>
      </c>
      <c r="P239" t="s">
        <v>442</v>
      </c>
      <c r="Q239">
        <v>0.58431712962962956</v>
      </c>
      <c r="R239" t="s">
        <v>443</v>
      </c>
      <c r="S239">
        <v>0.58431215277777782</v>
      </c>
      <c r="T239">
        <v>1227</v>
      </c>
      <c r="U239">
        <v>1287</v>
      </c>
      <c r="V239" t="s">
        <v>444</v>
      </c>
      <c r="W239">
        <v>37.397768852459016</v>
      </c>
      <c r="X239">
        <v>259.79361639344273</v>
      </c>
      <c r="Y239">
        <v>60.624127868852455</v>
      </c>
    </row>
    <row r="240" spans="1:25" x14ac:dyDescent="0.25">
      <c r="A240">
        <v>26</v>
      </c>
      <c r="B240" t="s">
        <v>252</v>
      </c>
      <c r="C240" t="s">
        <v>24</v>
      </c>
      <c r="D240">
        <v>0</v>
      </c>
      <c r="E240">
        <v>50.045999999999999</v>
      </c>
      <c r="F240">
        <v>1.2601933714050899</v>
      </c>
      <c r="G240">
        <v>60</v>
      </c>
      <c r="H240">
        <v>0.16269026468176301</v>
      </c>
      <c r="I240">
        <v>1.82266666666667</v>
      </c>
      <c r="J240">
        <v>5.1538550835488403E-2</v>
      </c>
      <c r="K240">
        <v>6.65359830245036E-3</v>
      </c>
      <c r="L240" t="s">
        <v>308</v>
      </c>
      <c r="M240" t="s">
        <v>381</v>
      </c>
      <c r="N240" t="s">
        <v>366</v>
      </c>
      <c r="O240" t="s">
        <v>368</v>
      </c>
      <c r="P240" t="s">
        <v>442</v>
      </c>
      <c r="Q240">
        <v>0.58704861111111117</v>
      </c>
      <c r="R240" t="s">
        <v>443</v>
      </c>
      <c r="S240">
        <v>0.58704363425925921</v>
      </c>
      <c r="T240">
        <v>1463</v>
      </c>
      <c r="U240">
        <v>1523</v>
      </c>
      <c r="V240" t="s">
        <v>444</v>
      </c>
      <c r="W240">
        <v>37.372295081967216</v>
      </c>
      <c r="X240">
        <v>260.27182131147538</v>
      </c>
      <c r="Y240">
        <v>52.39285901639343</v>
      </c>
    </row>
    <row r="241" spans="1:25" x14ac:dyDescent="0.25">
      <c r="A241">
        <v>26</v>
      </c>
      <c r="B241" t="s">
        <v>253</v>
      </c>
      <c r="C241" t="s">
        <v>1</v>
      </c>
      <c r="D241">
        <v>0</v>
      </c>
      <c r="E241">
        <v>53.9121666666667</v>
      </c>
      <c r="F241">
        <v>0.35140713171792998</v>
      </c>
      <c r="G241">
        <v>60</v>
      </c>
      <c r="H241">
        <v>4.53664656294019E-2</v>
      </c>
      <c r="I241">
        <v>4.9486666666666697</v>
      </c>
      <c r="J241">
        <v>0.15840314250530399</v>
      </c>
      <c r="K241">
        <v>2.0449757763665401E-2</v>
      </c>
      <c r="L241" t="s">
        <v>309</v>
      </c>
      <c r="M241" t="s">
        <v>381</v>
      </c>
      <c r="N241" t="s">
        <v>376</v>
      </c>
      <c r="O241" t="s">
        <v>340</v>
      </c>
      <c r="P241" t="s">
        <v>442</v>
      </c>
      <c r="Q241">
        <v>0.60053240740740743</v>
      </c>
      <c r="R241" t="s">
        <v>443</v>
      </c>
      <c r="S241">
        <v>0.60052743055555557</v>
      </c>
      <c r="T241">
        <v>2628</v>
      </c>
      <c r="U241">
        <v>2688</v>
      </c>
      <c r="V241" t="s">
        <v>444</v>
      </c>
      <c r="W241">
        <v>37.144250819672131</v>
      </c>
      <c r="X241">
        <v>277.87228524590165</v>
      </c>
      <c r="Y241">
        <v>60.505301639344275</v>
      </c>
    </row>
    <row r="242" spans="1:25" x14ac:dyDescent="0.25">
      <c r="A242">
        <v>26</v>
      </c>
      <c r="B242" t="s">
        <v>254</v>
      </c>
      <c r="C242" t="s">
        <v>3</v>
      </c>
      <c r="D242">
        <v>1</v>
      </c>
      <c r="E242">
        <v>67.643000000000001</v>
      </c>
      <c r="F242">
        <v>1.4699946711921601</v>
      </c>
      <c r="G242">
        <v>60</v>
      </c>
      <c r="H242">
        <v>0.18977549601802901</v>
      </c>
      <c r="I242">
        <v>1.7793333333333301</v>
      </c>
      <c r="J242">
        <v>4.0077702307171101E-2</v>
      </c>
      <c r="K242">
        <v>5.1740091196644002E-3</v>
      </c>
      <c r="L242" t="s">
        <v>309</v>
      </c>
      <c r="M242" t="s">
        <v>381</v>
      </c>
      <c r="N242" t="s">
        <v>350</v>
      </c>
      <c r="O242" t="s">
        <v>384</v>
      </c>
      <c r="P242" t="s">
        <v>442</v>
      </c>
      <c r="Q242">
        <v>0.60200231481481481</v>
      </c>
      <c r="R242" t="s">
        <v>443</v>
      </c>
      <c r="S242">
        <v>0.60199733796296295</v>
      </c>
      <c r="T242">
        <v>2755</v>
      </c>
      <c r="U242">
        <v>2815</v>
      </c>
      <c r="V242" t="s">
        <v>444</v>
      </c>
      <c r="W242">
        <v>37.273299999999992</v>
      </c>
      <c r="X242">
        <v>277.83432295081968</v>
      </c>
      <c r="Y242">
        <v>58.665824590163943</v>
      </c>
    </row>
    <row r="243" spans="1:25" x14ac:dyDescent="0.25">
      <c r="A243">
        <v>26</v>
      </c>
      <c r="B243" t="s">
        <v>255</v>
      </c>
      <c r="C243" t="s">
        <v>24</v>
      </c>
      <c r="D243">
        <v>0</v>
      </c>
      <c r="E243">
        <v>58.086500000000001</v>
      </c>
      <c r="F243">
        <v>1.35188612069706</v>
      </c>
      <c r="G243">
        <v>60</v>
      </c>
      <c r="H243">
        <v>0.174527747714288</v>
      </c>
      <c r="I243">
        <v>1.6803333333333299</v>
      </c>
      <c r="J243">
        <v>8.0186587961384698E-2</v>
      </c>
      <c r="K243">
        <v>1.03520439921213E-2</v>
      </c>
      <c r="L243" t="s">
        <v>309</v>
      </c>
      <c r="M243" t="s">
        <v>381</v>
      </c>
      <c r="N243" t="s">
        <v>403</v>
      </c>
      <c r="O243" t="s">
        <v>378</v>
      </c>
      <c r="P243" t="s">
        <v>442</v>
      </c>
      <c r="Q243">
        <v>0.60372685185185182</v>
      </c>
      <c r="R243" t="s">
        <v>443</v>
      </c>
      <c r="S243">
        <v>0.60372187500000007</v>
      </c>
      <c r="T243">
        <v>2904</v>
      </c>
      <c r="U243">
        <v>2964</v>
      </c>
      <c r="V243" t="s">
        <v>444</v>
      </c>
      <c r="W243">
        <v>37.418013114754089</v>
      </c>
      <c r="X243">
        <v>278.03501803278692</v>
      </c>
      <c r="Y243">
        <v>55.581414754098361</v>
      </c>
    </row>
    <row r="244" spans="1:25" x14ac:dyDescent="0.25">
      <c r="A244">
        <v>26</v>
      </c>
      <c r="B244" t="s">
        <v>256</v>
      </c>
      <c r="C244" t="s">
        <v>1</v>
      </c>
      <c r="D244">
        <v>0</v>
      </c>
      <c r="E244">
        <v>59.430333333333301</v>
      </c>
      <c r="F244">
        <v>0.40837061054335899</v>
      </c>
      <c r="G244">
        <v>60</v>
      </c>
      <c r="H244">
        <v>5.27204191238329E-2</v>
      </c>
      <c r="I244">
        <v>4.18366666666667</v>
      </c>
      <c r="J244">
        <v>0.16616223665107799</v>
      </c>
      <c r="K244">
        <v>2.1451452510606699E-2</v>
      </c>
      <c r="L244" t="s">
        <v>310</v>
      </c>
      <c r="M244" t="s">
        <v>381</v>
      </c>
      <c r="N244" t="s">
        <v>357</v>
      </c>
      <c r="O244" t="s">
        <v>356</v>
      </c>
      <c r="P244" t="s">
        <v>442</v>
      </c>
      <c r="Q244">
        <v>0.61493055555555554</v>
      </c>
      <c r="R244" t="s">
        <v>443</v>
      </c>
      <c r="S244">
        <v>0.61492557870370368</v>
      </c>
      <c r="T244">
        <v>3872</v>
      </c>
      <c r="U244">
        <v>3932</v>
      </c>
      <c r="V244" t="s">
        <v>444</v>
      </c>
      <c r="W244">
        <v>37.523183606557367</v>
      </c>
      <c r="X244">
        <v>304.97853606557368</v>
      </c>
      <c r="Y244">
        <v>67.993775409836061</v>
      </c>
    </row>
    <row r="245" spans="1:25" x14ac:dyDescent="0.25">
      <c r="A245">
        <v>26</v>
      </c>
      <c r="B245" t="s">
        <v>257</v>
      </c>
      <c r="C245" t="s">
        <v>3</v>
      </c>
      <c r="D245">
        <v>1</v>
      </c>
      <c r="E245">
        <v>71.942499999999995</v>
      </c>
      <c r="F245">
        <v>1.3205991380177899</v>
      </c>
      <c r="G245">
        <v>60</v>
      </c>
      <c r="H245">
        <v>0.17048861561862599</v>
      </c>
      <c r="I245">
        <v>1.81483333333333</v>
      </c>
      <c r="J245">
        <v>4.2875465659926698E-2</v>
      </c>
      <c r="K245">
        <v>5.5351988153928104E-3</v>
      </c>
      <c r="L245" t="s">
        <v>310</v>
      </c>
      <c r="M245" t="s">
        <v>381</v>
      </c>
      <c r="N245" t="s">
        <v>324</v>
      </c>
      <c r="O245" t="s">
        <v>368</v>
      </c>
      <c r="P245" t="s">
        <v>442</v>
      </c>
      <c r="Q245">
        <v>0.61621527777777774</v>
      </c>
      <c r="R245" t="s">
        <v>443</v>
      </c>
      <c r="S245">
        <v>0.61621030092592599</v>
      </c>
      <c r="T245">
        <v>3983</v>
      </c>
      <c r="U245">
        <v>4043</v>
      </c>
      <c r="V245" t="s">
        <v>444</v>
      </c>
      <c r="W245">
        <v>37.625531147540983</v>
      </c>
      <c r="X245">
        <v>303.37440655737709</v>
      </c>
      <c r="Y245">
        <v>66.78479999999999</v>
      </c>
    </row>
    <row r="246" spans="1:25" x14ac:dyDescent="0.25">
      <c r="A246">
        <v>26</v>
      </c>
      <c r="B246" t="s">
        <v>258</v>
      </c>
      <c r="C246" t="s">
        <v>24</v>
      </c>
      <c r="D246">
        <v>0</v>
      </c>
      <c r="E246">
        <v>66.579833333333298</v>
      </c>
      <c r="F246">
        <v>1.5324082263620999</v>
      </c>
      <c r="G246">
        <v>60</v>
      </c>
      <c r="H246">
        <v>0.19783305134305501</v>
      </c>
      <c r="I246">
        <v>1.5853333333333299</v>
      </c>
      <c r="J246">
        <v>4.7485670353159003E-2</v>
      </c>
      <c r="K246">
        <v>6.1303736820426703E-3</v>
      </c>
      <c r="L246" t="s">
        <v>310</v>
      </c>
      <c r="M246" t="s">
        <v>381</v>
      </c>
      <c r="N246" t="s">
        <v>379</v>
      </c>
      <c r="O246" t="s">
        <v>340</v>
      </c>
      <c r="P246" t="s">
        <v>442</v>
      </c>
      <c r="Q246">
        <v>0.61789351851851848</v>
      </c>
      <c r="R246" t="s">
        <v>443</v>
      </c>
      <c r="S246">
        <v>0.61788854166666674</v>
      </c>
      <c r="T246">
        <v>4128</v>
      </c>
      <c r="U246">
        <v>4188</v>
      </c>
      <c r="V246" t="s">
        <v>444</v>
      </c>
      <c r="W246">
        <v>37.711411475409818</v>
      </c>
      <c r="X246">
        <v>300.27688196721306</v>
      </c>
      <c r="Y246">
        <v>64.138660655737695</v>
      </c>
    </row>
    <row r="247" spans="1:25" x14ac:dyDescent="0.25">
      <c r="A247">
        <v>26</v>
      </c>
      <c r="B247" t="s">
        <v>259</v>
      </c>
      <c r="C247" t="s">
        <v>1</v>
      </c>
      <c r="D247">
        <v>0</v>
      </c>
      <c r="E247">
        <v>47.236833333333301</v>
      </c>
      <c r="F247">
        <v>0.23459533717067399</v>
      </c>
      <c r="G247">
        <v>60</v>
      </c>
      <c r="H247">
        <v>3.0286127798664499E-2</v>
      </c>
      <c r="I247">
        <v>5.1078333333333301</v>
      </c>
      <c r="J247">
        <v>0.22859783949596299</v>
      </c>
      <c r="K247">
        <v>2.95118541782287E-2</v>
      </c>
      <c r="L247" t="s">
        <v>307</v>
      </c>
      <c r="M247" t="s">
        <v>339</v>
      </c>
      <c r="N247" t="s">
        <v>366</v>
      </c>
      <c r="O247" t="s">
        <v>333</v>
      </c>
      <c r="P247" t="s">
        <v>442</v>
      </c>
      <c r="Q247">
        <v>0.62894675925925925</v>
      </c>
      <c r="R247" t="s">
        <v>443</v>
      </c>
      <c r="S247">
        <v>0.62894178240740739</v>
      </c>
      <c r="T247">
        <v>5083</v>
      </c>
      <c r="U247">
        <v>5143</v>
      </c>
      <c r="V247" t="s">
        <v>444</v>
      </c>
      <c r="W247">
        <v>37.150303278688519</v>
      </c>
      <c r="X247">
        <v>300.50504918032777</v>
      </c>
      <c r="Y247">
        <v>65.309008196721322</v>
      </c>
    </row>
    <row r="248" spans="1:25" x14ac:dyDescent="0.25">
      <c r="A248">
        <v>26</v>
      </c>
      <c r="B248" t="s">
        <v>260</v>
      </c>
      <c r="C248" t="s">
        <v>3</v>
      </c>
      <c r="D248">
        <v>1</v>
      </c>
      <c r="E248">
        <v>66.522833333333296</v>
      </c>
      <c r="F248">
        <v>1.2871623721280201</v>
      </c>
      <c r="G248">
        <v>60</v>
      </c>
      <c r="H248">
        <v>0.16617194770388799</v>
      </c>
      <c r="I248">
        <v>1.79866666666667</v>
      </c>
      <c r="J248">
        <v>4.67784375778224E-2</v>
      </c>
      <c r="K248">
        <v>6.0390703233503098E-3</v>
      </c>
      <c r="L248" t="s">
        <v>307</v>
      </c>
      <c r="M248" t="s">
        <v>339</v>
      </c>
      <c r="N248" t="s">
        <v>347</v>
      </c>
      <c r="O248" t="s">
        <v>347</v>
      </c>
      <c r="P248" t="s">
        <v>442</v>
      </c>
      <c r="Q248">
        <v>0.63064814814814818</v>
      </c>
      <c r="R248" t="s">
        <v>443</v>
      </c>
      <c r="S248">
        <v>0.63064317129629632</v>
      </c>
      <c r="T248">
        <v>5230</v>
      </c>
      <c r="U248">
        <v>5290</v>
      </c>
      <c r="V248" t="s">
        <v>444</v>
      </c>
      <c r="W248">
        <v>37.314021311475408</v>
      </c>
      <c r="X248">
        <v>307.74623606557384</v>
      </c>
      <c r="Y248">
        <v>65.586154098360652</v>
      </c>
    </row>
    <row r="249" spans="1:25" x14ac:dyDescent="0.25">
      <c r="A249">
        <v>26</v>
      </c>
      <c r="B249" t="s">
        <v>261</v>
      </c>
      <c r="C249" t="s">
        <v>24</v>
      </c>
      <c r="D249">
        <v>0</v>
      </c>
      <c r="E249">
        <v>38.381999999999998</v>
      </c>
      <c r="F249">
        <v>2.70755658605073</v>
      </c>
      <c r="G249">
        <v>60</v>
      </c>
      <c r="H249">
        <v>0.34954405222295598</v>
      </c>
      <c r="I249">
        <v>2.1341666666666699</v>
      </c>
      <c r="J249">
        <v>9.4891019361979495E-2</v>
      </c>
      <c r="K249">
        <v>1.22503779231197E-2</v>
      </c>
      <c r="L249" t="s">
        <v>307</v>
      </c>
      <c r="M249" t="s">
        <v>339</v>
      </c>
      <c r="N249" t="s">
        <v>336</v>
      </c>
      <c r="O249" t="s">
        <v>391</v>
      </c>
      <c r="P249" t="s">
        <v>442</v>
      </c>
      <c r="Q249">
        <v>0.63266203703703705</v>
      </c>
      <c r="R249" t="s">
        <v>443</v>
      </c>
      <c r="S249">
        <v>0.63265706018518519</v>
      </c>
      <c r="T249">
        <v>5404</v>
      </c>
      <c r="U249">
        <v>5464</v>
      </c>
      <c r="V249" t="s">
        <v>444</v>
      </c>
      <c r="W249">
        <v>37.472286885245893</v>
      </c>
      <c r="X249">
        <v>301.61315901639347</v>
      </c>
      <c r="Y249">
        <v>53.244457377049173</v>
      </c>
    </row>
    <row r="250" spans="1:25" x14ac:dyDescent="0.25">
      <c r="A250">
        <v>27</v>
      </c>
      <c r="B250" t="s">
        <v>262</v>
      </c>
      <c r="C250" t="s">
        <v>1</v>
      </c>
      <c r="D250">
        <v>0</v>
      </c>
      <c r="E250">
        <v>42.637</v>
      </c>
      <c r="F250">
        <v>0.372063166680068</v>
      </c>
      <c r="G250">
        <v>60</v>
      </c>
      <c r="H250">
        <v>4.8033148276303297E-2</v>
      </c>
      <c r="I250">
        <v>4.0721666666666696</v>
      </c>
      <c r="J250">
        <v>0.22950738308143601</v>
      </c>
      <c r="K250">
        <v>2.9629275750201502E-2</v>
      </c>
      <c r="L250" t="s">
        <v>308</v>
      </c>
      <c r="M250" t="s">
        <v>322</v>
      </c>
      <c r="N250" t="s">
        <v>347</v>
      </c>
      <c r="O250" t="s">
        <v>353</v>
      </c>
      <c r="P250" t="s">
        <v>445</v>
      </c>
      <c r="Q250">
        <v>0.42259259259259258</v>
      </c>
      <c r="R250" t="s">
        <v>446</v>
      </c>
      <c r="S250">
        <v>0.42258216435185186</v>
      </c>
      <c r="T250">
        <v>389</v>
      </c>
      <c r="U250">
        <v>449</v>
      </c>
      <c r="V250" t="s">
        <v>447</v>
      </c>
      <c r="W250">
        <v>36.926067213114756</v>
      </c>
      <c r="X250">
        <v>296.16636065573772</v>
      </c>
      <c r="Y250">
        <v>66.497201639344254</v>
      </c>
    </row>
    <row r="251" spans="1:25" x14ac:dyDescent="0.25">
      <c r="A251">
        <v>27</v>
      </c>
      <c r="B251" t="s">
        <v>263</v>
      </c>
      <c r="C251" t="s">
        <v>3</v>
      </c>
      <c r="D251">
        <v>1</v>
      </c>
      <c r="E251">
        <v>60.732666666666702</v>
      </c>
      <c r="F251">
        <v>1.607525911317</v>
      </c>
      <c r="G251">
        <v>60</v>
      </c>
      <c r="H251">
        <v>0.207530702770922</v>
      </c>
      <c r="I251">
        <v>1.7615000000000001</v>
      </c>
      <c r="J251">
        <v>3.4680686267719703E-2</v>
      </c>
      <c r="K251">
        <v>4.4772573449974196E-3</v>
      </c>
      <c r="L251" t="s">
        <v>308</v>
      </c>
      <c r="M251" t="s">
        <v>322</v>
      </c>
      <c r="N251" t="s">
        <v>322</v>
      </c>
      <c r="O251" t="s">
        <v>365</v>
      </c>
      <c r="P251" t="s">
        <v>445</v>
      </c>
      <c r="Q251">
        <v>0.4236226851851852</v>
      </c>
      <c r="R251" t="s">
        <v>446</v>
      </c>
      <c r="S251">
        <v>0.42361225694444443</v>
      </c>
      <c r="T251">
        <v>478</v>
      </c>
      <c r="U251">
        <v>538</v>
      </c>
      <c r="V251" t="s">
        <v>447</v>
      </c>
      <c r="W251">
        <v>36.88485573770491</v>
      </c>
      <c r="X251">
        <v>292.22424754098364</v>
      </c>
      <c r="Y251">
        <v>58.77750491803279</v>
      </c>
    </row>
    <row r="252" spans="1:25" x14ac:dyDescent="0.25">
      <c r="A252">
        <v>27</v>
      </c>
      <c r="B252" t="s">
        <v>264</v>
      </c>
      <c r="C252" t="s">
        <v>24</v>
      </c>
      <c r="D252">
        <v>0</v>
      </c>
      <c r="E252">
        <v>44.425333333333299</v>
      </c>
      <c r="F252">
        <v>1.2918119918247499</v>
      </c>
      <c r="G252">
        <v>60</v>
      </c>
      <c r="H252">
        <v>0.16677221102560899</v>
      </c>
      <c r="I252">
        <v>1.7250000000000001</v>
      </c>
      <c r="J252">
        <v>3.4375378785791798E-2</v>
      </c>
      <c r="K252">
        <v>4.4378423185647796E-3</v>
      </c>
      <c r="L252" t="s">
        <v>308</v>
      </c>
      <c r="M252" t="s">
        <v>322</v>
      </c>
      <c r="N252" t="s">
        <v>348</v>
      </c>
      <c r="O252" t="s">
        <v>381</v>
      </c>
      <c r="P252" t="s">
        <v>445</v>
      </c>
      <c r="Q252">
        <v>0.42516203703703703</v>
      </c>
      <c r="R252" t="s">
        <v>446</v>
      </c>
      <c r="S252">
        <v>0.42515160879629632</v>
      </c>
      <c r="T252">
        <v>611</v>
      </c>
      <c r="U252">
        <v>671</v>
      </c>
      <c r="V252" t="s">
        <v>447</v>
      </c>
      <c r="W252">
        <v>36.881196721311483</v>
      </c>
      <c r="X252">
        <v>287.94014590163943</v>
      </c>
      <c r="Y252">
        <v>56.250165573770481</v>
      </c>
    </row>
    <row r="253" spans="1:25" x14ac:dyDescent="0.25">
      <c r="A253">
        <v>27</v>
      </c>
      <c r="B253" t="s">
        <v>265</v>
      </c>
      <c r="C253" t="s">
        <v>1</v>
      </c>
      <c r="D253">
        <v>0</v>
      </c>
      <c r="E253">
        <v>52.472166666666702</v>
      </c>
      <c r="F253">
        <v>0.48978257647881102</v>
      </c>
      <c r="G253">
        <v>60</v>
      </c>
      <c r="H253">
        <v>6.3230658732166503E-2</v>
      </c>
      <c r="I253">
        <v>3.4941666666666702</v>
      </c>
      <c r="J253">
        <v>5.54163533825731E-2</v>
      </c>
      <c r="K253">
        <v>7.1542204586083503E-3</v>
      </c>
      <c r="L253" t="s">
        <v>309</v>
      </c>
      <c r="M253" t="s">
        <v>322</v>
      </c>
      <c r="N253" t="s">
        <v>328</v>
      </c>
      <c r="O253" t="s">
        <v>333</v>
      </c>
      <c r="P253" t="s">
        <v>445</v>
      </c>
      <c r="Q253">
        <v>0.43589120370370371</v>
      </c>
      <c r="R253" t="s">
        <v>446</v>
      </c>
      <c r="S253">
        <v>0.43588077546296294</v>
      </c>
      <c r="T253">
        <v>1538</v>
      </c>
      <c r="U253">
        <v>1598</v>
      </c>
      <c r="V253" t="s">
        <v>447</v>
      </c>
      <c r="W253">
        <v>37.358668852459019</v>
      </c>
      <c r="X253">
        <v>329.02766885245899</v>
      </c>
      <c r="Y253">
        <v>77.315927868852455</v>
      </c>
    </row>
    <row r="254" spans="1:25" x14ac:dyDescent="0.25">
      <c r="A254">
        <v>27</v>
      </c>
      <c r="B254" t="s">
        <v>266</v>
      </c>
      <c r="C254" t="s">
        <v>3</v>
      </c>
      <c r="D254">
        <v>1</v>
      </c>
      <c r="E254">
        <v>68.931333333333299</v>
      </c>
      <c r="F254">
        <v>1.62096315675451</v>
      </c>
      <c r="G254">
        <v>60</v>
      </c>
      <c r="H254">
        <v>0.209265443697534</v>
      </c>
      <c r="I254">
        <v>1.7975000000000001</v>
      </c>
      <c r="J254">
        <v>4.22541911136241E-2</v>
      </c>
      <c r="K254">
        <v>5.4549926163510497E-3</v>
      </c>
      <c r="L254" t="s">
        <v>309</v>
      </c>
      <c r="M254" t="s">
        <v>322</v>
      </c>
      <c r="N254" t="s">
        <v>403</v>
      </c>
      <c r="O254" t="s">
        <v>366</v>
      </c>
      <c r="P254" t="s">
        <v>445</v>
      </c>
      <c r="Q254">
        <v>0.43686342592592592</v>
      </c>
      <c r="R254" t="s">
        <v>446</v>
      </c>
      <c r="S254">
        <v>0.43685299768518515</v>
      </c>
      <c r="T254">
        <v>1622</v>
      </c>
      <c r="U254">
        <v>1682</v>
      </c>
      <c r="V254" t="s">
        <v>447</v>
      </c>
      <c r="W254">
        <v>37.383949180327861</v>
      </c>
      <c r="X254">
        <v>324.90112786885243</v>
      </c>
      <c r="Y254">
        <v>66.231929508196714</v>
      </c>
    </row>
    <row r="255" spans="1:25" x14ac:dyDescent="0.25">
      <c r="A255">
        <v>27</v>
      </c>
      <c r="B255" t="s">
        <v>267</v>
      </c>
      <c r="C255" t="s">
        <v>24</v>
      </c>
      <c r="D255">
        <v>0</v>
      </c>
      <c r="E255">
        <v>59.996499999999997</v>
      </c>
      <c r="F255">
        <v>1.8679345322217999</v>
      </c>
      <c r="G255">
        <v>60</v>
      </c>
      <c r="H255">
        <v>0.241149311170025</v>
      </c>
      <c r="I255">
        <v>1.5378333333333301</v>
      </c>
      <c r="J255">
        <v>2.7391705962855901E-2</v>
      </c>
      <c r="K255">
        <v>3.5362540339450399E-3</v>
      </c>
      <c r="L255" t="s">
        <v>309</v>
      </c>
      <c r="M255" t="s">
        <v>322</v>
      </c>
      <c r="N255" t="s">
        <v>395</v>
      </c>
      <c r="O255" t="s">
        <v>322</v>
      </c>
      <c r="P255" t="s">
        <v>445</v>
      </c>
      <c r="Q255">
        <v>0.44039351851851855</v>
      </c>
      <c r="R255" t="s">
        <v>446</v>
      </c>
      <c r="S255">
        <v>0.44038309027777772</v>
      </c>
      <c r="T255">
        <v>1927</v>
      </c>
      <c r="U255">
        <v>1987</v>
      </c>
      <c r="V255" t="s">
        <v>447</v>
      </c>
      <c r="W255">
        <v>37.634672131147546</v>
      </c>
      <c r="X255">
        <v>332.88303770491819</v>
      </c>
      <c r="Y255">
        <v>60.081904918032805</v>
      </c>
    </row>
    <row r="256" spans="1:25" x14ac:dyDescent="0.25">
      <c r="A256">
        <v>27</v>
      </c>
      <c r="B256" t="s">
        <v>268</v>
      </c>
      <c r="C256" t="s">
        <v>1</v>
      </c>
      <c r="D256">
        <v>0</v>
      </c>
      <c r="E256">
        <v>62.4211666666667</v>
      </c>
      <c r="F256">
        <v>0.54386300869081206</v>
      </c>
      <c r="G256">
        <v>60</v>
      </c>
      <c r="H256">
        <v>7.0212412509259095E-2</v>
      </c>
      <c r="I256">
        <v>2.7488333333333301</v>
      </c>
      <c r="J256">
        <v>5.2538610141072001E-2</v>
      </c>
      <c r="K256">
        <v>6.7827054036418699E-3</v>
      </c>
      <c r="L256" t="s">
        <v>310</v>
      </c>
      <c r="M256" t="s">
        <v>322</v>
      </c>
      <c r="N256" t="s">
        <v>379</v>
      </c>
      <c r="O256" t="s">
        <v>323</v>
      </c>
      <c r="P256" t="s">
        <v>445</v>
      </c>
      <c r="Q256">
        <v>0.45098379629629631</v>
      </c>
      <c r="R256" t="s">
        <v>446</v>
      </c>
      <c r="S256">
        <v>0.4509733680555556</v>
      </c>
      <c r="T256">
        <v>2842</v>
      </c>
      <c r="U256">
        <v>2902</v>
      </c>
      <c r="V256" t="s">
        <v>447</v>
      </c>
      <c r="W256">
        <v>37.777345901639343</v>
      </c>
      <c r="X256">
        <v>385.92174918032788</v>
      </c>
      <c r="Y256">
        <v>66.5499868852459</v>
      </c>
    </row>
    <row r="257" spans="1:25" x14ac:dyDescent="0.25">
      <c r="A257">
        <v>27</v>
      </c>
      <c r="B257" t="s">
        <v>269</v>
      </c>
      <c r="C257" t="s">
        <v>3</v>
      </c>
      <c r="D257">
        <v>1</v>
      </c>
      <c r="E257">
        <v>73.494666666666703</v>
      </c>
      <c r="F257">
        <v>1.7008492649915301</v>
      </c>
      <c r="G257">
        <v>60</v>
      </c>
      <c r="H257">
        <v>0.219578695924044</v>
      </c>
      <c r="I257">
        <v>1.6583333333333301</v>
      </c>
      <c r="J257">
        <v>2.7335365778094499E-2</v>
      </c>
      <c r="K257">
        <v>3.5289805473682802E-3</v>
      </c>
      <c r="L257" t="s">
        <v>310</v>
      </c>
      <c r="M257" t="s">
        <v>322</v>
      </c>
      <c r="N257" t="s">
        <v>402</v>
      </c>
      <c r="O257" t="s">
        <v>364</v>
      </c>
      <c r="P257" t="s">
        <v>445</v>
      </c>
      <c r="Q257">
        <v>0.4520717592592593</v>
      </c>
      <c r="R257" t="s">
        <v>446</v>
      </c>
      <c r="S257">
        <v>0.45206133101851848</v>
      </c>
      <c r="T257">
        <v>2936</v>
      </c>
      <c r="U257">
        <v>2996</v>
      </c>
      <c r="V257" t="s">
        <v>447</v>
      </c>
      <c r="W257">
        <v>37.75901967213116</v>
      </c>
      <c r="X257">
        <v>381.32673770491812</v>
      </c>
      <c r="Y257">
        <v>63.994032786885242</v>
      </c>
    </row>
    <row r="258" spans="1:25" x14ac:dyDescent="0.25">
      <c r="A258">
        <v>27</v>
      </c>
      <c r="B258" t="s">
        <v>270</v>
      </c>
      <c r="C258" t="s">
        <v>24</v>
      </c>
      <c r="D258">
        <v>0</v>
      </c>
      <c r="E258">
        <v>69.240333333333297</v>
      </c>
      <c r="F258">
        <v>2.93309447891169</v>
      </c>
      <c r="G258">
        <v>60</v>
      </c>
      <c r="H258">
        <v>0.37866086898926299</v>
      </c>
      <c r="I258">
        <v>1.2788333333333299</v>
      </c>
      <c r="J258">
        <v>3.3019775219640099E-2</v>
      </c>
      <c r="K258">
        <v>4.2628346507059397E-3</v>
      </c>
      <c r="L258" t="s">
        <v>310</v>
      </c>
      <c r="M258" t="s">
        <v>322</v>
      </c>
      <c r="N258" t="s">
        <v>369</v>
      </c>
      <c r="O258" t="s">
        <v>390</v>
      </c>
      <c r="P258" t="s">
        <v>445</v>
      </c>
      <c r="Q258">
        <v>0.45431712962962961</v>
      </c>
      <c r="R258" t="s">
        <v>446</v>
      </c>
      <c r="S258">
        <v>0.4543067013888889</v>
      </c>
      <c r="T258">
        <v>3130</v>
      </c>
      <c r="U258">
        <v>3190</v>
      </c>
      <c r="V258" t="s">
        <v>447</v>
      </c>
      <c r="W258">
        <v>37.691155737704911</v>
      </c>
      <c r="X258">
        <v>365.81582295081978</v>
      </c>
      <c r="Y258">
        <v>51.058077049180319</v>
      </c>
    </row>
    <row r="259" spans="1:25" x14ac:dyDescent="0.25">
      <c r="A259">
        <v>27</v>
      </c>
      <c r="B259" t="s">
        <v>271</v>
      </c>
      <c r="C259" t="s">
        <v>1</v>
      </c>
      <c r="D259">
        <v>0</v>
      </c>
      <c r="E259">
        <v>49.662666666666702</v>
      </c>
      <c r="F259">
        <v>0.50104180353428496</v>
      </c>
      <c r="G259">
        <v>60</v>
      </c>
      <c r="H259">
        <v>6.46842186947338E-2</v>
      </c>
      <c r="I259">
        <v>3.7248333333333301</v>
      </c>
      <c r="J259">
        <v>9.1533084486187605E-2</v>
      </c>
      <c r="K259">
        <v>1.1816870394733401E-2</v>
      </c>
      <c r="L259" t="s">
        <v>307</v>
      </c>
      <c r="M259" t="s">
        <v>336</v>
      </c>
      <c r="N259" t="s">
        <v>322</v>
      </c>
      <c r="O259" t="s">
        <v>408</v>
      </c>
      <c r="P259" t="s">
        <v>445</v>
      </c>
      <c r="Q259">
        <v>0.46563657407407405</v>
      </c>
      <c r="R259" t="s">
        <v>446</v>
      </c>
      <c r="S259">
        <v>0.46562614583333334</v>
      </c>
      <c r="T259">
        <v>4108</v>
      </c>
      <c r="U259">
        <v>4168</v>
      </c>
      <c r="V259" t="s">
        <v>447</v>
      </c>
      <c r="W259">
        <v>37.107022950819676</v>
      </c>
      <c r="X259">
        <v>366.26642131147554</v>
      </c>
      <c r="Y259">
        <v>69.687639344262308</v>
      </c>
    </row>
    <row r="260" spans="1:25" x14ac:dyDescent="0.25">
      <c r="A260">
        <v>27</v>
      </c>
      <c r="B260" t="s">
        <v>272</v>
      </c>
      <c r="C260" t="s">
        <v>3</v>
      </c>
      <c r="D260">
        <v>1</v>
      </c>
      <c r="E260">
        <v>67.346166666666704</v>
      </c>
      <c r="F260">
        <v>1.8584662956917499</v>
      </c>
      <c r="G260">
        <v>60</v>
      </c>
      <c r="H260">
        <v>0.239926967090065</v>
      </c>
      <c r="I260">
        <v>1.83283333333333</v>
      </c>
      <c r="J260">
        <v>3.6791831822958899E-2</v>
      </c>
      <c r="K260">
        <v>4.7498050642261203E-3</v>
      </c>
      <c r="L260" t="s">
        <v>307</v>
      </c>
      <c r="M260" t="s">
        <v>336</v>
      </c>
      <c r="N260" t="s">
        <v>336</v>
      </c>
      <c r="O260" t="s">
        <v>358</v>
      </c>
      <c r="P260" t="s">
        <v>445</v>
      </c>
      <c r="Q260">
        <v>0.46657407407407409</v>
      </c>
      <c r="R260" t="s">
        <v>446</v>
      </c>
      <c r="S260">
        <v>0.46656364583333332</v>
      </c>
      <c r="T260">
        <v>4189</v>
      </c>
      <c r="U260">
        <v>4249</v>
      </c>
      <c r="V260" t="s">
        <v>447</v>
      </c>
      <c r="W260">
        <v>37.118560655737696</v>
      </c>
      <c r="X260">
        <v>354.54381475409832</v>
      </c>
      <c r="Y260">
        <v>67.47717213114754</v>
      </c>
    </row>
    <row r="261" spans="1:25" x14ac:dyDescent="0.25">
      <c r="A261">
        <v>27</v>
      </c>
      <c r="B261" t="s">
        <v>273</v>
      </c>
      <c r="C261" t="s">
        <v>24</v>
      </c>
      <c r="D261">
        <v>0</v>
      </c>
      <c r="E261">
        <v>53.034666666666702</v>
      </c>
      <c r="F261">
        <v>2.3636719080466499</v>
      </c>
      <c r="G261">
        <v>60</v>
      </c>
      <c r="H261">
        <v>0.30514873119209901</v>
      </c>
      <c r="I261">
        <v>1.4266666666666701</v>
      </c>
      <c r="J261">
        <v>4.3728963196287003E-2</v>
      </c>
      <c r="K261">
        <v>5.6453848735378903E-3</v>
      </c>
      <c r="L261" t="s">
        <v>307</v>
      </c>
      <c r="M261" t="s">
        <v>336</v>
      </c>
      <c r="N261" t="s">
        <v>381</v>
      </c>
      <c r="O261" t="s">
        <v>388</v>
      </c>
      <c r="P261" t="s">
        <v>445</v>
      </c>
      <c r="Q261">
        <v>0.46870370370370368</v>
      </c>
      <c r="R261" t="s">
        <v>446</v>
      </c>
      <c r="S261">
        <v>0.46869327546296297</v>
      </c>
      <c r="T261">
        <v>4373</v>
      </c>
      <c r="U261">
        <v>4433</v>
      </c>
      <c r="V261" t="s">
        <v>447</v>
      </c>
      <c r="W261">
        <v>37.154390163934423</v>
      </c>
      <c r="X261">
        <v>341.9502049180328</v>
      </c>
      <c r="Y261">
        <v>64.120119672131153</v>
      </c>
    </row>
    <row r="262" spans="1:25" x14ac:dyDescent="0.25">
      <c r="A262">
        <v>28</v>
      </c>
      <c r="B262" t="s">
        <v>274</v>
      </c>
      <c r="C262" t="s">
        <v>1</v>
      </c>
      <c r="D262">
        <v>0</v>
      </c>
      <c r="E262">
        <v>47.710666666666597</v>
      </c>
      <c r="F262">
        <v>0.52059858709843698</v>
      </c>
      <c r="G262">
        <v>60</v>
      </c>
      <c r="H262">
        <v>6.7208988596378597E-2</v>
      </c>
      <c r="I262">
        <v>3.2566666666666699</v>
      </c>
      <c r="J262">
        <v>5.8271395689099101E-2</v>
      </c>
      <c r="K262">
        <v>7.52280483547145E-3</v>
      </c>
      <c r="L262" t="s">
        <v>308</v>
      </c>
      <c r="M262" t="s">
        <v>322</v>
      </c>
      <c r="N262" t="s">
        <v>330</v>
      </c>
      <c r="O262" t="s">
        <v>365</v>
      </c>
      <c r="P262" t="s">
        <v>448</v>
      </c>
      <c r="Q262">
        <v>0.4458449074074074</v>
      </c>
      <c r="R262" t="s">
        <v>449</v>
      </c>
      <c r="S262">
        <v>0.44583747685185182</v>
      </c>
      <c r="T262">
        <v>2158</v>
      </c>
      <c r="U262">
        <v>2218</v>
      </c>
      <c r="V262" t="s">
        <v>450</v>
      </c>
      <c r="W262">
        <v>37.373837704918017</v>
      </c>
      <c r="X262">
        <v>333.41963934426241</v>
      </c>
      <c r="Y262">
        <v>55.63393114754097</v>
      </c>
    </row>
    <row r="263" spans="1:25" x14ac:dyDescent="0.25">
      <c r="A263">
        <v>28</v>
      </c>
      <c r="B263" t="s">
        <v>275</v>
      </c>
      <c r="C263" t="s">
        <v>3</v>
      </c>
      <c r="D263">
        <v>1</v>
      </c>
      <c r="E263">
        <v>65.653999999999996</v>
      </c>
      <c r="F263">
        <v>3.54588033263015</v>
      </c>
      <c r="G263">
        <v>60</v>
      </c>
      <c r="H263">
        <v>0.45777118253069998</v>
      </c>
      <c r="I263">
        <v>1.43183333333333</v>
      </c>
      <c r="J263">
        <v>1.87520369263952E-2</v>
      </c>
      <c r="K263">
        <v>2.4208775574465101E-3</v>
      </c>
      <c r="L263" t="s">
        <v>308</v>
      </c>
      <c r="M263" t="s">
        <v>322</v>
      </c>
      <c r="N263" t="s">
        <v>340</v>
      </c>
      <c r="O263" t="s">
        <v>333</v>
      </c>
      <c r="P263" t="s">
        <v>448</v>
      </c>
      <c r="Q263">
        <v>0.44908564814814816</v>
      </c>
      <c r="R263" t="s">
        <v>449</v>
      </c>
      <c r="S263">
        <v>0.44907821759259264</v>
      </c>
      <c r="T263">
        <v>2438</v>
      </c>
      <c r="U263">
        <v>2498</v>
      </c>
      <c r="V263" t="s">
        <v>450</v>
      </c>
      <c r="W263">
        <v>36.964601639344274</v>
      </c>
      <c r="X263">
        <v>346.55064918032787</v>
      </c>
      <c r="Y263">
        <v>51.646936065573783</v>
      </c>
    </row>
    <row r="264" spans="1:25" x14ac:dyDescent="0.25">
      <c r="A264">
        <v>28</v>
      </c>
      <c r="B264" t="s">
        <v>276</v>
      </c>
      <c r="C264" t="s">
        <v>24</v>
      </c>
      <c r="D264">
        <v>0</v>
      </c>
      <c r="E264">
        <v>47.703666666666699</v>
      </c>
      <c r="F264">
        <v>1.4939834522361899</v>
      </c>
      <c r="G264">
        <v>60</v>
      </c>
      <c r="H264">
        <v>0.192872434334007</v>
      </c>
      <c r="I264">
        <v>1.63483333333333</v>
      </c>
      <c r="J264">
        <v>2.73551742007897E-2</v>
      </c>
      <c r="K264">
        <v>3.5315378037420499E-3</v>
      </c>
      <c r="L264" t="s">
        <v>308</v>
      </c>
      <c r="M264" t="s">
        <v>322</v>
      </c>
      <c r="N264" t="s">
        <v>402</v>
      </c>
      <c r="O264" t="s">
        <v>334</v>
      </c>
      <c r="P264" t="s">
        <v>448</v>
      </c>
      <c r="Q264">
        <v>0.45206018518518515</v>
      </c>
      <c r="R264" t="s">
        <v>449</v>
      </c>
      <c r="S264">
        <v>0.45205275462962963</v>
      </c>
      <c r="T264">
        <v>2695</v>
      </c>
      <c r="U264">
        <v>2755</v>
      </c>
      <c r="V264" t="s">
        <v>450</v>
      </c>
      <c r="W264">
        <v>36.902708196721314</v>
      </c>
      <c r="X264">
        <v>324.10016557377054</v>
      </c>
      <c r="Y264">
        <v>48.119749180327858</v>
      </c>
    </row>
    <row r="265" spans="1:25" x14ac:dyDescent="0.25">
      <c r="A265">
        <v>28</v>
      </c>
      <c r="B265" t="s">
        <v>277</v>
      </c>
      <c r="C265" t="s">
        <v>1</v>
      </c>
      <c r="D265">
        <v>0</v>
      </c>
      <c r="E265">
        <v>45.9211666666667</v>
      </c>
      <c r="F265">
        <v>0.49746722393428999</v>
      </c>
      <c r="G265">
        <v>60</v>
      </c>
      <c r="H265">
        <v>6.4222742452718001E-2</v>
      </c>
      <c r="I265">
        <v>3.7585000000000002</v>
      </c>
      <c r="J265">
        <v>8.2741061954348494E-2</v>
      </c>
      <c r="K265">
        <v>1.0681825166556899E-2</v>
      </c>
      <c r="L265" t="s">
        <v>309</v>
      </c>
      <c r="M265" t="s">
        <v>336</v>
      </c>
      <c r="N265" t="s">
        <v>322</v>
      </c>
      <c r="O265" t="s">
        <v>382</v>
      </c>
      <c r="P265" t="s">
        <v>448</v>
      </c>
      <c r="Q265">
        <v>0.46531250000000002</v>
      </c>
      <c r="R265" t="s">
        <v>449</v>
      </c>
      <c r="S265">
        <v>0.46530506944444444</v>
      </c>
      <c r="T265">
        <v>3840</v>
      </c>
      <c r="U265">
        <v>3900</v>
      </c>
      <c r="V265" t="s">
        <v>450</v>
      </c>
      <c r="W265">
        <v>37.32790819672131</v>
      </c>
      <c r="X265">
        <v>349.07337049180319</v>
      </c>
      <c r="Y265">
        <v>61.509752459016411</v>
      </c>
    </row>
    <row r="266" spans="1:25" x14ac:dyDescent="0.25">
      <c r="A266">
        <v>28</v>
      </c>
      <c r="B266" t="s">
        <v>278</v>
      </c>
      <c r="C266" t="s">
        <v>3</v>
      </c>
      <c r="D266">
        <v>1</v>
      </c>
      <c r="E266">
        <v>67.285499999999999</v>
      </c>
      <c r="F266">
        <v>2.6379894016719101</v>
      </c>
      <c r="G266">
        <v>60</v>
      </c>
      <c r="H266">
        <v>0.34056296733823299</v>
      </c>
      <c r="I266">
        <v>1.6658333333333299</v>
      </c>
      <c r="J266">
        <v>3.0566412212681301E-2</v>
      </c>
      <c r="K266">
        <v>3.9461068484341897E-3</v>
      </c>
      <c r="L266" t="s">
        <v>309</v>
      </c>
      <c r="M266" t="s">
        <v>336</v>
      </c>
      <c r="N266" t="s">
        <v>336</v>
      </c>
      <c r="O266" t="s">
        <v>408</v>
      </c>
      <c r="P266" t="s">
        <v>448</v>
      </c>
      <c r="Q266">
        <v>0.46633101851851855</v>
      </c>
      <c r="R266" t="s">
        <v>449</v>
      </c>
      <c r="S266">
        <v>0.46632358796296297</v>
      </c>
      <c r="T266">
        <v>3928</v>
      </c>
      <c r="U266">
        <v>3988</v>
      </c>
      <c r="V266" t="s">
        <v>450</v>
      </c>
      <c r="W266">
        <v>37.405498360655749</v>
      </c>
      <c r="X266">
        <v>343.60605573770482</v>
      </c>
      <c r="Y266">
        <v>62.072747540983599</v>
      </c>
    </row>
    <row r="267" spans="1:25" x14ac:dyDescent="0.25">
      <c r="A267">
        <v>28</v>
      </c>
      <c r="B267" t="s">
        <v>279</v>
      </c>
      <c r="C267" t="s">
        <v>24</v>
      </c>
      <c r="D267">
        <v>0</v>
      </c>
      <c r="E267">
        <v>51.588999999999999</v>
      </c>
      <c r="F267">
        <v>2.75167748836959</v>
      </c>
      <c r="G267">
        <v>60</v>
      </c>
      <c r="H267">
        <v>0.35524003621964301</v>
      </c>
      <c r="I267">
        <v>1.42583333333333</v>
      </c>
      <c r="J267">
        <v>6.8733583898670403E-2</v>
      </c>
      <c r="K267">
        <v>8.8734675254900208E-3</v>
      </c>
      <c r="L267" t="s">
        <v>309</v>
      </c>
      <c r="M267" t="s">
        <v>336</v>
      </c>
      <c r="N267" t="s">
        <v>339</v>
      </c>
      <c r="O267" t="s">
        <v>349</v>
      </c>
      <c r="P267" t="s">
        <v>448</v>
      </c>
      <c r="Q267">
        <v>0.46879629629629632</v>
      </c>
      <c r="R267" t="s">
        <v>449</v>
      </c>
      <c r="S267">
        <v>0.46878886574074069</v>
      </c>
      <c r="T267">
        <v>4141</v>
      </c>
      <c r="U267">
        <v>4201</v>
      </c>
      <c r="V267" t="s">
        <v>450</v>
      </c>
      <c r="W267">
        <v>37.51562950819671</v>
      </c>
      <c r="X267">
        <v>345.49916557377031</v>
      </c>
      <c r="Y267">
        <v>71.239406557377066</v>
      </c>
    </row>
    <row r="268" spans="1:25" x14ac:dyDescent="0.25">
      <c r="A268">
        <v>28</v>
      </c>
      <c r="B268" t="s">
        <v>280</v>
      </c>
      <c r="C268" t="s">
        <v>1</v>
      </c>
      <c r="D268">
        <v>0</v>
      </c>
      <c r="E268">
        <v>55.785166666666697</v>
      </c>
      <c r="F268">
        <v>0.590376974671457</v>
      </c>
      <c r="G268">
        <v>60</v>
      </c>
      <c r="H268">
        <v>7.6217339696229E-2</v>
      </c>
      <c r="I268">
        <v>2.734</v>
      </c>
      <c r="J268">
        <v>7.2897187874430405E-2</v>
      </c>
      <c r="K268">
        <v>9.4109864874340702E-3</v>
      </c>
      <c r="L268" t="s">
        <v>310</v>
      </c>
      <c r="M268" t="s">
        <v>336</v>
      </c>
      <c r="N268" t="s">
        <v>342</v>
      </c>
      <c r="O268" t="s">
        <v>408</v>
      </c>
      <c r="P268" t="s">
        <v>448</v>
      </c>
      <c r="Q268">
        <v>0.48160879629629627</v>
      </c>
      <c r="R268" t="s">
        <v>449</v>
      </c>
      <c r="S268">
        <v>0.48160136574074075</v>
      </c>
      <c r="T268">
        <v>5248</v>
      </c>
      <c r="U268">
        <v>5308</v>
      </c>
      <c r="V268" t="s">
        <v>450</v>
      </c>
      <c r="W268">
        <v>37.222083606557391</v>
      </c>
      <c r="X268">
        <v>355.64338360655756</v>
      </c>
      <c r="Y268">
        <v>51.310921311475425</v>
      </c>
    </row>
    <row r="269" spans="1:25" x14ac:dyDescent="0.25">
      <c r="A269">
        <v>28</v>
      </c>
      <c r="B269" t="s">
        <v>281</v>
      </c>
      <c r="C269" t="s">
        <v>3</v>
      </c>
      <c r="D269">
        <v>1</v>
      </c>
      <c r="E269">
        <v>71.961666666666702</v>
      </c>
      <c r="F269">
        <v>3.12005778080399</v>
      </c>
      <c r="G269">
        <v>60</v>
      </c>
      <c r="H269">
        <v>0.40279772747529102</v>
      </c>
      <c r="I269">
        <v>1.5553333333333299</v>
      </c>
      <c r="J269">
        <v>3.3737549143679997E-2</v>
      </c>
      <c r="K269">
        <v>4.3554988658442298E-3</v>
      </c>
      <c r="L269" t="s">
        <v>310</v>
      </c>
      <c r="M269" t="s">
        <v>336</v>
      </c>
      <c r="N269" t="s">
        <v>395</v>
      </c>
      <c r="O269" t="s">
        <v>377</v>
      </c>
      <c r="P269" t="s">
        <v>448</v>
      </c>
      <c r="Q269">
        <v>0.48260416666666667</v>
      </c>
      <c r="R269" t="s">
        <v>449</v>
      </c>
      <c r="S269">
        <v>0.48259673611111115</v>
      </c>
      <c r="T269">
        <v>5334</v>
      </c>
      <c r="U269">
        <v>5394</v>
      </c>
      <c r="V269" t="s">
        <v>450</v>
      </c>
      <c r="W269">
        <v>37.210175409836069</v>
      </c>
      <c r="X269">
        <v>348.7306770491802</v>
      </c>
      <c r="Y269">
        <v>55.618911475409831</v>
      </c>
    </row>
    <row r="270" spans="1:25" x14ac:dyDescent="0.25">
      <c r="A270">
        <v>28</v>
      </c>
      <c r="B270" t="s">
        <v>282</v>
      </c>
      <c r="C270" t="s">
        <v>24</v>
      </c>
      <c r="D270">
        <v>0</v>
      </c>
      <c r="E270">
        <v>67.424499999999995</v>
      </c>
      <c r="F270">
        <v>3.4241881884616099</v>
      </c>
      <c r="G270">
        <v>60</v>
      </c>
      <c r="H270">
        <v>0.44206079427306499</v>
      </c>
      <c r="I270">
        <v>1.383</v>
      </c>
      <c r="J270">
        <v>3.3281626562814901E-2</v>
      </c>
      <c r="K270">
        <v>4.2966395137492104E-3</v>
      </c>
      <c r="L270" t="s">
        <v>310</v>
      </c>
      <c r="M270" t="s">
        <v>336</v>
      </c>
      <c r="N270" t="s">
        <v>380</v>
      </c>
      <c r="O270" t="s">
        <v>368</v>
      </c>
      <c r="P270" t="s">
        <v>448</v>
      </c>
      <c r="Q270">
        <v>0.48427083333333337</v>
      </c>
      <c r="R270" t="s">
        <v>449</v>
      </c>
      <c r="S270">
        <v>0.48426340277777774</v>
      </c>
      <c r="T270">
        <v>5478</v>
      </c>
      <c r="U270">
        <v>5538</v>
      </c>
      <c r="V270" t="s">
        <v>450</v>
      </c>
      <c r="W270">
        <v>37.198386885245881</v>
      </c>
      <c r="X270">
        <v>349.67176065573784</v>
      </c>
      <c r="Y270">
        <v>55.957616393442613</v>
      </c>
    </row>
    <row r="271" spans="1:25" x14ac:dyDescent="0.25">
      <c r="A271">
        <v>28</v>
      </c>
      <c r="B271" t="s">
        <v>283</v>
      </c>
      <c r="C271" t="s">
        <v>1</v>
      </c>
      <c r="D271">
        <v>0</v>
      </c>
      <c r="E271">
        <v>48.228333333333303</v>
      </c>
      <c r="F271">
        <v>0.59788562637198595</v>
      </c>
      <c r="G271">
        <v>60</v>
      </c>
      <c r="H271">
        <v>7.7186702462516396E-2</v>
      </c>
      <c r="I271">
        <v>3.4098333333333302</v>
      </c>
      <c r="J271">
        <v>0.15378005577953099</v>
      </c>
      <c r="K271">
        <v>1.9852919833765699E-2</v>
      </c>
      <c r="L271" t="s">
        <v>307</v>
      </c>
      <c r="M271" t="s">
        <v>336</v>
      </c>
      <c r="N271" t="s">
        <v>335</v>
      </c>
      <c r="O271" t="s">
        <v>358</v>
      </c>
      <c r="P271" t="s">
        <v>448</v>
      </c>
      <c r="Q271">
        <v>0.49435185185185188</v>
      </c>
      <c r="R271" t="s">
        <v>449</v>
      </c>
      <c r="S271">
        <v>0.49434442129629624</v>
      </c>
      <c r="T271">
        <v>6349</v>
      </c>
      <c r="U271">
        <v>6409</v>
      </c>
      <c r="V271" t="s">
        <v>450</v>
      </c>
      <c r="W271">
        <v>37.538688524590157</v>
      </c>
      <c r="X271">
        <v>378.6904491803279</v>
      </c>
      <c r="Y271">
        <v>60.784011475409855</v>
      </c>
    </row>
    <row r="272" spans="1:25" x14ac:dyDescent="0.25">
      <c r="A272">
        <v>28</v>
      </c>
      <c r="B272" t="s">
        <v>284</v>
      </c>
      <c r="C272" t="s">
        <v>3</v>
      </c>
      <c r="D272">
        <v>1</v>
      </c>
      <c r="E272">
        <v>70.086666666666702</v>
      </c>
      <c r="F272">
        <v>2.9915651793370999</v>
      </c>
      <c r="G272">
        <v>60</v>
      </c>
      <c r="H272">
        <v>0.38620940395555298</v>
      </c>
      <c r="I272">
        <v>1.5861666666666701</v>
      </c>
      <c r="J272">
        <v>2.8988024347229299E-2</v>
      </c>
      <c r="K272">
        <v>3.7423378512091302E-3</v>
      </c>
      <c r="L272" t="s">
        <v>307</v>
      </c>
      <c r="M272" t="s">
        <v>336</v>
      </c>
      <c r="N272" t="s">
        <v>384</v>
      </c>
      <c r="O272" t="s">
        <v>364</v>
      </c>
      <c r="P272" t="s">
        <v>448</v>
      </c>
      <c r="Q272">
        <v>0.49582175925925925</v>
      </c>
      <c r="R272" t="s">
        <v>449</v>
      </c>
      <c r="S272">
        <v>0.49581432870370373</v>
      </c>
      <c r="T272">
        <v>6476</v>
      </c>
      <c r="U272">
        <v>6536</v>
      </c>
      <c r="V272" t="s">
        <v>450</v>
      </c>
      <c r="W272">
        <v>37.683573770491805</v>
      </c>
      <c r="X272">
        <v>377.05766557377041</v>
      </c>
      <c r="Y272">
        <v>59.459232786885231</v>
      </c>
    </row>
    <row r="273" spans="1:25" x14ac:dyDescent="0.25">
      <c r="A273">
        <v>28</v>
      </c>
      <c r="B273" t="s">
        <v>285</v>
      </c>
      <c r="C273" t="s">
        <v>24</v>
      </c>
      <c r="D273">
        <v>0</v>
      </c>
      <c r="E273">
        <v>50.523000000000003</v>
      </c>
      <c r="F273">
        <v>2.0692005702686198</v>
      </c>
      <c r="G273">
        <v>60</v>
      </c>
      <c r="H273">
        <v>0.26713264495377598</v>
      </c>
      <c r="I273">
        <v>1.528</v>
      </c>
      <c r="J273">
        <v>3.3704599092705498E-2</v>
      </c>
      <c r="K273">
        <v>4.35124503255486E-3</v>
      </c>
      <c r="L273" t="s">
        <v>307</v>
      </c>
      <c r="M273" t="s">
        <v>336</v>
      </c>
      <c r="N273" t="s">
        <v>377</v>
      </c>
      <c r="O273" t="s">
        <v>391</v>
      </c>
      <c r="P273" t="s">
        <v>448</v>
      </c>
      <c r="Q273">
        <v>0.49793981481481481</v>
      </c>
      <c r="R273" t="s">
        <v>449</v>
      </c>
      <c r="S273">
        <v>0.49793238425925929</v>
      </c>
      <c r="T273">
        <v>6659</v>
      </c>
      <c r="U273">
        <v>6719</v>
      </c>
      <c r="V273" t="s">
        <v>450</v>
      </c>
      <c r="W273">
        <v>37.855839344262307</v>
      </c>
      <c r="X273">
        <v>380.86314918032775</v>
      </c>
      <c r="Y273">
        <v>60.988140983606556</v>
      </c>
    </row>
    <row r="274" spans="1:25" x14ac:dyDescent="0.25">
      <c r="A274">
        <v>34</v>
      </c>
      <c r="B274" t="s">
        <v>286</v>
      </c>
      <c r="C274" t="s">
        <v>1</v>
      </c>
      <c r="D274">
        <v>0</v>
      </c>
      <c r="E274">
        <v>47.506333333333302</v>
      </c>
      <c r="F274">
        <v>0.39490913160146401</v>
      </c>
      <c r="G274">
        <v>60</v>
      </c>
      <c r="H274">
        <v>5.0982549665256803E-2</v>
      </c>
      <c r="I274">
        <v>4.3014999999999999</v>
      </c>
      <c r="J274">
        <v>0.257997577508007</v>
      </c>
      <c r="K274">
        <v>3.3307344035012301E-2</v>
      </c>
      <c r="L274" t="s">
        <v>308</v>
      </c>
      <c r="M274" t="s">
        <v>381</v>
      </c>
      <c r="N274" t="s">
        <v>333</v>
      </c>
      <c r="O274" t="s">
        <v>338</v>
      </c>
      <c r="P274" t="s">
        <v>451</v>
      </c>
      <c r="Q274">
        <v>0.61201388888888886</v>
      </c>
      <c r="R274" t="s">
        <v>452</v>
      </c>
      <c r="S274">
        <v>0.61200291666666662</v>
      </c>
      <c r="T274">
        <v>1142</v>
      </c>
      <c r="U274">
        <v>1202</v>
      </c>
      <c r="V274" t="s">
        <v>453</v>
      </c>
      <c r="W274">
        <v>37.666855737704907</v>
      </c>
      <c r="X274">
        <v>361.60173934426223</v>
      </c>
      <c r="Y274">
        <v>46.151536065573779</v>
      </c>
    </row>
    <row r="275" spans="1:25" x14ac:dyDescent="0.25">
      <c r="A275">
        <v>34</v>
      </c>
      <c r="B275" t="s">
        <v>287</v>
      </c>
      <c r="C275" t="s">
        <v>3</v>
      </c>
      <c r="D275">
        <v>1</v>
      </c>
      <c r="E275">
        <v>65.444000000000003</v>
      </c>
      <c r="F275">
        <v>1.52997298451095</v>
      </c>
      <c r="G275">
        <v>60</v>
      </c>
      <c r="H275">
        <v>0.19751866297193801</v>
      </c>
      <c r="I275">
        <v>1.7041666666666699</v>
      </c>
      <c r="J275">
        <v>4.5287660816410301E-2</v>
      </c>
      <c r="K275">
        <v>5.8466118710215698E-3</v>
      </c>
      <c r="L275" t="s">
        <v>308</v>
      </c>
      <c r="M275" t="s">
        <v>381</v>
      </c>
      <c r="N275" t="s">
        <v>330</v>
      </c>
      <c r="O275" t="s">
        <v>330</v>
      </c>
      <c r="P275" t="s">
        <v>451</v>
      </c>
      <c r="Q275">
        <v>0.61298611111111112</v>
      </c>
      <c r="R275" t="s">
        <v>452</v>
      </c>
      <c r="S275">
        <v>0.61297513888888888</v>
      </c>
      <c r="T275">
        <v>1226</v>
      </c>
      <c r="U275">
        <v>1286</v>
      </c>
      <c r="V275" t="s">
        <v>453</v>
      </c>
      <c r="W275">
        <v>37.590265573770495</v>
      </c>
      <c r="X275">
        <v>356.88006721311467</v>
      </c>
      <c r="Y275">
        <v>48.326309836065569</v>
      </c>
    </row>
    <row r="276" spans="1:25" x14ac:dyDescent="0.25">
      <c r="A276">
        <v>34</v>
      </c>
      <c r="B276" t="s">
        <v>288</v>
      </c>
      <c r="C276" t="s">
        <v>24</v>
      </c>
      <c r="D276">
        <v>0</v>
      </c>
      <c r="E276">
        <v>43.319666666666699</v>
      </c>
      <c r="F276">
        <v>0.72489301892685498</v>
      </c>
      <c r="G276">
        <v>60</v>
      </c>
      <c r="H276">
        <v>9.3583286336190799E-2</v>
      </c>
      <c r="I276">
        <v>1.887</v>
      </c>
      <c r="J276">
        <v>6.5225250734154597E-2</v>
      </c>
      <c r="K276">
        <v>8.4205436615194598E-3</v>
      </c>
      <c r="L276" t="s">
        <v>308</v>
      </c>
      <c r="M276" t="s">
        <v>381</v>
      </c>
      <c r="N276" t="s">
        <v>357</v>
      </c>
      <c r="O276" t="s">
        <v>330</v>
      </c>
      <c r="P276" t="s">
        <v>451</v>
      </c>
      <c r="Q276">
        <v>0.61506944444444445</v>
      </c>
      <c r="R276" t="s">
        <v>452</v>
      </c>
      <c r="S276">
        <v>0.61505847222222221</v>
      </c>
      <c r="T276">
        <v>1406</v>
      </c>
      <c r="U276">
        <v>1466</v>
      </c>
      <c r="V276" t="s">
        <v>453</v>
      </c>
      <c r="W276">
        <v>37.475040983606561</v>
      </c>
      <c r="X276">
        <v>343.85975081967217</v>
      </c>
      <c r="Y276">
        <v>47.232755737704935</v>
      </c>
    </row>
    <row r="277" spans="1:25" x14ac:dyDescent="0.25">
      <c r="A277">
        <v>34</v>
      </c>
      <c r="B277" t="s">
        <v>289</v>
      </c>
      <c r="C277" t="s">
        <v>1</v>
      </c>
      <c r="D277">
        <v>0</v>
      </c>
      <c r="E277">
        <v>45.253999999999998</v>
      </c>
      <c r="F277">
        <v>0.39096973454902301</v>
      </c>
      <c r="G277">
        <v>60</v>
      </c>
      <c r="H277">
        <v>5.0473975692649997E-2</v>
      </c>
      <c r="I277">
        <v>4.8620000000000001</v>
      </c>
      <c r="J277">
        <v>0.10592135447270901</v>
      </c>
      <c r="K277">
        <v>1.3674388062684501E-2</v>
      </c>
      <c r="L277" t="s">
        <v>309</v>
      </c>
      <c r="M277" t="s">
        <v>339</v>
      </c>
      <c r="N277" t="s">
        <v>337</v>
      </c>
      <c r="O277" t="s">
        <v>347</v>
      </c>
      <c r="P277" t="s">
        <v>451</v>
      </c>
      <c r="Q277">
        <v>0.62509259259259264</v>
      </c>
      <c r="R277" t="s">
        <v>452</v>
      </c>
      <c r="S277">
        <v>0.62508162037037041</v>
      </c>
      <c r="T277">
        <v>2272</v>
      </c>
      <c r="U277">
        <v>2332</v>
      </c>
      <c r="V277" t="s">
        <v>453</v>
      </c>
      <c r="W277">
        <v>37.069463934426224</v>
      </c>
      <c r="X277">
        <v>340.39346557377041</v>
      </c>
      <c r="Y277">
        <v>52.761911475409818</v>
      </c>
    </row>
    <row r="278" spans="1:25" x14ac:dyDescent="0.25">
      <c r="A278">
        <v>34</v>
      </c>
      <c r="B278" t="s">
        <v>290</v>
      </c>
      <c r="C278" t="s">
        <v>3</v>
      </c>
      <c r="D278">
        <v>1</v>
      </c>
      <c r="E278">
        <v>61.772666666666701</v>
      </c>
      <c r="F278">
        <v>1.09995585770016</v>
      </c>
      <c r="G278">
        <v>60</v>
      </c>
      <c r="H278">
        <v>0.14200369061453399</v>
      </c>
      <c r="I278">
        <v>1.9446666666666701</v>
      </c>
      <c r="J278">
        <v>3.9642849992849297E-2</v>
      </c>
      <c r="K278">
        <v>5.1178699272834798E-3</v>
      </c>
      <c r="L278" t="s">
        <v>309</v>
      </c>
      <c r="M278" t="s">
        <v>339</v>
      </c>
      <c r="N278" t="s">
        <v>365</v>
      </c>
      <c r="O278" t="s">
        <v>328</v>
      </c>
      <c r="P278" t="s">
        <v>451</v>
      </c>
      <c r="Q278">
        <v>0.62600694444444438</v>
      </c>
      <c r="R278" t="s">
        <v>452</v>
      </c>
      <c r="S278">
        <v>0.62599597222222225</v>
      </c>
      <c r="T278">
        <v>2351</v>
      </c>
      <c r="U278">
        <v>2411</v>
      </c>
      <c r="V278" t="s">
        <v>453</v>
      </c>
      <c r="W278">
        <v>37.123940983606545</v>
      </c>
      <c r="X278">
        <v>348.03633606557383</v>
      </c>
      <c r="Y278">
        <v>56.099301639344255</v>
      </c>
    </row>
    <row r="279" spans="1:25" x14ac:dyDescent="0.25">
      <c r="A279">
        <v>34</v>
      </c>
      <c r="B279" t="s">
        <v>291</v>
      </c>
      <c r="C279" t="s">
        <v>24</v>
      </c>
      <c r="D279">
        <v>0</v>
      </c>
      <c r="E279">
        <v>47.185000000000002</v>
      </c>
      <c r="F279">
        <v>0.83817559814953702</v>
      </c>
      <c r="G279">
        <v>60</v>
      </c>
      <c r="H279">
        <v>0.10820800442768699</v>
      </c>
      <c r="I279">
        <v>1.7150000000000001</v>
      </c>
      <c r="J279">
        <v>2.98607881119482E-2</v>
      </c>
      <c r="K279">
        <v>3.8550111687401301E-3</v>
      </c>
      <c r="L279" t="s">
        <v>309</v>
      </c>
      <c r="M279" t="s">
        <v>339</v>
      </c>
      <c r="N279" t="s">
        <v>349</v>
      </c>
      <c r="O279" t="s">
        <v>395</v>
      </c>
      <c r="P279" t="s">
        <v>451</v>
      </c>
      <c r="Q279">
        <v>0.62817129629629631</v>
      </c>
      <c r="R279" t="s">
        <v>452</v>
      </c>
      <c r="S279">
        <v>0.62816032407407407</v>
      </c>
      <c r="T279">
        <v>2538</v>
      </c>
      <c r="U279">
        <v>2598</v>
      </c>
      <c r="V279" t="s">
        <v>453</v>
      </c>
      <c r="W279">
        <v>37.307726229508198</v>
      </c>
      <c r="X279">
        <v>354.54472459016404</v>
      </c>
      <c r="Y279">
        <v>61.218409836065561</v>
      </c>
    </row>
    <row r="280" spans="1:25" x14ac:dyDescent="0.25">
      <c r="A280">
        <v>34</v>
      </c>
      <c r="B280" t="s">
        <v>292</v>
      </c>
      <c r="C280" t="s">
        <v>1</v>
      </c>
      <c r="D280">
        <v>0</v>
      </c>
      <c r="E280">
        <v>55.2068333333333</v>
      </c>
      <c r="F280">
        <v>0.47042708137275502</v>
      </c>
      <c r="G280">
        <v>60</v>
      </c>
      <c r="H280">
        <v>6.07318750587214E-2</v>
      </c>
      <c r="I280">
        <v>3.7945000000000002</v>
      </c>
      <c r="J280">
        <v>0.10906305515618001</v>
      </c>
      <c r="K280">
        <v>1.40799798768796E-2</v>
      </c>
      <c r="L280" t="s">
        <v>310</v>
      </c>
      <c r="M280" t="s">
        <v>339</v>
      </c>
      <c r="N280" t="s">
        <v>378</v>
      </c>
      <c r="O280" t="s">
        <v>328</v>
      </c>
      <c r="P280" t="s">
        <v>451</v>
      </c>
      <c r="Q280">
        <v>0.64059027777777777</v>
      </c>
      <c r="R280" t="s">
        <v>452</v>
      </c>
      <c r="S280">
        <v>0.64057930555555553</v>
      </c>
      <c r="T280">
        <v>3611</v>
      </c>
      <c r="U280">
        <v>3671</v>
      </c>
      <c r="V280" t="s">
        <v>453</v>
      </c>
      <c r="W280">
        <v>37.195437704918028</v>
      </c>
      <c r="X280">
        <v>387.88042295081959</v>
      </c>
      <c r="Y280">
        <v>59.093101639344269</v>
      </c>
    </row>
    <row r="281" spans="1:25" x14ac:dyDescent="0.25">
      <c r="A281">
        <v>34</v>
      </c>
      <c r="B281" t="s">
        <v>293</v>
      </c>
      <c r="C281" t="s">
        <v>3</v>
      </c>
      <c r="D281">
        <v>1</v>
      </c>
      <c r="E281">
        <v>69.352166666666704</v>
      </c>
      <c r="F281">
        <v>1.24471294102518</v>
      </c>
      <c r="G281">
        <v>60</v>
      </c>
      <c r="H281">
        <v>0.16069174971331299</v>
      </c>
      <c r="I281">
        <v>1.90966666666667</v>
      </c>
      <c r="J281">
        <v>2.7200898677964502E-2</v>
      </c>
      <c r="K281">
        <v>3.5116209193877201E-3</v>
      </c>
      <c r="L281" t="s">
        <v>310</v>
      </c>
      <c r="M281" t="s">
        <v>339</v>
      </c>
      <c r="N281" t="s">
        <v>376</v>
      </c>
      <c r="O281" t="s">
        <v>349</v>
      </c>
      <c r="P281" t="s">
        <v>451</v>
      </c>
      <c r="Q281">
        <v>0.64171296296296299</v>
      </c>
      <c r="R281" t="s">
        <v>452</v>
      </c>
      <c r="S281">
        <v>0.64170199074074075</v>
      </c>
      <c r="T281">
        <v>3708</v>
      </c>
      <c r="U281">
        <v>3768</v>
      </c>
      <c r="V281" t="s">
        <v>453</v>
      </c>
      <c r="W281">
        <v>37.129781967213113</v>
      </c>
      <c r="X281">
        <v>385.90322131147536</v>
      </c>
      <c r="Y281">
        <v>59.431124590163968</v>
      </c>
    </row>
    <row r="282" spans="1:25" x14ac:dyDescent="0.25">
      <c r="A282">
        <v>34</v>
      </c>
      <c r="B282" t="s">
        <v>294</v>
      </c>
      <c r="C282" t="s">
        <v>24</v>
      </c>
      <c r="D282">
        <v>0</v>
      </c>
      <c r="E282">
        <v>56.173333333333296</v>
      </c>
      <c r="F282">
        <v>1.31410763976506</v>
      </c>
      <c r="G282">
        <v>60</v>
      </c>
      <c r="H282">
        <v>0.1696505667978</v>
      </c>
      <c r="I282">
        <v>1.5596666666666701</v>
      </c>
      <c r="J282">
        <v>5.8308566170751398E-2</v>
      </c>
      <c r="K282">
        <v>7.5276035240184396E-3</v>
      </c>
      <c r="L282" t="s">
        <v>310</v>
      </c>
      <c r="M282" t="s">
        <v>339</v>
      </c>
      <c r="N282" t="s">
        <v>350</v>
      </c>
      <c r="O282" t="s">
        <v>339</v>
      </c>
      <c r="P282" t="s">
        <v>451</v>
      </c>
      <c r="Q282">
        <v>0.64322916666666663</v>
      </c>
      <c r="R282" t="s">
        <v>452</v>
      </c>
      <c r="S282">
        <v>0.6432181944444445</v>
      </c>
      <c r="T282">
        <v>3839</v>
      </c>
      <c r="U282">
        <v>3899</v>
      </c>
      <c r="V282" t="s">
        <v>453</v>
      </c>
      <c r="W282">
        <v>37.034362295081962</v>
      </c>
      <c r="X282">
        <v>384.95665901639342</v>
      </c>
      <c r="Y282">
        <v>60.870449180327881</v>
      </c>
    </row>
    <row r="283" spans="1:25" x14ac:dyDescent="0.25">
      <c r="A283">
        <v>35</v>
      </c>
      <c r="B283" t="s">
        <v>295</v>
      </c>
      <c r="C283" t="s">
        <v>1</v>
      </c>
      <c r="D283">
        <v>0</v>
      </c>
      <c r="E283">
        <v>49.122166666666701</v>
      </c>
      <c r="F283">
        <v>0.411906509079696</v>
      </c>
      <c r="G283">
        <v>60</v>
      </c>
      <c r="H283">
        <v>5.3176901662003201E-2</v>
      </c>
      <c r="I283">
        <v>5.6488333333333403</v>
      </c>
      <c r="J283">
        <v>0.37276932843545801</v>
      </c>
      <c r="K283">
        <v>4.8124313366915E-2</v>
      </c>
      <c r="L283" t="s">
        <v>308</v>
      </c>
      <c r="M283" t="s">
        <v>339</v>
      </c>
      <c r="N283" t="s">
        <v>337</v>
      </c>
      <c r="O283" t="s">
        <v>358</v>
      </c>
      <c r="P283" t="s">
        <v>454</v>
      </c>
      <c r="Q283">
        <v>0.62560185185185191</v>
      </c>
      <c r="R283" t="s">
        <v>455</v>
      </c>
      <c r="S283">
        <v>0.62559408564814811</v>
      </c>
      <c r="T283">
        <v>1129</v>
      </c>
      <c r="U283">
        <v>1189</v>
      </c>
      <c r="V283" t="s">
        <v>456</v>
      </c>
      <c r="W283">
        <v>36.434503278688531</v>
      </c>
      <c r="X283">
        <v>331.4174131147542</v>
      </c>
      <c r="Y283">
        <v>88.485336065573762</v>
      </c>
    </row>
    <row r="284" spans="1:25" x14ac:dyDescent="0.25">
      <c r="A284">
        <v>35</v>
      </c>
      <c r="B284" t="s">
        <v>296</v>
      </c>
      <c r="C284" t="s">
        <v>3</v>
      </c>
      <c r="D284">
        <v>1</v>
      </c>
      <c r="E284">
        <v>64.593000000000004</v>
      </c>
      <c r="F284">
        <v>2.0258728982836001</v>
      </c>
      <c r="G284">
        <v>60</v>
      </c>
      <c r="H284">
        <v>0.26153906655284498</v>
      </c>
      <c r="I284">
        <v>1.72</v>
      </c>
      <c r="J284">
        <v>3.09300285590988E-2</v>
      </c>
      <c r="K284">
        <v>3.9930495169036503E-3</v>
      </c>
      <c r="L284" t="s">
        <v>308</v>
      </c>
      <c r="M284" t="s">
        <v>339</v>
      </c>
      <c r="N284" t="s">
        <v>382</v>
      </c>
      <c r="O284" t="s">
        <v>372</v>
      </c>
      <c r="P284" t="s">
        <v>454</v>
      </c>
      <c r="Q284">
        <v>0.62716435185185182</v>
      </c>
      <c r="R284" t="s">
        <v>455</v>
      </c>
      <c r="S284">
        <v>0.62715658564814813</v>
      </c>
      <c r="T284">
        <v>1264</v>
      </c>
      <c r="U284">
        <v>1324</v>
      </c>
      <c r="V284" t="s">
        <v>456</v>
      </c>
      <c r="W284">
        <v>36.485981967213107</v>
      </c>
      <c r="X284">
        <v>319.38737049180332</v>
      </c>
      <c r="Y284">
        <v>79.178942622950814</v>
      </c>
    </row>
    <row r="285" spans="1:25" x14ac:dyDescent="0.25">
      <c r="A285">
        <v>35</v>
      </c>
      <c r="B285" t="s">
        <v>297</v>
      </c>
      <c r="C285" t="s">
        <v>24</v>
      </c>
      <c r="D285">
        <v>0</v>
      </c>
      <c r="E285">
        <v>49.582500000000003</v>
      </c>
      <c r="F285">
        <v>0.86703253495279298</v>
      </c>
      <c r="G285">
        <v>60</v>
      </c>
      <c r="H285">
        <v>0.111933418949739</v>
      </c>
      <c r="I285">
        <v>2.27816666666667</v>
      </c>
      <c r="J285">
        <v>0.12599592145074501</v>
      </c>
      <c r="K285">
        <v>1.62660035156264E-2</v>
      </c>
      <c r="L285" t="s">
        <v>308</v>
      </c>
      <c r="M285" t="s">
        <v>339</v>
      </c>
      <c r="N285" t="s">
        <v>366</v>
      </c>
      <c r="O285" t="s">
        <v>350</v>
      </c>
      <c r="P285" t="s">
        <v>454</v>
      </c>
      <c r="Q285">
        <v>0.62877314814814811</v>
      </c>
      <c r="R285" t="s">
        <v>455</v>
      </c>
      <c r="S285">
        <v>0.62876538194444442</v>
      </c>
      <c r="T285">
        <v>1403</v>
      </c>
      <c r="U285">
        <v>1463</v>
      </c>
      <c r="V285" t="s">
        <v>456</v>
      </c>
      <c r="W285">
        <v>36.527354098360654</v>
      </c>
      <c r="X285">
        <v>292.83065737704931</v>
      </c>
      <c r="Y285">
        <v>63.178422950819645</v>
      </c>
    </row>
    <row r="286" spans="1:25" x14ac:dyDescent="0.25">
      <c r="A286">
        <v>35</v>
      </c>
      <c r="B286" t="s">
        <v>298</v>
      </c>
      <c r="C286" t="s">
        <v>1</v>
      </c>
      <c r="D286">
        <v>0</v>
      </c>
      <c r="E286">
        <v>55.0505</v>
      </c>
      <c r="F286">
        <v>0.401951178627455</v>
      </c>
      <c r="G286">
        <v>60</v>
      </c>
      <c r="H286">
        <v>5.1891674027085798E-2</v>
      </c>
      <c r="I286">
        <v>4.8061666666666598</v>
      </c>
      <c r="J286">
        <v>0.19260574296272201</v>
      </c>
      <c r="K286">
        <v>2.4865294495950999E-2</v>
      </c>
      <c r="L286" t="s">
        <v>309</v>
      </c>
      <c r="M286" t="s">
        <v>339</v>
      </c>
      <c r="N286" t="s">
        <v>329</v>
      </c>
      <c r="O286" t="s">
        <v>328</v>
      </c>
      <c r="P286" t="s">
        <v>454</v>
      </c>
      <c r="Q286">
        <v>0.63920138888888889</v>
      </c>
      <c r="R286" t="s">
        <v>455</v>
      </c>
      <c r="S286">
        <v>0.6391936226851852</v>
      </c>
      <c r="T286">
        <v>2304</v>
      </c>
      <c r="U286">
        <v>2364</v>
      </c>
      <c r="V286" t="s">
        <v>456</v>
      </c>
      <c r="W286">
        <v>36.818463934426227</v>
      </c>
      <c r="X286">
        <v>334.48332131147544</v>
      </c>
      <c r="Y286">
        <v>80.879291803278704</v>
      </c>
    </row>
    <row r="287" spans="1:25" x14ac:dyDescent="0.25">
      <c r="A287">
        <v>35</v>
      </c>
      <c r="B287" t="s">
        <v>299</v>
      </c>
      <c r="C287" t="s">
        <v>3</v>
      </c>
      <c r="D287">
        <v>1</v>
      </c>
      <c r="E287">
        <v>68.181166666666698</v>
      </c>
      <c r="F287">
        <v>1.26951446317961</v>
      </c>
      <c r="G287">
        <v>60</v>
      </c>
      <c r="H287">
        <v>0.16389361245546999</v>
      </c>
      <c r="I287">
        <v>1.89</v>
      </c>
      <c r="J287">
        <v>4.1633319989322598E-2</v>
      </c>
      <c r="K287">
        <v>5.3748384988656899E-3</v>
      </c>
      <c r="L287" t="s">
        <v>309</v>
      </c>
      <c r="M287" t="s">
        <v>339</v>
      </c>
      <c r="N287" t="s">
        <v>368</v>
      </c>
      <c r="O287" t="s">
        <v>369</v>
      </c>
      <c r="P287" t="s">
        <v>454</v>
      </c>
      <c r="Q287">
        <v>0.64020833333333338</v>
      </c>
      <c r="R287" t="s">
        <v>455</v>
      </c>
      <c r="S287">
        <v>0.64020056712962969</v>
      </c>
      <c r="T287">
        <v>2391</v>
      </c>
      <c r="U287">
        <v>2451</v>
      </c>
      <c r="V287" t="s">
        <v>456</v>
      </c>
      <c r="W287">
        <v>36.899155737704902</v>
      </c>
      <c r="X287">
        <v>337.2137475409836</v>
      </c>
      <c r="Y287">
        <v>74.446401639344259</v>
      </c>
    </row>
    <row r="288" spans="1:25" x14ac:dyDescent="0.25">
      <c r="A288">
        <v>35</v>
      </c>
      <c r="B288" t="s">
        <v>300</v>
      </c>
      <c r="C288" t="s">
        <v>24</v>
      </c>
      <c r="D288">
        <v>0</v>
      </c>
      <c r="E288">
        <v>60.341500000000003</v>
      </c>
      <c r="F288">
        <v>1.3375933923780201</v>
      </c>
      <c r="G288">
        <v>60</v>
      </c>
      <c r="H288">
        <v>0.17268256442257099</v>
      </c>
      <c r="I288">
        <v>1.871</v>
      </c>
      <c r="J288">
        <v>7.5425459892532298E-2</v>
      </c>
      <c r="K288">
        <v>9.7373850014604406E-3</v>
      </c>
      <c r="L288" t="s">
        <v>309</v>
      </c>
      <c r="M288" t="s">
        <v>339</v>
      </c>
      <c r="N288" t="s">
        <v>376</v>
      </c>
      <c r="O288" t="s">
        <v>329</v>
      </c>
      <c r="P288" t="s">
        <v>454</v>
      </c>
      <c r="Q288">
        <v>0.64189814814814816</v>
      </c>
      <c r="R288" t="s">
        <v>455</v>
      </c>
      <c r="S288">
        <v>0.64189038194444448</v>
      </c>
      <c r="T288">
        <v>2537</v>
      </c>
      <c r="U288">
        <v>2597</v>
      </c>
      <c r="V288" t="s">
        <v>456</v>
      </c>
      <c r="W288">
        <v>37.025809836065591</v>
      </c>
      <c r="X288">
        <v>342.71076065573777</v>
      </c>
      <c r="Y288">
        <v>69.662342622950831</v>
      </c>
    </row>
    <row r="289" spans="1:25" x14ac:dyDescent="0.25">
      <c r="A289">
        <v>35</v>
      </c>
      <c r="B289" t="s">
        <v>301</v>
      </c>
      <c r="C289" t="s">
        <v>1</v>
      </c>
      <c r="D289">
        <v>0</v>
      </c>
      <c r="E289">
        <v>63.030999999999999</v>
      </c>
      <c r="F289">
        <v>0.48525491582603603</v>
      </c>
      <c r="G289">
        <v>60</v>
      </c>
      <c r="H289">
        <v>6.2646140255317395E-2</v>
      </c>
      <c r="I289">
        <v>4.3396666666666697</v>
      </c>
      <c r="J289">
        <v>0.235180545302729</v>
      </c>
      <c r="K289">
        <v>3.0361677843648301E-2</v>
      </c>
      <c r="L289" t="s">
        <v>310</v>
      </c>
      <c r="M289" t="s">
        <v>339</v>
      </c>
      <c r="N289" t="s">
        <v>343</v>
      </c>
      <c r="O289" t="s">
        <v>368</v>
      </c>
      <c r="P289" t="s">
        <v>454</v>
      </c>
      <c r="Q289">
        <v>0.65232638888888894</v>
      </c>
      <c r="R289" t="s">
        <v>455</v>
      </c>
      <c r="S289">
        <v>0.65231862268518526</v>
      </c>
      <c r="T289">
        <v>3438</v>
      </c>
      <c r="U289">
        <v>3498</v>
      </c>
      <c r="V289" t="s">
        <v>456</v>
      </c>
      <c r="W289">
        <v>37.516462295081944</v>
      </c>
      <c r="X289">
        <v>371.403944262295</v>
      </c>
      <c r="Y289">
        <v>77.25475409836065</v>
      </c>
    </row>
    <row r="290" spans="1:25" x14ac:dyDescent="0.25">
      <c r="A290">
        <v>35</v>
      </c>
      <c r="B290" t="s">
        <v>302</v>
      </c>
      <c r="C290" t="s">
        <v>3</v>
      </c>
      <c r="D290">
        <v>1</v>
      </c>
      <c r="E290">
        <v>76.151499999999999</v>
      </c>
      <c r="F290">
        <v>1.8497547810453101</v>
      </c>
      <c r="G290">
        <v>60</v>
      </c>
      <c r="H290">
        <v>0.238802315385202</v>
      </c>
      <c r="I290">
        <v>1.8660000000000001</v>
      </c>
      <c r="J290">
        <v>2.6153393661244001E-2</v>
      </c>
      <c r="K290">
        <v>3.3763886032268202E-3</v>
      </c>
      <c r="L290" t="s">
        <v>310</v>
      </c>
      <c r="M290" t="s">
        <v>339</v>
      </c>
      <c r="N290" t="s">
        <v>370</v>
      </c>
      <c r="O290" t="s">
        <v>334</v>
      </c>
      <c r="P290" t="s">
        <v>454</v>
      </c>
      <c r="Q290">
        <v>0.65344907407407404</v>
      </c>
      <c r="R290" t="s">
        <v>455</v>
      </c>
      <c r="S290">
        <v>0.65344130787037036</v>
      </c>
      <c r="T290">
        <v>3535</v>
      </c>
      <c r="U290">
        <v>3595</v>
      </c>
      <c r="V290" t="s">
        <v>456</v>
      </c>
      <c r="W290">
        <v>37.541995081967208</v>
      </c>
      <c r="X290">
        <v>371.42245409836067</v>
      </c>
      <c r="Y290">
        <v>75.19474098360655</v>
      </c>
    </row>
    <row r="291" spans="1:25" x14ac:dyDescent="0.25">
      <c r="A291">
        <v>35</v>
      </c>
      <c r="B291" t="s">
        <v>303</v>
      </c>
      <c r="C291" t="s">
        <v>24</v>
      </c>
      <c r="D291">
        <v>0</v>
      </c>
      <c r="E291">
        <v>65.954833333333298</v>
      </c>
      <c r="F291">
        <v>1.8490794932133701</v>
      </c>
      <c r="G291">
        <v>60</v>
      </c>
      <c r="H291">
        <v>0.23871513610096801</v>
      </c>
      <c r="I291">
        <v>1.768</v>
      </c>
      <c r="J291">
        <v>6.8430012908567206E-2</v>
      </c>
      <c r="K291">
        <v>8.83427667918797E-3</v>
      </c>
      <c r="L291" t="s">
        <v>310</v>
      </c>
      <c r="M291" t="s">
        <v>339</v>
      </c>
      <c r="N291" t="s">
        <v>330</v>
      </c>
      <c r="O291" t="s">
        <v>377</v>
      </c>
      <c r="P291" t="s">
        <v>454</v>
      </c>
      <c r="Q291">
        <v>0.65482638888888889</v>
      </c>
      <c r="R291" t="s">
        <v>455</v>
      </c>
      <c r="S291">
        <v>0.6548186226851852</v>
      </c>
      <c r="T291">
        <v>3654</v>
      </c>
      <c r="U291">
        <v>3714</v>
      </c>
      <c r="V291" t="s">
        <v>456</v>
      </c>
      <c r="W291">
        <v>37.408031147540989</v>
      </c>
      <c r="X291">
        <v>371.62969836065577</v>
      </c>
      <c r="Y291">
        <v>69.874967213114729</v>
      </c>
    </row>
    <row r="292" spans="1:25" x14ac:dyDescent="0.25">
      <c r="A292">
        <v>35</v>
      </c>
      <c r="B292" t="s">
        <v>304</v>
      </c>
      <c r="C292" t="s">
        <v>1</v>
      </c>
      <c r="D292">
        <v>0</v>
      </c>
      <c r="E292">
        <v>41.744500000000002</v>
      </c>
      <c r="F292">
        <v>0.46231816245236701</v>
      </c>
      <c r="G292">
        <v>60</v>
      </c>
      <c r="H292">
        <v>5.9685018127574402E-2</v>
      </c>
      <c r="I292">
        <v>6.2984999999999998</v>
      </c>
      <c r="J292">
        <v>0.23254264841816299</v>
      </c>
      <c r="K292">
        <v>3.0021126820217101E-2</v>
      </c>
      <c r="L292" t="s">
        <v>307</v>
      </c>
      <c r="M292" t="s">
        <v>339</v>
      </c>
      <c r="N292" t="s">
        <v>334</v>
      </c>
      <c r="O292" t="s">
        <v>357</v>
      </c>
      <c r="P292" t="s">
        <v>454</v>
      </c>
      <c r="Q292">
        <v>0.66579861111111105</v>
      </c>
      <c r="R292" t="s">
        <v>455</v>
      </c>
      <c r="S292">
        <v>0.66579084490740736</v>
      </c>
      <c r="T292">
        <v>4602</v>
      </c>
      <c r="U292">
        <v>4662</v>
      </c>
      <c r="V292" t="s">
        <v>456</v>
      </c>
      <c r="W292">
        <v>36.737819672131145</v>
      </c>
      <c r="X292">
        <v>376.30719836065589</v>
      </c>
      <c r="Y292">
        <v>73.844324590163922</v>
      </c>
    </row>
    <row r="293" spans="1:25" x14ac:dyDescent="0.25">
      <c r="A293">
        <v>35</v>
      </c>
      <c r="B293" t="s">
        <v>305</v>
      </c>
      <c r="C293" t="s">
        <v>3</v>
      </c>
      <c r="D293">
        <v>1</v>
      </c>
      <c r="E293">
        <v>61.594833333333298</v>
      </c>
      <c r="F293">
        <v>0.98757529952010403</v>
      </c>
      <c r="G293">
        <v>60</v>
      </c>
      <c r="H293">
        <v>0.12749542293890501</v>
      </c>
      <c r="I293">
        <v>2.0819999999999999</v>
      </c>
      <c r="J293">
        <v>5.3003144560802601E-2</v>
      </c>
      <c r="K293">
        <v>6.8426765393537602E-3</v>
      </c>
      <c r="L293" t="s">
        <v>307</v>
      </c>
      <c r="M293" t="s">
        <v>355</v>
      </c>
      <c r="N293" t="s">
        <v>337</v>
      </c>
      <c r="O293" t="s">
        <v>364</v>
      </c>
      <c r="P293" t="s">
        <v>454</v>
      </c>
      <c r="Q293">
        <v>0.66734953703703714</v>
      </c>
      <c r="R293" t="s">
        <v>455</v>
      </c>
      <c r="S293">
        <v>0.66734177083333324</v>
      </c>
      <c r="T293">
        <v>4736</v>
      </c>
      <c r="U293">
        <v>4796</v>
      </c>
      <c r="V293" t="s">
        <v>456</v>
      </c>
      <c r="W293">
        <v>36.775203278688522</v>
      </c>
      <c r="X293">
        <v>369.72460327868862</v>
      </c>
      <c r="Y293">
        <v>84.448596721311517</v>
      </c>
    </row>
    <row r="294" spans="1:25" x14ac:dyDescent="0.25">
      <c r="A294">
        <v>35</v>
      </c>
      <c r="B294" t="s">
        <v>306</v>
      </c>
      <c r="C294" t="s">
        <v>24</v>
      </c>
      <c r="D294">
        <v>0</v>
      </c>
      <c r="E294">
        <v>40.875166666666701</v>
      </c>
      <c r="F294">
        <v>0.99505693583611399</v>
      </c>
      <c r="G294">
        <v>60</v>
      </c>
      <c r="H294">
        <v>0.12846129803404799</v>
      </c>
      <c r="I294">
        <v>2.8858333333333301</v>
      </c>
      <c r="J294">
        <v>0.17712793555945799</v>
      </c>
      <c r="K294">
        <v>2.2867118152329401E-2</v>
      </c>
      <c r="L294" t="s">
        <v>307</v>
      </c>
      <c r="M294" t="s">
        <v>355</v>
      </c>
      <c r="N294" t="s">
        <v>382</v>
      </c>
      <c r="O294" t="s">
        <v>366</v>
      </c>
      <c r="P294" t="s">
        <v>454</v>
      </c>
      <c r="Q294">
        <v>0.66880787037037026</v>
      </c>
      <c r="R294" t="s">
        <v>455</v>
      </c>
      <c r="S294">
        <v>0.66880010416666658</v>
      </c>
      <c r="T294">
        <v>4862</v>
      </c>
      <c r="U294">
        <v>4922</v>
      </c>
      <c r="V294" t="s">
        <v>456</v>
      </c>
      <c r="W294">
        <v>36.810760655737695</v>
      </c>
      <c r="X294">
        <v>371.15809344262289</v>
      </c>
      <c r="Y294">
        <v>80.689708196721284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Formulas</vt:lpstr>
      <vt:lpstr>Without Formulas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</dc:creator>
  <cp:lastModifiedBy>KC</cp:lastModifiedBy>
  <dcterms:created xsi:type="dcterms:W3CDTF">2020-03-05T15:13:27Z</dcterms:created>
  <dcterms:modified xsi:type="dcterms:W3CDTF">2020-03-06T13:42:18Z</dcterms:modified>
</cp:coreProperties>
</file>