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utchGriffin\rtools\master\doc\"/>
    </mc:Choice>
  </mc:AlternateContent>
  <xr:revisionPtr revIDLastSave="0" documentId="8_{B0F4AD6F-0DFF-4A9C-8B24-B40DE8D3F2CF}" xr6:coauthVersionLast="45" xr6:coauthVersionMax="45" xr10:uidLastSave="{00000000-0000-0000-0000-000000000000}"/>
  <bookViews>
    <workbookView xWindow="-26840" yWindow="350" windowWidth="25400" windowHeight="17440" activeTab="1" xr2:uid="{B483A6EE-A141-4344-9FB8-7B42D5D2C3C0}"/>
  </bookViews>
  <sheets>
    <sheet name="ErrorCodeXero" sheetId="1" r:id="rId1"/>
    <sheet name="CheesyPoof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3" i="2" l="1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F4" i="2"/>
  <c r="F5" i="2" s="1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H3" i="2"/>
  <c r="I3" i="2" s="1"/>
  <c r="J3" i="2" s="1"/>
  <c r="K3" i="2" s="1"/>
  <c r="N3" i="2" s="1"/>
  <c r="C5" i="2"/>
  <c r="O73" i="1"/>
  <c r="N73" i="1"/>
  <c r="P73" i="1" s="1"/>
  <c r="K73" i="1"/>
  <c r="J73" i="1"/>
  <c r="O72" i="1"/>
  <c r="N72" i="1"/>
  <c r="K72" i="1"/>
  <c r="J72" i="1"/>
  <c r="O71" i="1"/>
  <c r="N71" i="1"/>
  <c r="K71" i="1"/>
  <c r="J71" i="1"/>
  <c r="L71" i="1" s="1"/>
  <c r="O70" i="1"/>
  <c r="N70" i="1"/>
  <c r="K70" i="1"/>
  <c r="J70" i="1"/>
  <c r="L70" i="1" s="1"/>
  <c r="O69" i="1"/>
  <c r="N69" i="1"/>
  <c r="K69" i="1"/>
  <c r="J69" i="1"/>
  <c r="L69" i="1" s="1"/>
  <c r="O68" i="1"/>
  <c r="N68" i="1"/>
  <c r="P68" i="1" s="1"/>
  <c r="K68" i="1"/>
  <c r="J68" i="1"/>
  <c r="O67" i="1"/>
  <c r="N67" i="1"/>
  <c r="K67" i="1"/>
  <c r="J67" i="1"/>
  <c r="O66" i="1"/>
  <c r="P66" i="1" s="1"/>
  <c r="N66" i="1"/>
  <c r="K66" i="1"/>
  <c r="J66" i="1"/>
  <c r="L66" i="1" s="1"/>
  <c r="O65" i="1"/>
  <c r="N65" i="1"/>
  <c r="K65" i="1"/>
  <c r="J65" i="1"/>
  <c r="L65" i="1" s="1"/>
  <c r="P64" i="1"/>
  <c r="O64" i="1"/>
  <c r="N64" i="1"/>
  <c r="K64" i="1"/>
  <c r="J64" i="1"/>
  <c r="O63" i="1"/>
  <c r="N63" i="1"/>
  <c r="K63" i="1"/>
  <c r="J63" i="1"/>
  <c r="L63" i="1" s="1"/>
  <c r="O62" i="1"/>
  <c r="P62" i="1" s="1"/>
  <c r="N62" i="1"/>
  <c r="K62" i="1"/>
  <c r="J62" i="1"/>
  <c r="O61" i="1"/>
  <c r="N61" i="1"/>
  <c r="K61" i="1"/>
  <c r="J61" i="1"/>
  <c r="L61" i="1" s="1"/>
  <c r="O60" i="1"/>
  <c r="N60" i="1"/>
  <c r="P60" i="1" s="1"/>
  <c r="K60" i="1"/>
  <c r="J60" i="1"/>
  <c r="L60" i="1" s="1"/>
  <c r="O59" i="1"/>
  <c r="N59" i="1"/>
  <c r="P59" i="1" s="1"/>
  <c r="K59" i="1"/>
  <c r="J59" i="1"/>
  <c r="O58" i="1"/>
  <c r="N58" i="1"/>
  <c r="K58" i="1"/>
  <c r="J58" i="1"/>
  <c r="L58" i="1" s="1"/>
  <c r="O57" i="1"/>
  <c r="N57" i="1"/>
  <c r="K57" i="1"/>
  <c r="J57" i="1"/>
  <c r="O56" i="1"/>
  <c r="N56" i="1"/>
  <c r="K56" i="1"/>
  <c r="J56" i="1"/>
  <c r="L56" i="1" s="1"/>
  <c r="O55" i="1"/>
  <c r="N55" i="1"/>
  <c r="P55" i="1" s="1"/>
  <c r="K55" i="1"/>
  <c r="J55" i="1"/>
  <c r="L55" i="1" s="1"/>
  <c r="O54" i="1"/>
  <c r="N54" i="1"/>
  <c r="P54" i="1" s="1"/>
  <c r="K54" i="1"/>
  <c r="J54" i="1"/>
  <c r="O53" i="1"/>
  <c r="N53" i="1"/>
  <c r="P53" i="1" s="1"/>
  <c r="K53" i="1"/>
  <c r="J53" i="1"/>
  <c r="L53" i="1" s="1"/>
  <c r="O48" i="1"/>
  <c r="K48" i="1"/>
  <c r="O47" i="1"/>
  <c r="K47" i="1"/>
  <c r="O46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N28" i="1"/>
  <c r="P28" i="1" s="1"/>
  <c r="K28" i="1"/>
  <c r="J28" i="1"/>
  <c r="L28" i="1" s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G5" i="1"/>
  <c r="N5" i="1" s="1"/>
  <c r="P3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P4" i="1" s="1"/>
  <c r="O3" i="1"/>
  <c r="L3" i="1"/>
  <c r="N4" i="1"/>
  <c r="N3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L4" i="1" s="1"/>
  <c r="K3" i="1"/>
  <c r="J3" i="1"/>
  <c r="G4" i="1"/>
  <c r="J4" i="1" s="1"/>
  <c r="F6" i="2" l="1"/>
  <c r="H5" i="2"/>
  <c r="I5" i="2" s="1"/>
  <c r="J5" i="2" s="1"/>
  <c r="K5" i="2" s="1"/>
  <c r="N5" i="2" s="1"/>
  <c r="H4" i="2"/>
  <c r="I4" i="2" s="1"/>
  <c r="J4" i="2" s="1"/>
  <c r="K4" i="2" s="1"/>
  <c r="N4" i="2" s="1"/>
  <c r="O4" i="2" s="1"/>
  <c r="Q4" i="2" s="1"/>
  <c r="F7" i="2"/>
  <c r="H6" i="2"/>
  <c r="I6" i="2" s="1"/>
  <c r="J6" i="2" s="1"/>
  <c r="K6" i="2" s="1"/>
  <c r="N6" i="2" s="1"/>
  <c r="O6" i="2" s="1"/>
  <c r="Q6" i="2" s="1"/>
  <c r="O5" i="2"/>
  <c r="R5" i="2" s="1"/>
  <c r="O3" i="2"/>
  <c r="R3" i="2" s="1"/>
  <c r="P69" i="1"/>
  <c r="P65" i="1"/>
  <c r="P70" i="1"/>
  <c r="S70" i="1" s="1"/>
  <c r="L57" i="1"/>
  <c r="L62" i="1"/>
  <c r="R62" i="1" s="1"/>
  <c r="L67" i="1"/>
  <c r="L72" i="1"/>
  <c r="P67" i="1"/>
  <c r="P72" i="1"/>
  <c r="L68" i="1"/>
  <c r="L73" i="1"/>
  <c r="P58" i="1"/>
  <c r="R58" i="1" s="1"/>
  <c r="P63" i="1"/>
  <c r="S63" i="1" s="1"/>
  <c r="L54" i="1"/>
  <c r="L59" i="1"/>
  <c r="L64" i="1"/>
  <c r="S64" i="1" s="1"/>
  <c r="P71" i="1"/>
  <c r="R71" i="1" s="1"/>
  <c r="P56" i="1"/>
  <c r="S56" i="1" s="1"/>
  <c r="P57" i="1"/>
  <c r="S57" i="1" s="1"/>
  <c r="P61" i="1"/>
  <c r="R61" i="1" s="1"/>
  <c r="R70" i="1"/>
  <c r="S65" i="1"/>
  <c r="R65" i="1"/>
  <c r="S67" i="1"/>
  <c r="R67" i="1"/>
  <c r="S60" i="1"/>
  <c r="R60" i="1"/>
  <c r="S62" i="1"/>
  <c r="S53" i="1"/>
  <c r="R53" i="1"/>
  <c r="S72" i="1"/>
  <c r="R72" i="1"/>
  <c r="S58" i="1"/>
  <c r="S55" i="1"/>
  <c r="R55" i="1"/>
  <c r="S68" i="1"/>
  <c r="R68" i="1"/>
  <c r="S59" i="1"/>
  <c r="R59" i="1"/>
  <c r="S73" i="1"/>
  <c r="R73" i="1"/>
  <c r="R66" i="1"/>
  <c r="S66" i="1"/>
  <c r="S54" i="1"/>
  <c r="R54" i="1"/>
  <c r="S69" i="1"/>
  <c r="R69" i="1"/>
  <c r="S28" i="1"/>
  <c r="R28" i="1"/>
  <c r="N30" i="1"/>
  <c r="P30" i="1" s="1"/>
  <c r="J30" i="1"/>
  <c r="L30" i="1" s="1"/>
  <c r="N29" i="1"/>
  <c r="P29" i="1" s="1"/>
  <c r="J29" i="1"/>
  <c r="L29" i="1" s="1"/>
  <c r="P5" i="1"/>
  <c r="G6" i="1"/>
  <c r="J5" i="1"/>
  <c r="L5" i="1" s="1"/>
  <c r="H7" i="2" l="1"/>
  <c r="I7" i="2" s="1"/>
  <c r="J7" i="2" s="1"/>
  <c r="K7" i="2" s="1"/>
  <c r="N7" i="2" s="1"/>
  <c r="O7" i="2" s="1"/>
  <c r="R7" i="2" s="1"/>
  <c r="F8" i="2"/>
  <c r="Q5" i="2"/>
  <c r="R6" i="2"/>
  <c r="R4" i="2"/>
  <c r="Q3" i="2"/>
  <c r="R64" i="1"/>
  <c r="S71" i="1"/>
  <c r="S61" i="1"/>
  <c r="R56" i="1"/>
  <c r="R57" i="1"/>
  <c r="R63" i="1"/>
  <c r="S29" i="1"/>
  <c r="R29" i="1"/>
  <c r="S30" i="1"/>
  <c r="R30" i="1"/>
  <c r="J31" i="1"/>
  <c r="L31" i="1" s="1"/>
  <c r="N31" i="1"/>
  <c r="P31" i="1" s="1"/>
  <c r="J6" i="1"/>
  <c r="L6" i="1" s="1"/>
  <c r="G7" i="1"/>
  <c r="N6" i="1"/>
  <c r="P6" i="1" s="1"/>
  <c r="Q7" i="2" l="1"/>
  <c r="H8" i="2"/>
  <c r="I8" i="2" s="1"/>
  <c r="J8" i="2" s="1"/>
  <c r="K8" i="2" s="1"/>
  <c r="N8" i="2" s="1"/>
  <c r="F9" i="2"/>
  <c r="N32" i="1"/>
  <c r="P32" i="1" s="1"/>
  <c r="J32" i="1"/>
  <c r="L32" i="1" s="1"/>
  <c r="S31" i="1"/>
  <c r="R31" i="1"/>
  <c r="J7" i="1"/>
  <c r="L7" i="1" s="1"/>
  <c r="G8" i="1"/>
  <c r="N7" i="1"/>
  <c r="P7" i="1" s="1"/>
  <c r="F10" i="2" l="1"/>
  <c r="H9" i="2"/>
  <c r="I9" i="2" s="1"/>
  <c r="J9" i="2" s="1"/>
  <c r="K9" i="2" s="1"/>
  <c r="N9" i="2" s="1"/>
  <c r="O8" i="2"/>
  <c r="R8" i="2" s="1"/>
  <c r="R32" i="1"/>
  <c r="S32" i="1"/>
  <c r="J33" i="1"/>
  <c r="L33" i="1" s="1"/>
  <c r="N33" i="1"/>
  <c r="P33" i="1" s="1"/>
  <c r="N8" i="1"/>
  <c r="P8" i="1" s="1"/>
  <c r="J8" i="1"/>
  <c r="L8" i="1" s="1"/>
  <c r="G9" i="1"/>
  <c r="Q8" i="2" l="1"/>
  <c r="O9" i="2"/>
  <c r="Q9" i="2" s="1"/>
  <c r="H10" i="2"/>
  <c r="I10" i="2" s="1"/>
  <c r="J10" i="2" s="1"/>
  <c r="K10" i="2" s="1"/>
  <c r="N10" i="2" s="1"/>
  <c r="F11" i="2"/>
  <c r="J34" i="1"/>
  <c r="L34" i="1" s="1"/>
  <c r="N34" i="1"/>
  <c r="P34" i="1" s="1"/>
  <c r="S33" i="1"/>
  <c r="R33" i="1"/>
  <c r="N9" i="1"/>
  <c r="P9" i="1" s="1"/>
  <c r="G10" i="1"/>
  <c r="J9" i="1"/>
  <c r="L9" i="1" s="1"/>
  <c r="O10" i="2" l="1"/>
  <c r="Q10" i="2" s="1"/>
  <c r="R9" i="2"/>
  <c r="H11" i="2"/>
  <c r="I11" i="2" s="1"/>
  <c r="J11" i="2" s="1"/>
  <c r="K11" i="2" s="1"/>
  <c r="N11" i="2" s="1"/>
  <c r="F12" i="2"/>
  <c r="R34" i="1"/>
  <c r="S34" i="1"/>
  <c r="N35" i="1"/>
  <c r="P35" i="1" s="1"/>
  <c r="J35" i="1"/>
  <c r="L35" i="1" s="1"/>
  <c r="G11" i="1"/>
  <c r="N10" i="1"/>
  <c r="P10" i="1" s="1"/>
  <c r="J10" i="1"/>
  <c r="L10" i="1" s="1"/>
  <c r="R10" i="2" l="1"/>
  <c r="O11" i="2"/>
  <c r="Q11" i="2" s="1"/>
  <c r="F13" i="2"/>
  <c r="H12" i="2"/>
  <c r="I12" i="2" s="1"/>
  <c r="J12" i="2" s="1"/>
  <c r="K12" i="2" s="1"/>
  <c r="N12" i="2" s="1"/>
  <c r="S35" i="1"/>
  <c r="R35" i="1"/>
  <c r="N36" i="1"/>
  <c r="P36" i="1" s="1"/>
  <c r="J36" i="1"/>
  <c r="L36" i="1" s="1"/>
  <c r="J11" i="1"/>
  <c r="L11" i="1" s="1"/>
  <c r="G12" i="1"/>
  <c r="N11" i="1"/>
  <c r="P11" i="1" s="1"/>
  <c r="R11" i="2" l="1"/>
  <c r="O12" i="2"/>
  <c r="R12" i="2" s="1"/>
  <c r="H13" i="2"/>
  <c r="I13" i="2" s="1"/>
  <c r="J13" i="2" s="1"/>
  <c r="K13" i="2" s="1"/>
  <c r="N13" i="2" s="1"/>
  <c r="F14" i="2"/>
  <c r="S36" i="1"/>
  <c r="R36" i="1"/>
  <c r="N37" i="1"/>
  <c r="P37" i="1" s="1"/>
  <c r="J37" i="1"/>
  <c r="L37" i="1" s="1"/>
  <c r="J12" i="1"/>
  <c r="L12" i="1" s="1"/>
  <c r="G13" i="1"/>
  <c r="N12" i="1"/>
  <c r="P12" i="1" s="1"/>
  <c r="F15" i="2" l="1"/>
  <c r="H14" i="2"/>
  <c r="I14" i="2" s="1"/>
  <c r="J14" i="2" s="1"/>
  <c r="K14" i="2" s="1"/>
  <c r="N14" i="2" s="1"/>
  <c r="R13" i="2"/>
  <c r="Q13" i="2"/>
  <c r="O13" i="2"/>
  <c r="Q12" i="2"/>
  <c r="N38" i="1"/>
  <c r="P38" i="1" s="1"/>
  <c r="J38" i="1"/>
  <c r="L38" i="1" s="1"/>
  <c r="R37" i="1"/>
  <c r="S37" i="1"/>
  <c r="G14" i="1"/>
  <c r="N13" i="1"/>
  <c r="P13" i="1" s="1"/>
  <c r="J13" i="1"/>
  <c r="L13" i="1" s="1"/>
  <c r="O14" i="2" l="1"/>
  <c r="R14" i="2" s="1"/>
  <c r="H15" i="2"/>
  <c r="I15" i="2" s="1"/>
  <c r="J15" i="2" s="1"/>
  <c r="K15" i="2" s="1"/>
  <c r="N15" i="2" s="1"/>
  <c r="F16" i="2"/>
  <c r="S38" i="1"/>
  <c r="R38" i="1"/>
  <c r="N39" i="1"/>
  <c r="P39" i="1" s="1"/>
  <c r="J39" i="1"/>
  <c r="L39" i="1" s="1"/>
  <c r="J14" i="1"/>
  <c r="L14" i="1" s="1"/>
  <c r="G15" i="1"/>
  <c r="N14" i="1"/>
  <c r="P14" i="1" s="1"/>
  <c r="F17" i="2" l="1"/>
  <c r="H16" i="2"/>
  <c r="I16" i="2" s="1"/>
  <c r="J16" i="2" s="1"/>
  <c r="K16" i="2" s="1"/>
  <c r="N16" i="2" s="1"/>
  <c r="O15" i="2"/>
  <c r="Q15" i="2" s="1"/>
  <c r="R15" i="2"/>
  <c r="Q14" i="2"/>
  <c r="R39" i="1"/>
  <c r="S39" i="1"/>
  <c r="J40" i="1"/>
  <c r="L40" i="1" s="1"/>
  <c r="N40" i="1"/>
  <c r="P40" i="1" s="1"/>
  <c r="N15" i="1"/>
  <c r="P15" i="1" s="1"/>
  <c r="J15" i="1"/>
  <c r="L15" i="1" s="1"/>
  <c r="G16" i="1"/>
  <c r="O16" i="2" l="1"/>
  <c r="Q16" i="2" s="1"/>
  <c r="R16" i="2"/>
  <c r="F18" i="2"/>
  <c r="H17" i="2"/>
  <c r="I17" i="2" s="1"/>
  <c r="J17" i="2" s="1"/>
  <c r="K17" i="2" s="1"/>
  <c r="N17" i="2" s="1"/>
  <c r="S40" i="1"/>
  <c r="R40" i="1"/>
  <c r="N41" i="1"/>
  <c r="P41" i="1" s="1"/>
  <c r="J41" i="1"/>
  <c r="L41" i="1" s="1"/>
  <c r="J16" i="1"/>
  <c r="L16" i="1" s="1"/>
  <c r="N16" i="1"/>
  <c r="P16" i="1" s="1"/>
  <c r="G17" i="1"/>
  <c r="F19" i="2" l="1"/>
  <c r="H18" i="2"/>
  <c r="I18" i="2" s="1"/>
  <c r="J18" i="2" s="1"/>
  <c r="K18" i="2" s="1"/>
  <c r="N18" i="2" s="1"/>
  <c r="O17" i="2"/>
  <c r="Q17" i="2" s="1"/>
  <c r="R17" i="2"/>
  <c r="S41" i="1"/>
  <c r="R41" i="1"/>
  <c r="J42" i="1"/>
  <c r="L42" i="1" s="1"/>
  <c r="N42" i="1"/>
  <c r="P42" i="1" s="1"/>
  <c r="N17" i="1"/>
  <c r="P17" i="1" s="1"/>
  <c r="J17" i="1"/>
  <c r="L17" i="1" s="1"/>
  <c r="G18" i="1"/>
  <c r="O18" i="2" l="1"/>
  <c r="Q18" i="2" s="1"/>
  <c r="F20" i="2"/>
  <c r="H19" i="2"/>
  <c r="I19" i="2" s="1"/>
  <c r="J19" i="2" s="1"/>
  <c r="K19" i="2" s="1"/>
  <c r="N19" i="2" s="1"/>
  <c r="S42" i="1"/>
  <c r="R42" i="1"/>
  <c r="N43" i="1"/>
  <c r="P43" i="1" s="1"/>
  <c r="J43" i="1"/>
  <c r="L43" i="1" s="1"/>
  <c r="G19" i="1"/>
  <c r="N18" i="1"/>
  <c r="P18" i="1" s="1"/>
  <c r="J18" i="1"/>
  <c r="L18" i="1" s="1"/>
  <c r="R18" i="2" l="1"/>
  <c r="O19" i="2"/>
  <c r="R19" i="2" s="1"/>
  <c r="F21" i="2"/>
  <c r="H20" i="2"/>
  <c r="I20" i="2" s="1"/>
  <c r="J20" i="2" s="1"/>
  <c r="K20" i="2" s="1"/>
  <c r="N20" i="2" s="1"/>
  <c r="N44" i="1"/>
  <c r="P44" i="1" s="1"/>
  <c r="J44" i="1"/>
  <c r="L44" i="1" s="1"/>
  <c r="S43" i="1"/>
  <c r="R43" i="1"/>
  <c r="N19" i="1"/>
  <c r="P19" i="1" s="1"/>
  <c r="J19" i="1"/>
  <c r="L19" i="1" s="1"/>
  <c r="G20" i="1"/>
  <c r="O20" i="2" l="1"/>
  <c r="R20" i="2" s="1"/>
  <c r="F22" i="2"/>
  <c r="H21" i="2"/>
  <c r="I21" i="2" s="1"/>
  <c r="J21" i="2" s="1"/>
  <c r="K21" i="2" s="1"/>
  <c r="N21" i="2" s="1"/>
  <c r="Q19" i="2"/>
  <c r="N45" i="1"/>
  <c r="P45" i="1" s="1"/>
  <c r="J45" i="1"/>
  <c r="L45" i="1" s="1"/>
  <c r="S44" i="1"/>
  <c r="R44" i="1"/>
  <c r="G21" i="1"/>
  <c r="N20" i="1"/>
  <c r="P20" i="1" s="1"/>
  <c r="J20" i="1"/>
  <c r="L20" i="1" s="1"/>
  <c r="O21" i="2" l="1"/>
  <c r="R21" i="2" s="1"/>
  <c r="F23" i="2"/>
  <c r="H23" i="2" s="1"/>
  <c r="I23" i="2" s="1"/>
  <c r="J23" i="2" s="1"/>
  <c r="K23" i="2" s="1"/>
  <c r="N23" i="2" s="1"/>
  <c r="H22" i="2"/>
  <c r="I22" i="2" s="1"/>
  <c r="J22" i="2" s="1"/>
  <c r="K22" i="2" s="1"/>
  <c r="N22" i="2" s="1"/>
  <c r="Q20" i="2"/>
  <c r="S45" i="1"/>
  <c r="R45" i="1"/>
  <c r="N46" i="1"/>
  <c r="P46" i="1" s="1"/>
  <c r="J46" i="1"/>
  <c r="L46" i="1" s="1"/>
  <c r="G22" i="1"/>
  <c r="J21" i="1"/>
  <c r="L21" i="1" s="1"/>
  <c r="N21" i="1"/>
  <c r="P21" i="1" s="1"/>
  <c r="O22" i="2" l="1"/>
  <c r="Q22" i="2" s="1"/>
  <c r="O23" i="2"/>
  <c r="Q23" i="2" s="1"/>
  <c r="R23" i="2"/>
  <c r="Q21" i="2"/>
  <c r="N47" i="1"/>
  <c r="P47" i="1" s="1"/>
  <c r="J47" i="1"/>
  <c r="L47" i="1" s="1"/>
  <c r="R46" i="1"/>
  <c r="S46" i="1"/>
  <c r="G23" i="1"/>
  <c r="N22" i="1"/>
  <c r="P22" i="1" s="1"/>
  <c r="J22" i="1"/>
  <c r="L22" i="1" s="1"/>
  <c r="R22" i="2" l="1"/>
  <c r="R47" i="1"/>
  <c r="S47" i="1"/>
  <c r="N48" i="1"/>
  <c r="P48" i="1" s="1"/>
  <c r="J48" i="1"/>
  <c r="L48" i="1" s="1"/>
  <c r="N23" i="1"/>
  <c r="P23" i="1" s="1"/>
  <c r="J23" i="1"/>
  <c r="L23" i="1" s="1"/>
  <c r="S48" i="1" l="1"/>
  <c r="R48" i="1"/>
</calcChain>
</file>

<file path=xl/sharedStrings.xml><?xml version="1.0" encoding="utf-8"?>
<sst xmlns="http://schemas.openxmlformats.org/spreadsheetml/2006/main" count="68" uniqueCount="35">
  <si>
    <t>max_duty_cycle_</t>
  </si>
  <si>
    <t>default_duty_cycle_</t>
  </si>
  <si>
    <t>turn_max_duty_cycle_</t>
  </si>
  <si>
    <t>turn_default_duty_cycle_</t>
  </si>
  <si>
    <t>slow_factor_</t>
  </si>
  <si>
    <t>Straight Axis</t>
  </si>
  <si>
    <t>Turn Axis</t>
  </si>
  <si>
    <t>Boost</t>
  </si>
  <si>
    <t>Slow</t>
  </si>
  <si>
    <t>Left</t>
  </si>
  <si>
    <t>Right</t>
  </si>
  <si>
    <t>baseduty</t>
  </si>
  <si>
    <t>slowdown</t>
  </si>
  <si>
    <t>output</t>
  </si>
  <si>
    <t>Scaled Power</t>
  </si>
  <si>
    <t>Scaled Turn</t>
  </si>
  <si>
    <t>kWheelNonlinearity</t>
  </si>
  <si>
    <t>kWheelGain</t>
  </si>
  <si>
    <t>calcDenom</t>
  </si>
  <si>
    <t>wheel1</t>
  </si>
  <si>
    <t>wheel2</t>
  </si>
  <si>
    <t>wheel3</t>
  </si>
  <si>
    <t>wheel4</t>
  </si>
  <si>
    <t>Twist</t>
  </si>
  <si>
    <t>x</t>
  </si>
  <si>
    <t>y</t>
  </si>
  <si>
    <t>theta</t>
  </si>
  <si>
    <t>dv</t>
  </si>
  <si>
    <t>width</t>
  </si>
  <si>
    <t>scrub</t>
  </si>
  <si>
    <t>left</t>
  </si>
  <si>
    <t>right</t>
  </si>
  <si>
    <t>lefttmp</t>
  </si>
  <si>
    <t>righttmp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</si>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</sst>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ErrorCodeXero!$E$28:$E$48</c:f>
              <c:numCache>
                <c:formatCode>0.0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ErrorCodeXero!$R$28:$R$48</c:f>
              <c:numCache>
                <c:formatCode>General</c:formatCode>
                <c:ptCount val="21"/>
                <c:pt idx="0">
                  <c:v>-0.6</c:v>
                </c:pt>
                <c:pt idx="1">
                  <c:v>-0.5</c:v>
                </c:pt>
                <c:pt idx="2">
                  <c:v>-0.4</c:v>
                </c:pt>
                <c:pt idx="3">
                  <c:v>-0.29999999999999993</c:v>
                </c:pt>
                <c:pt idx="4">
                  <c:v>-0.19999999999999996</c:v>
                </c:pt>
                <c:pt idx="5">
                  <c:v>-9.9999999999999978E-2</c:v>
                </c:pt>
                <c:pt idx="6">
                  <c:v>0</c:v>
                </c:pt>
                <c:pt idx="7">
                  <c:v>0.10000000000000003</c:v>
                </c:pt>
                <c:pt idx="8">
                  <c:v>0.2</c:v>
                </c:pt>
                <c:pt idx="9">
                  <c:v>0.30000000000000004</c:v>
                </c:pt>
                <c:pt idx="10">
                  <c:v>0.4</c:v>
                </c:pt>
                <c:pt idx="11">
                  <c:v>0.5</c:v>
                </c:pt>
                <c:pt idx="12">
                  <c:v>0.60000000000000009</c:v>
                </c:pt>
                <c:pt idx="13">
                  <c:v>0.7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1.1000000000000001</c:v>
                </c:pt>
                <c:pt idx="18">
                  <c:v>1.2000000000000002</c:v>
                </c:pt>
                <c:pt idx="19">
                  <c:v>1.3</c:v>
                </c:pt>
                <c:pt idx="20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3-499F-B580-08B340C9A8D1}"/>
            </c:ext>
          </c:extLst>
        </c:ser>
        <c:ser>
          <c:idx val="1"/>
          <c:order val="1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ErrorCodeXero!$E$28:$E$48</c:f>
              <c:numCache>
                <c:formatCode>0.0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ErrorCodeXero!$S$28:$S$48</c:f>
              <c:numCache>
                <c:formatCode>General</c:formatCode>
                <c:ptCount val="21"/>
                <c:pt idx="0">
                  <c:v>-1.4</c:v>
                </c:pt>
                <c:pt idx="1">
                  <c:v>-1.3</c:v>
                </c:pt>
                <c:pt idx="2">
                  <c:v>-1.2000000000000002</c:v>
                </c:pt>
                <c:pt idx="3">
                  <c:v>-1.1000000000000001</c:v>
                </c:pt>
                <c:pt idx="4">
                  <c:v>-1</c:v>
                </c:pt>
                <c:pt idx="5">
                  <c:v>-0.9</c:v>
                </c:pt>
                <c:pt idx="6">
                  <c:v>-0.8</c:v>
                </c:pt>
                <c:pt idx="7">
                  <c:v>-0.7</c:v>
                </c:pt>
                <c:pt idx="8">
                  <c:v>-0.60000000000000009</c:v>
                </c:pt>
                <c:pt idx="9">
                  <c:v>-0.5</c:v>
                </c:pt>
                <c:pt idx="10">
                  <c:v>-0.4</c:v>
                </c:pt>
                <c:pt idx="11">
                  <c:v>-0.30000000000000004</c:v>
                </c:pt>
                <c:pt idx="12">
                  <c:v>-0.2</c:v>
                </c:pt>
                <c:pt idx="13">
                  <c:v>-0.10000000000000003</c:v>
                </c:pt>
                <c:pt idx="14">
                  <c:v>0</c:v>
                </c:pt>
                <c:pt idx="15">
                  <c:v>9.9999999999999978E-2</c:v>
                </c:pt>
                <c:pt idx="16">
                  <c:v>0.19999999999999996</c:v>
                </c:pt>
                <c:pt idx="17">
                  <c:v>0.29999999999999993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3-499F-B580-08B340C9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48815"/>
        <c:axId val="682398511"/>
      </c:scatterChart>
      <c:valAx>
        <c:axId val="67614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98511"/>
        <c:crosses val="autoZero"/>
        <c:crossBetween val="midCat"/>
      </c:valAx>
      <c:valAx>
        <c:axId val="6823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4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CheesyPoofs!$E$3:$E$23</c:f>
              <c:numCache>
                <c:formatCode>0.0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CheesyPoofs!$V$3:$V$23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-0.97681304434850713</c:v>
                </c:pt>
                <c:pt idx="4">
                  <c:v>-0.83726832372729187</c:v>
                </c:pt>
                <c:pt idx="5">
                  <c:v>-0.69772360310607651</c:v>
                </c:pt>
                <c:pt idx="6">
                  <c:v>-0.55817888248486125</c:v>
                </c:pt>
                <c:pt idx="7">
                  <c:v>-0.41863416186364594</c:v>
                </c:pt>
                <c:pt idx="8">
                  <c:v>-0.27908944124243062</c:v>
                </c:pt>
                <c:pt idx="9">
                  <c:v>-0.13954472062121531</c:v>
                </c:pt>
                <c:pt idx="10">
                  <c:v>0</c:v>
                </c:pt>
                <c:pt idx="11">
                  <c:v>6.0455279378784692E-2</c:v>
                </c:pt>
                <c:pt idx="12">
                  <c:v>0.12091055875756938</c:v>
                </c:pt>
                <c:pt idx="13">
                  <c:v>0.18136583813635404</c:v>
                </c:pt>
                <c:pt idx="14">
                  <c:v>0.24182111751513877</c:v>
                </c:pt>
                <c:pt idx="15">
                  <c:v>0.30227639689392344</c:v>
                </c:pt>
                <c:pt idx="16">
                  <c:v>0.36273167627270808</c:v>
                </c:pt>
                <c:pt idx="17">
                  <c:v>0.42318695565149278</c:v>
                </c:pt>
                <c:pt idx="18">
                  <c:v>0.43323229363070243</c:v>
                </c:pt>
                <c:pt idx="19">
                  <c:v>0.43323229363070226</c:v>
                </c:pt>
                <c:pt idx="20">
                  <c:v>0.43323229363070248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9-4924-9A19-94BBDD90F0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CheesyPoofs!$E$3:$E$23</c:f>
              <c:numCache>
                <c:formatCode>0.0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CheesyPoofs!$W$3:$W$23</c:f>
              <c:numCache>
                <c:formatCode>General</c:formatCode>
                <c:ptCount val="21"/>
                <c:pt idx="0">
                  <c:v>-0.43323229363070248</c:v>
                </c:pt>
                <c:pt idx="1">
                  <c:v>-0.43323229363070226</c:v>
                </c:pt>
                <c:pt idx="2">
                  <c:v>-0.43323229363070243</c:v>
                </c:pt>
                <c:pt idx="3">
                  <c:v>-0.42318695565149278</c:v>
                </c:pt>
                <c:pt idx="4">
                  <c:v>-0.36273167627270808</c:v>
                </c:pt>
                <c:pt idx="5">
                  <c:v>-0.30227639689392344</c:v>
                </c:pt>
                <c:pt idx="6">
                  <c:v>-0.24182111751513877</c:v>
                </c:pt>
                <c:pt idx="7">
                  <c:v>-0.18136583813635404</c:v>
                </c:pt>
                <c:pt idx="8">
                  <c:v>-0.12091055875756938</c:v>
                </c:pt>
                <c:pt idx="9">
                  <c:v>-6.0455279378784692E-2</c:v>
                </c:pt>
                <c:pt idx="10">
                  <c:v>0</c:v>
                </c:pt>
                <c:pt idx="11">
                  <c:v>0.13954472062121531</c:v>
                </c:pt>
                <c:pt idx="12">
                  <c:v>0.27908944124243062</c:v>
                </c:pt>
                <c:pt idx="13">
                  <c:v>0.41863416186364594</c:v>
                </c:pt>
                <c:pt idx="14">
                  <c:v>0.55817888248486125</c:v>
                </c:pt>
                <c:pt idx="15">
                  <c:v>0.69772360310607651</c:v>
                </c:pt>
                <c:pt idx="16">
                  <c:v>0.83726832372729187</c:v>
                </c:pt>
                <c:pt idx="17">
                  <c:v>0.97681304434850713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9-4924-9A19-94BBDD90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83055"/>
        <c:axId val="501249935"/>
      </c:scatterChart>
      <c:valAx>
        <c:axId val="67468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49935"/>
        <c:crosses val="autoZero"/>
        <c:crossBetween val="midCat"/>
      </c:valAx>
      <c:valAx>
        <c:axId val="5012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511174</xdr:colOff>
      <xdr:row>2</xdr:row>
      <xdr:rowOff>12700</xdr:rowOff>
    </xdr:from>
    <xdr:to>
      <xdr:col>34</xdr:col>
      <xdr:colOff>380999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C44C5-9B7C-41AE-9DAB-8A29EE4D1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301624</xdr:colOff>
      <xdr:row>27</xdr:row>
      <xdr:rowOff>0</xdr:rowOff>
    </xdr:from>
    <xdr:to>
      <xdr:col>28</xdr:col>
      <xdr:colOff>425449</xdr:colOff>
      <xdr:row>52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DFC63-0A8F-43B0-AD62-5E4D5EDFA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2476-E05C-4144-8D5C-9CC355E21F45}">
  <dimension ref="B1:S73"/>
  <sheetViews>
    <sheetView workbookViewId="0">
      <selection activeCell="S28" activeCellId="2" sqref="E28:E48 R28:R48 S28:S48"/>
    </sheetView>
  </sheetViews>
  <sheetFormatPr defaultRowHeight="14.5" x14ac:dyDescent="0.35"/>
  <cols>
    <col min="2" max="2" width="22.26953125" bestFit="1" customWidth="1"/>
    <col min="5" max="5" width="11" bestFit="1" customWidth="1"/>
    <col min="9" max="9" width="1.36328125" customWidth="1"/>
    <col min="12" max="12" width="8.7265625" customWidth="1"/>
    <col min="13" max="13" width="1.08984375" customWidth="1"/>
    <col min="17" max="17" width="2.08984375" customWidth="1"/>
  </cols>
  <sheetData>
    <row r="1" spans="2:19" x14ac:dyDescent="0.35">
      <c r="J1" s="2" t="s">
        <v>14</v>
      </c>
      <c r="K1" s="2"/>
      <c r="L1" s="2"/>
      <c r="N1" s="2" t="s">
        <v>15</v>
      </c>
      <c r="O1" s="2"/>
      <c r="P1" s="2"/>
    </row>
    <row r="2" spans="2:19" ht="15" thickBot="1" x14ac:dyDescent="0.4">
      <c r="E2" t="s">
        <v>5</v>
      </c>
      <c r="F2" t="s">
        <v>6</v>
      </c>
      <c r="G2" t="s">
        <v>7</v>
      </c>
      <c r="H2" t="s">
        <v>8</v>
      </c>
      <c r="J2" t="s">
        <v>11</v>
      </c>
      <c r="K2" t="s">
        <v>12</v>
      </c>
      <c r="L2" t="s">
        <v>13</v>
      </c>
      <c r="N2" t="s">
        <v>11</v>
      </c>
      <c r="O2" t="s">
        <v>12</v>
      </c>
      <c r="P2" t="s">
        <v>13</v>
      </c>
      <c r="R2" t="s">
        <v>9</v>
      </c>
      <c r="S2" t="s">
        <v>10</v>
      </c>
    </row>
    <row r="3" spans="2:19" x14ac:dyDescent="0.35">
      <c r="B3" s="3" t="s">
        <v>0</v>
      </c>
      <c r="C3" s="4">
        <v>1</v>
      </c>
      <c r="D3" s="1"/>
      <c r="E3" s="1">
        <v>-1</v>
      </c>
      <c r="F3" s="1">
        <v>0</v>
      </c>
      <c r="G3" s="1">
        <v>0</v>
      </c>
      <c r="H3">
        <v>0</v>
      </c>
      <c r="J3">
        <f>$C$4+($C$3-$C$4)*G3</f>
        <v>0.6</v>
      </c>
      <c r="K3">
        <f>IF(ABS(H3)&lt;0.1,0,$C$7)</f>
        <v>0</v>
      </c>
      <c r="L3">
        <f>E3*(J3-K3)</f>
        <v>-0.6</v>
      </c>
      <c r="N3">
        <f>$C$6+($C$5-$C$6)*G3</f>
        <v>0.4</v>
      </c>
      <c r="O3">
        <f>IF(ABS(H3)&lt;0.1,0,$C$7)</f>
        <v>0</v>
      </c>
      <c r="P3">
        <f>F3*(N3-O3)</f>
        <v>0</v>
      </c>
      <c r="R3">
        <f>L3+P3</f>
        <v>-0.6</v>
      </c>
      <c r="S3">
        <f>L3-P3</f>
        <v>-0.6</v>
      </c>
    </row>
    <row r="4" spans="2:19" x14ac:dyDescent="0.35">
      <c r="B4" s="5" t="s">
        <v>1</v>
      </c>
      <c r="C4" s="6">
        <v>0.6</v>
      </c>
      <c r="D4" s="1"/>
      <c r="E4" s="1">
        <v>-0.9</v>
      </c>
      <c r="F4" s="1">
        <v>0</v>
      </c>
      <c r="G4" s="1">
        <f>G3</f>
        <v>0</v>
      </c>
      <c r="H4">
        <v>0</v>
      </c>
      <c r="J4">
        <f t="shared" ref="J4:J23" si="0">$C$4+($C$3-$C$4)*G4</f>
        <v>0.6</v>
      </c>
      <c r="K4">
        <f t="shared" ref="K4:K23" si="1">IF(ABS(H4)&lt;0.1,0,$C$7)</f>
        <v>0</v>
      </c>
      <c r="L4">
        <f t="shared" ref="L4:L23" si="2">E4*(J4-K4)</f>
        <v>-0.54</v>
      </c>
      <c r="N4">
        <f t="shared" ref="N4:N23" si="3">$C$6+($C$5-$C$6)*G4</f>
        <v>0.4</v>
      </c>
      <c r="O4">
        <f t="shared" ref="O4:O23" si="4">IF(ABS(H4)&lt;0.1,0,$C$7)</f>
        <v>0</v>
      </c>
      <c r="P4">
        <f t="shared" ref="P4:P23" si="5">F4*(N4-O4)</f>
        <v>0</v>
      </c>
      <c r="R4">
        <f t="shared" ref="R4:R23" si="6">L4+P4</f>
        <v>-0.54</v>
      </c>
      <c r="S4">
        <f t="shared" ref="S4:S23" si="7">L4-P4</f>
        <v>-0.54</v>
      </c>
    </row>
    <row r="5" spans="2:19" x14ac:dyDescent="0.35">
      <c r="B5" s="5" t="s">
        <v>2</v>
      </c>
      <c r="C5" s="6">
        <v>0.8</v>
      </c>
      <c r="D5" s="1"/>
      <c r="E5" s="1">
        <v>-0.8</v>
      </c>
      <c r="F5" s="1">
        <v>0</v>
      </c>
      <c r="G5" s="1">
        <f t="shared" ref="G5:G23" si="8">G4</f>
        <v>0</v>
      </c>
      <c r="H5">
        <v>0</v>
      </c>
      <c r="J5">
        <f t="shared" si="0"/>
        <v>0.6</v>
      </c>
      <c r="K5">
        <f t="shared" si="1"/>
        <v>0</v>
      </c>
      <c r="L5">
        <f t="shared" si="2"/>
        <v>-0.48</v>
      </c>
      <c r="N5">
        <f t="shared" si="3"/>
        <v>0.4</v>
      </c>
      <c r="O5">
        <f t="shared" si="4"/>
        <v>0</v>
      </c>
      <c r="P5">
        <f t="shared" si="5"/>
        <v>0</v>
      </c>
      <c r="R5">
        <f t="shared" si="6"/>
        <v>-0.48</v>
      </c>
      <c r="S5">
        <f t="shared" si="7"/>
        <v>-0.48</v>
      </c>
    </row>
    <row r="6" spans="2:19" x14ac:dyDescent="0.35">
      <c r="B6" s="5" t="s">
        <v>3</v>
      </c>
      <c r="C6" s="6">
        <v>0.4</v>
      </c>
      <c r="D6" s="1"/>
      <c r="E6" s="1">
        <v>-0.7</v>
      </c>
      <c r="F6" s="1">
        <v>0</v>
      </c>
      <c r="G6" s="1">
        <f t="shared" si="8"/>
        <v>0</v>
      </c>
      <c r="H6">
        <v>0</v>
      </c>
      <c r="J6">
        <f t="shared" si="0"/>
        <v>0.6</v>
      </c>
      <c r="K6">
        <f t="shared" si="1"/>
        <v>0</v>
      </c>
      <c r="L6">
        <f t="shared" si="2"/>
        <v>-0.42</v>
      </c>
      <c r="N6">
        <f t="shared" si="3"/>
        <v>0.4</v>
      </c>
      <c r="O6">
        <f t="shared" si="4"/>
        <v>0</v>
      </c>
      <c r="P6">
        <f t="shared" si="5"/>
        <v>0</v>
      </c>
      <c r="R6">
        <f t="shared" si="6"/>
        <v>-0.42</v>
      </c>
      <c r="S6">
        <f t="shared" si="7"/>
        <v>-0.42</v>
      </c>
    </row>
    <row r="7" spans="2:19" ht="15" thickBot="1" x14ac:dyDescent="0.4">
      <c r="B7" s="7" t="s">
        <v>4</v>
      </c>
      <c r="C7" s="8">
        <v>0.5</v>
      </c>
      <c r="D7" s="1"/>
      <c r="E7" s="1">
        <v>-0.6</v>
      </c>
      <c r="F7" s="1">
        <v>0</v>
      </c>
      <c r="G7" s="1">
        <f t="shared" si="8"/>
        <v>0</v>
      </c>
      <c r="H7">
        <v>0</v>
      </c>
      <c r="J7">
        <f t="shared" si="0"/>
        <v>0.6</v>
      </c>
      <c r="K7">
        <f t="shared" si="1"/>
        <v>0</v>
      </c>
      <c r="L7">
        <f t="shared" si="2"/>
        <v>-0.36</v>
      </c>
      <c r="N7">
        <f t="shared" si="3"/>
        <v>0.4</v>
      </c>
      <c r="O7">
        <f t="shared" si="4"/>
        <v>0</v>
      </c>
      <c r="P7">
        <f t="shared" si="5"/>
        <v>0</v>
      </c>
      <c r="R7">
        <f t="shared" si="6"/>
        <v>-0.36</v>
      </c>
      <c r="S7">
        <f t="shared" si="7"/>
        <v>-0.36</v>
      </c>
    </row>
    <row r="8" spans="2:19" x14ac:dyDescent="0.35">
      <c r="C8" s="1"/>
      <c r="D8" s="1"/>
      <c r="E8" s="1">
        <v>-0.5</v>
      </c>
      <c r="F8" s="1">
        <v>0</v>
      </c>
      <c r="G8" s="1">
        <f t="shared" si="8"/>
        <v>0</v>
      </c>
      <c r="H8">
        <v>0</v>
      </c>
      <c r="J8">
        <f t="shared" si="0"/>
        <v>0.6</v>
      </c>
      <c r="K8">
        <f t="shared" si="1"/>
        <v>0</v>
      </c>
      <c r="L8">
        <f t="shared" si="2"/>
        <v>-0.3</v>
      </c>
      <c r="N8">
        <f t="shared" si="3"/>
        <v>0.4</v>
      </c>
      <c r="O8">
        <f t="shared" si="4"/>
        <v>0</v>
      </c>
      <c r="P8">
        <f t="shared" si="5"/>
        <v>0</v>
      </c>
      <c r="R8">
        <f t="shared" si="6"/>
        <v>-0.3</v>
      </c>
      <c r="S8">
        <f t="shared" si="7"/>
        <v>-0.3</v>
      </c>
    </row>
    <row r="9" spans="2:19" x14ac:dyDescent="0.35">
      <c r="C9" s="1"/>
      <c r="D9" s="1"/>
      <c r="E9" s="1">
        <v>-0.4</v>
      </c>
      <c r="F9" s="1">
        <v>0</v>
      </c>
      <c r="G9" s="1">
        <f t="shared" si="8"/>
        <v>0</v>
      </c>
      <c r="H9">
        <v>0</v>
      </c>
      <c r="J9">
        <f t="shared" si="0"/>
        <v>0.6</v>
      </c>
      <c r="K9">
        <f t="shared" si="1"/>
        <v>0</v>
      </c>
      <c r="L9">
        <f t="shared" si="2"/>
        <v>-0.24</v>
      </c>
      <c r="N9">
        <f t="shared" si="3"/>
        <v>0.4</v>
      </c>
      <c r="O9">
        <f t="shared" si="4"/>
        <v>0</v>
      </c>
      <c r="P9">
        <f t="shared" si="5"/>
        <v>0</v>
      </c>
      <c r="R9">
        <f t="shared" si="6"/>
        <v>-0.24</v>
      </c>
      <c r="S9">
        <f t="shared" si="7"/>
        <v>-0.24</v>
      </c>
    </row>
    <row r="10" spans="2:19" x14ac:dyDescent="0.35">
      <c r="C10" s="1"/>
      <c r="D10" s="1"/>
      <c r="E10" s="1">
        <v>-0.3</v>
      </c>
      <c r="F10" s="1">
        <v>0</v>
      </c>
      <c r="G10" s="1">
        <f t="shared" si="8"/>
        <v>0</v>
      </c>
      <c r="H10">
        <v>0</v>
      </c>
      <c r="J10">
        <f t="shared" si="0"/>
        <v>0.6</v>
      </c>
      <c r="K10">
        <f t="shared" si="1"/>
        <v>0</v>
      </c>
      <c r="L10">
        <f t="shared" si="2"/>
        <v>-0.18</v>
      </c>
      <c r="N10">
        <f t="shared" si="3"/>
        <v>0.4</v>
      </c>
      <c r="O10">
        <f t="shared" si="4"/>
        <v>0</v>
      </c>
      <c r="P10">
        <f t="shared" si="5"/>
        <v>0</v>
      </c>
      <c r="R10">
        <f t="shared" si="6"/>
        <v>-0.18</v>
      </c>
      <c r="S10">
        <f t="shared" si="7"/>
        <v>-0.18</v>
      </c>
    </row>
    <row r="11" spans="2:19" x14ac:dyDescent="0.35">
      <c r="C11" s="1"/>
      <c r="D11" s="1"/>
      <c r="E11" s="1">
        <v>-0.2</v>
      </c>
      <c r="F11" s="1">
        <v>0</v>
      </c>
      <c r="G11" s="1">
        <f t="shared" si="8"/>
        <v>0</v>
      </c>
      <c r="H11">
        <v>0</v>
      </c>
      <c r="J11">
        <f t="shared" si="0"/>
        <v>0.6</v>
      </c>
      <c r="K11">
        <f t="shared" si="1"/>
        <v>0</v>
      </c>
      <c r="L11">
        <f t="shared" si="2"/>
        <v>-0.12</v>
      </c>
      <c r="N11">
        <f t="shared" si="3"/>
        <v>0.4</v>
      </c>
      <c r="O11">
        <f t="shared" si="4"/>
        <v>0</v>
      </c>
      <c r="P11">
        <f t="shared" si="5"/>
        <v>0</v>
      </c>
      <c r="R11">
        <f t="shared" si="6"/>
        <v>-0.12</v>
      </c>
      <c r="S11">
        <f t="shared" si="7"/>
        <v>-0.12</v>
      </c>
    </row>
    <row r="12" spans="2:19" x14ac:dyDescent="0.35">
      <c r="C12" s="1"/>
      <c r="D12" s="1"/>
      <c r="E12" s="1">
        <v>-0.1</v>
      </c>
      <c r="F12" s="1">
        <v>0</v>
      </c>
      <c r="G12" s="1">
        <f t="shared" si="8"/>
        <v>0</v>
      </c>
      <c r="H12">
        <v>0</v>
      </c>
      <c r="J12">
        <f t="shared" si="0"/>
        <v>0.6</v>
      </c>
      <c r="K12">
        <f t="shared" si="1"/>
        <v>0</v>
      </c>
      <c r="L12">
        <f t="shared" si="2"/>
        <v>-0.06</v>
      </c>
      <c r="N12">
        <f t="shared" si="3"/>
        <v>0.4</v>
      </c>
      <c r="O12">
        <f t="shared" si="4"/>
        <v>0</v>
      </c>
      <c r="P12">
        <f t="shared" si="5"/>
        <v>0</v>
      </c>
      <c r="R12">
        <f t="shared" si="6"/>
        <v>-0.06</v>
      </c>
      <c r="S12">
        <f t="shared" si="7"/>
        <v>-0.06</v>
      </c>
    </row>
    <row r="13" spans="2:19" x14ac:dyDescent="0.35">
      <c r="C13" s="1"/>
      <c r="D13" s="1"/>
      <c r="E13" s="1">
        <v>0</v>
      </c>
      <c r="F13" s="1">
        <v>0</v>
      </c>
      <c r="G13" s="1">
        <f t="shared" si="8"/>
        <v>0</v>
      </c>
      <c r="H13">
        <v>0</v>
      </c>
      <c r="J13">
        <f t="shared" si="0"/>
        <v>0.6</v>
      </c>
      <c r="K13">
        <f t="shared" si="1"/>
        <v>0</v>
      </c>
      <c r="L13">
        <f t="shared" si="2"/>
        <v>0</v>
      </c>
      <c r="N13">
        <f t="shared" si="3"/>
        <v>0.4</v>
      </c>
      <c r="O13">
        <f t="shared" si="4"/>
        <v>0</v>
      </c>
      <c r="P13">
        <f t="shared" si="5"/>
        <v>0</v>
      </c>
      <c r="R13">
        <f t="shared" si="6"/>
        <v>0</v>
      </c>
      <c r="S13">
        <f t="shared" si="7"/>
        <v>0</v>
      </c>
    </row>
    <row r="14" spans="2:19" x14ac:dyDescent="0.35">
      <c r="C14" s="1"/>
      <c r="D14" s="1"/>
      <c r="E14" s="1">
        <v>0.1</v>
      </c>
      <c r="F14" s="1">
        <v>0</v>
      </c>
      <c r="G14" s="1">
        <f t="shared" si="8"/>
        <v>0</v>
      </c>
      <c r="H14">
        <v>0</v>
      </c>
      <c r="J14">
        <f t="shared" si="0"/>
        <v>0.6</v>
      </c>
      <c r="K14">
        <f t="shared" si="1"/>
        <v>0</v>
      </c>
      <c r="L14">
        <f t="shared" si="2"/>
        <v>0.06</v>
      </c>
      <c r="N14">
        <f t="shared" si="3"/>
        <v>0.4</v>
      </c>
      <c r="O14">
        <f t="shared" si="4"/>
        <v>0</v>
      </c>
      <c r="P14">
        <f t="shared" si="5"/>
        <v>0</v>
      </c>
      <c r="R14">
        <f t="shared" si="6"/>
        <v>0.06</v>
      </c>
      <c r="S14">
        <f t="shared" si="7"/>
        <v>0.06</v>
      </c>
    </row>
    <row r="15" spans="2:19" x14ac:dyDescent="0.35">
      <c r="C15" s="1"/>
      <c r="D15" s="1"/>
      <c r="E15" s="1">
        <v>0.2</v>
      </c>
      <c r="F15" s="1">
        <v>0</v>
      </c>
      <c r="G15" s="1">
        <f t="shared" si="8"/>
        <v>0</v>
      </c>
      <c r="H15">
        <v>0</v>
      </c>
      <c r="J15">
        <f t="shared" si="0"/>
        <v>0.6</v>
      </c>
      <c r="K15">
        <f t="shared" si="1"/>
        <v>0</v>
      </c>
      <c r="L15">
        <f t="shared" si="2"/>
        <v>0.12</v>
      </c>
      <c r="N15">
        <f t="shared" si="3"/>
        <v>0.4</v>
      </c>
      <c r="O15">
        <f t="shared" si="4"/>
        <v>0</v>
      </c>
      <c r="P15">
        <f t="shared" si="5"/>
        <v>0</v>
      </c>
      <c r="R15">
        <f t="shared" si="6"/>
        <v>0.12</v>
      </c>
      <c r="S15">
        <f t="shared" si="7"/>
        <v>0.12</v>
      </c>
    </row>
    <row r="16" spans="2:19" x14ac:dyDescent="0.35">
      <c r="C16" s="1"/>
      <c r="D16" s="1"/>
      <c r="E16" s="1">
        <v>0.3</v>
      </c>
      <c r="F16" s="1">
        <v>0</v>
      </c>
      <c r="G16" s="1">
        <f t="shared" si="8"/>
        <v>0</v>
      </c>
      <c r="H16">
        <v>0</v>
      </c>
      <c r="J16">
        <f t="shared" si="0"/>
        <v>0.6</v>
      </c>
      <c r="K16">
        <f t="shared" si="1"/>
        <v>0</v>
      </c>
      <c r="L16">
        <f t="shared" si="2"/>
        <v>0.18</v>
      </c>
      <c r="N16">
        <f t="shared" si="3"/>
        <v>0.4</v>
      </c>
      <c r="O16">
        <f t="shared" si="4"/>
        <v>0</v>
      </c>
      <c r="P16">
        <f t="shared" si="5"/>
        <v>0</v>
      </c>
      <c r="R16">
        <f t="shared" si="6"/>
        <v>0.18</v>
      </c>
      <c r="S16">
        <f t="shared" si="7"/>
        <v>0.18</v>
      </c>
    </row>
    <row r="17" spans="3:19" x14ac:dyDescent="0.35">
      <c r="C17" s="1"/>
      <c r="D17" s="1"/>
      <c r="E17" s="1">
        <v>0.4</v>
      </c>
      <c r="F17" s="1">
        <v>0</v>
      </c>
      <c r="G17" s="1">
        <f t="shared" si="8"/>
        <v>0</v>
      </c>
      <c r="H17">
        <v>0</v>
      </c>
      <c r="J17">
        <f t="shared" si="0"/>
        <v>0.6</v>
      </c>
      <c r="K17">
        <f t="shared" si="1"/>
        <v>0</v>
      </c>
      <c r="L17">
        <f t="shared" si="2"/>
        <v>0.24</v>
      </c>
      <c r="N17">
        <f t="shared" si="3"/>
        <v>0.4</v>
      </c>
      <c r="O17">
        <f t="shared" si="4"/>
        <v>0</v>
      </c>
      <c r="P17">
        <f t="shared" si="5"/>
        <v>0</v>
      </c>
      <c r="R17">
        <f t="shared" si="6"/>
        <v>0.24</v>
      </c>
      <c r="S17">
        <f t="shared" si="7"/>
        <v>0.24</v>
      </c>
    </row>
    <row r="18" spans="3:19" x14ac:dyDescent="0.35">
      <c r="C18" s="1"/>
      <c r="D18" s="1"/>
      <c r="E18" s="1">
        <v>0.5</v>
      </c>
      <c r="F18" s="1">
        <v>0</v>
      </c>
      <c r="G18" s="1">
        <f t="shared" si="8"/>
        <v>0</v>
      </c>
      <c r="H18">
        <v>0</v>
      </c>
      <c r="J18">
        <f t="shared" si="0"/>
        <v>0.6</v>
      </c>
      <c r="K18">
        <f t="shared" si="1"/>
        <v>0</v>
      </c>
      <c r="L18">
        <f t="shared" si="2"/>
        <v>0.3</v>
      </c>
      <c r="N18">
        <f t="shared" si="3"/>
        <v>0.4</v>
      </c>
      <c r="O18">
        <f t="shared" si="4"/>
        <v>0</v>
      </c>
      <c r="P18">
        <f t="shared" si="5"/>
        <v>0</v>
      </c>
      <c r="R18">
        <f t="shared" si="6"/>
        <v>0.3</v>
      </c>
      <c r="S18">
        <f t="shared" si="7"/>
        <v>0.3</v>
      </c>
    </row>
    <row r="19" spans="3:19" x14ac:dyDescent="0.35">
      <c r="C19" s="1"/>
      <c r="D19" s="1"/>
      <c r="E19" s="1">
        <v>0.6</v>
      </c>
      <c r="F19" s="1">
        <v>0</v>
      </c>
      <c r="G19" s="1">
        <f t="shared" si="8"/>
        <v>0</v>
      </c>
      <c r="H19">
        <v>0</v>
      </c>
      <c r="J19">
        <f t="shared" si="0"/>
        <v>0.6</v>
      </c>
      <c r="K19">
        <f t="shared" si="1"/>
        <v>0</v>
      </c>
      <c r="L19">
        <f t="shared" si="2"/>
        <v>0.36</v>
      </c>
      <c r="N19">
        <f t="shared" si="3"/>
        <v>0.4</v>
      </c>
      <c r="O19">
        <f t="shared" si="4"/>
        <v>0</v>
      </c>
      <c r="P19">
        <f t="shared" si="5"/>
        <v>0</v>
      </c>
      <c r="R19">
        <f t="shared" si="6"/>
        <v>0.36</v>
      </c>
      <c r="S19">
        <f t="shared" si="7"/>
        <v>0.36</v>
      </c>
    </row>
    <row r="20" spans="3:19" x14ac:dyDescent="0.35">
      <c r="C20" s="1"/>
      <c r="D20" s="1"/>
      <c r="E20" s="1">
        <v>0.7</v>
      </c>
      <c r="F20" s="1">
        <v>0</v>
      </c>
      <c r="G20" s="1">
        <f t="shared" si="8"/>
        <v>0</v>
      </c>
      <c r="H20">
        <v>0</v>
      </c>
      <c r="J20">
        <f t="shared" si="0"/>
        <v>0.6</v>
      </c>
      <c r="K20">
        <f t="shared" si="1"/>
        <v>0</v>
      </c>
      <c r="L20">
        <f t="shared" si="2"/>
        <v>0.42</v>
      </c>
      <c r="N20">
        <f t="shared" si="3"/>
        <v>0.4</v>
      </c>
      <c r="O20">
        <f t="shared" si="4"/>
        <v>0</v>
      </c>
      <c r="P20">
        <f t="shared" si="5"/>
        <v>0</v>
      </c>
      <c r="R20">
        <f t="shared" si="6"/>
        <v>0.42</v>
      </c>
      <c r="S20">
        <f t="shared" si="7"/>
        <v>0.42</v>
      </c>
    </row>
    <row r="21" spans="3:19" x14ac:dyDescent="0.35">
      <c r="C21" s="1"/>
      <c r="D21" s="1"/>
      <c r="E21" s="1">
        <v>0.8</v>
      </c>
      <c r="F21" s="1">
        <v>0</v>
      </c>
      <c r="G21" s="1">
        <f t="shared" si="8"/>
        <v>0</v>
      </c>
      <c r="H21">
        <v>0</v>
      </c>
      <c r="J21">
        <f t="shared" si="0"/>
        <v>0.6</v>
      </c>
      <c r="K21">
        <f t="shared" si="1"/>
        <v>0</v>
      </c>
      <c r="L21">
        <f t="shared" si="2"/>
        <v>0.48</v>
      </c>
      <c r="N21">
        <f t="shared" si="3"/>
        <v>0.4</v>
      </c>
      <c r="O21">
        <f t="shared" si="4"/>
        <v>0</v>
      </c>
      <c r="P21">
        <f t="shared" si="5"/>
        <v>0</v>
      </c>
      <c r="R21">
        <f t="shared" si="6"/>
        <v>0.48</v>
      </c>
      <c r="S21">
        <f t="shared" si="7"/>
        <v>0.48</v>
      </c>
    </row>
    <row r="22" spans="3:19" x14ac:dyDescent="0.35">
      <c r="C22" s="1"/>
      <c r="D22" s="1"/>
      <c r="E22" s="1">
        <v>0.9</v>
      </c>
      <c r="F22" s="1">
        <v>0</v>
      </c>
      <c r="G22" s="1">
        <f t="shared" si="8"/>
        <v>0</v>
      </c>
      <c r="H22">
        <v>0</v>
      </c>
      <c r="J22">
        <f t="shared" si="0"/>
        <v>0.6</v>
      </c>
      <c r="K22">
        <f t="shared" si="1"/>
        <v>0</v>
      </c>
      <c r="L22">
        <f t="shared" si="2"/>
        <v>0.54</v>
      </c>
      <c r="N22">
        <f t="shared" si="3"/>
        <v>0.4</v>
      </c>
      <c r="O22">
        <f t="shared" si="4"/>
        <v>0</v>
      </c>
      <c r="P22">
        <f t="shared" si="5"/>
        <v>0</v>
      </c>
      <c r="R22">
        <f t="shared" si="6"/>
        <v>0.54</v>
      </c>
      <c r="S22">
        <f t="shared" si="7"/>
        <v>0.54</v>
      </c>
    </row>
    <row r="23" spans="3:19" x14ac:dyDescent="0.35">
      <c r="C23" s="1"/>
      <c r="D23" s="1"/>
      <c r="E23" s="1">
        <v>1</v>
      </c>
      <c r="F23" s="1">
        <v>0</v>
      </c>
      <c r="G23" s="1">
        <f t="shared" si="8"/>
        <v>0</v>
      </c>
      <c r="H23">
        <v>0</v>
      </c>
      <c r="J23">
        <f t="shared" si="0"/>
        <v>0.6</v>
      </c>
      <c r="K23">
        <f t="shared" si="1"/>
        <v>0</v>
      </c>
      <c r="L23">
        <f t="shared" si="2"/>
        <v>0.6</v>
      </c>
      <c r="N23">
        <f t="shared" si="3"/>
        <v>0.4</v>
      </c>
      <c r="O23">
        <f t="shared" si="4"/>
        <v>0</v>
      </c>
      <c r="P23">
        <f t="shared" si="5"/>
        <v>0</v>
      </c>
      <c r="R23">
        <f t="shared" si="6"/>
        <v>0.6</v>
      </c>
      <c r="S23">
        <f t="shared" si="7"/>
        <v>0.6</v>
      </c>
    </row>
    <row r="24" spans="3:19" x14ac:dyDescent="0.35">
      <c r="C24" s="1"/>
      <c r="D24" s="1"/>
      <c r="E24" s="1"/>
      <c r="F24" s="1"/>
      <c r="G24" s="1"/>
    </row>
    <row r="25" spans="3:19" x14ac:dyDescent="0.35">
      <c r="C25" s="1"/>
      <c r="D25" s="1"/>
      <c r="E25" s="1"/>
      <c r="F25" s="1"/>
      <c r="G25" s="1"/>
    </row>
    <row r="26" spans="3:19" x14ac:dyDescent="0.35">
      <c r="C26" s="1"/>
      <c r="D26" s="1"/>
      <c r="J26" s="2" t="s">
        <v>14</v>
      </c>
      <c r="K26" s="2"/>
      <c r="L26" s="2"/>
      <c r="N26" s="2" t="s">
        <v>15</v>
      </c>
      <c r="O26" s="2"/>
      <c r="P26" s="2"/>
    </row>
    <row r="27" spans="3:19" x14ac:dyDescent="0.35">
      <c r="C27" s="1"/>
      <c r="D27" s="1"/>
      <c r="E27" t="s">
        <v>5</v>
      </c>
      <c r="F27" t="s">
        <v>6</v>
      </c>
      <c r="G27" t="s">
        <v>7</v>
      </c>
      <c r="H27" t="s">
        <v>8</v>
      </c>
      <c r="J27" t="s">
        <v>11</v>
      </c>
      <c r="K27" t="s">
        <v>12</v>
      </c>
      <c r="L27" t="s">
        <v>13</v>
      </c>
      <c r="N27" t="s">
        <v>11</v>
      </c>
      <c r="O27" t="s">
        <v>12</v>
      </c>
      <c r="P27" t="s">
        <v>13</v>
      </c>
      <c r="R27" t="s">
        <v>9</v>
      </c>
      <c r="S27" t="s">
        <v>10</v>
      </c>
    </row>
    <row r="28" spans="3:19" x14ac:dyDescent="0.35">
      <c r="C28" s="1"/>
      <c r="D28" s="1"/>
      <c r="E28" s="1">
        <v>-1</v>
      </c>
      <c r="F28" s="1">
        <v>0.5</v>
      </c>
      <c r="G28" s="1">
        <v>1</v>
      </c>
      <c r="H28">
        <v>0</v>
      </c>
      <c r="J28">
        <f>$C$4+($C$3-$C$4)*G28</f>
        <v>1</v>
      </c>
      <c r="K28">
        <f>IF(ABS(H28)&lt;0.1,0,$C$7)</f>
        <v>0</v>
      </c>
      <c r="L28">
        <f>E28*(J28-K28)</f>
        <v>-1</v>
      </c>
      <c r="N28">
        <f>$C$6+($C$5-$C$6)*G28</f>
        <v>0.8</v>
      </c>
      <c r="O28">
        <f>IF(ABS(H28)&lt;0.1,0,$C$7)</f>
        <v>0</v>
      </c>
      <c r="P28">
        <f>F28*(N28-O28)</f>
        <v>0.4</v>
      </c>
      <c r="R28">
        <f>L28+P28</f>
        <v>-0.6</v>
      </c>
      <c r="S28">
        <f>L28-P28</f>
        <v>-1.4</v>
      </c>
    </row>
    <row r="29" spans="3:19" x14ac:dyDescent="0.35">
      <c r="C29" s="1"/>
      <c r="D29" s="1"/>
      <c r="E29" s="1">
        <v>-0.9</v>
      </c>
      <c r="F29" s="1">
        <v>0.5</v>
      </c>
      <c r="G29" s="1">
        <v>1</v>
      </c>
      <c r="H29">
        <v>0</v>
      </c>
      <c r="J29">
        <f t="shared" ref="J29:J48" si="9">$C$4+($C$3-$C$4)*G29</f>
        <v>1</v>
      </c>
      <c r="K29">
        <f t="shared" ref="K29:K48" si="10">IF(ABS(H29)&lt;0.1,0,$C$7)</f>
        <v>0</v>
      </c>
      <c r="L29">
        <f t="shared" ref="L29:L48" si="11">E29*(J29-K29)</f>
        <v>-0.9</v>
      </c>
      <c r="N29">
        <f t="shared" ref="N29:N48" si="12">$C$6+($C$5-$C$6)*G29</f>
        <v>0.8</v>
      </c>
      <c r="O29">
        <f t="shared" ref="O29:O48" si="13">IF(ABS(H29)&lt;0.1,0,$C$7)</f>
        <v>0</v>
      </c>
      <c r="P29">
        <f t="shared" ref="P29:P48" si="14">F29*(N29-O29)</f>
        <v>0.4</v>
      </c>
      <c r="R29">
        <f t="shared" ref="R29:R48" si="15">L29+P29</f>
        <v>-0.5</v>
      </c>
      <c r="S29">
        <f t="shared" ref="S29:S48" si="16">L29-P29</f>
        <v>-1.3</v>
      </c>
    </row>
    <row r="30" spans="3:19" x14ac:dyDescent="0.35">
      <c r="C30" s="1"/>
      <c r="D30" s="1"/>
      <c r="E30" s="1">
        <v>-0.8</v>
      </c>
      <c r="F30" s="1">
        <v>0.5</v>
      </c>
      <c r="G30" s="1">
        <v>1</v>
      </c>
      <c r="H30">
        <v>0</v>
      </c>
      <c r="J30">
        <f t="shared" si="9"/>
        <v>1</v>
      </c>
      <c r="K30">
        <f t="shared" si="10"/>
        <v>0</v>
      </c>
      <c r="L30">
        <f t="shared" si="11"/>
        <v>-0.8</v>
      </c>
      <c r="N30">
        <f t="shared" si="12"/>
        <v>0.8</v>
      </c>
      <c r="O30">
        <f t="shared" si="13"/>
        <v>0</v>
      </c>
      <c r="P30">
        <f t="shared" si="14"/>
        <v>0.4</v>
      </c>
      <c r="R30">
        <f t="shared" si="15"/>
        <v>-0.4</v>
      </c>
      <c r="S30">
        <f t="shared" si="16"/>
        <v>-1.2000000000000002</v>
      </c>
    </row>
    <row r="31" spans="3:19" x14ac:dyDescent="0.35">
      <c r="C31" s="1"/>
      <c r="D31" s="1"/>
      <c r="E31" s="1">
        <v>-0.7</v>
      </c>
      <c r="F31" s="1">
        <v>0.5</v>
      </c>
      <c r="G31" s="1">
        <v>1</v>
      </c>
      <c r="H31">
        <v>0</v>
      </c>
      <c r="J31">
        <f t="shared" si="9"/>
        <v>1</v>
      </c>
      <c r="K31">
        <f t="shared" si="10"/>
        <v>0</v>
      </c>
      <c r="L31">
        <f t="shared" si="11"/>
        <v>-0.7</v>
      </c>
      <c r="N31">
        <f t="shared" si="12"/>
        <v>0.8</v>
      </c>
      <c r="O31">
        <f t="shared" si="13"/>
        <v>0</v>
      </c>
      <c r="P31">
        <f t="shared" si="14"/>
        <v>0.4</v>
      </c>
      <c r="R31">
        <f t="shared" si="15"/>
        <v>-0.29999999999999993</v>
      </c>
      <c r="S31">
        <f t="shared" si="16"/>
        <v>-1.1000000000000001</v>
      </c>
    </row>
    <row r="32" spans="3:19" x14ac:dyDescent="0.35">
      <c r="C32" s="1"/>
      <c r="D32" s="1"/>
      <c r="E32" s="1">
        <v>-0.6</v>
      </c>
      <c r="F32" s="1">
        <v>0.5</v>
      </c>
      <c r="G32" s="1">
        <v>1</v>
      </c>
      <c r="H32">
        <v>0</v>
      </c>
      <c r="J32">
        <f t="shared" si="9"/>
        <v>1</v>
      </c>
      <c r="K32">
        <f t="shared" si="10"/>
        <v>0</v>
      </c>
      <c r="L32">
        <f t="shared" si="11"/>
        <v>-0.6</v>
      </c>
      <c r="N32">
        <f t="shared" si="12"/>
        <v>0.8</v>
      </c>
      <c r="O32">
        <f t="shared" si="13"/>
        <v>0</v>
      </c>
      <c r="P32">
        <f t="shared" si="14"/>
        <v>0.4</v>
      </c>
      <c r="R32">
        <f t="shared" si="15"/>
        <v>-0.19999999999999996</v>
      </c>
      <c r="S32">
        <f t="shared" si="16"/>
        <v>-1</v>
      </c>
    </row>
    <row r="33" spans="3:19" x14ac:dyDescent="0.35">
      <c r="C33" s="1"/>
      <c r="D33" s="1"/>
      <c r="E33" s="1">
        <v>-0.5</v>
      </c>
      <c r="F33" s="1">
        <v>0.5</v>
      </c>
      <c r="G33" s="1">
        <v>1</v>
      </c>
      <c r="H33">
        <v>0</v>
      </c>
      <c r="J33">
        <f t="shared" si="9"/>
        <v>1</v>
      </c>
      <c r="K33">
        <f t="shared" si="10"/>
        <v>0</v>
      </c>
      <c r="L33">
        <f t="shared" si="11"/>
        <v>-0.5</v>
      </c>
      <c r="N33">
        <f t="shared" si="12"/>
        <v>0.8</v>
      </c>
      <c r="O33">
        <f t="shared" si="13"/>
        <v>0</v>
      </c>
      <c r="P33">
        <f t="shared" si="14"/>
        <v>0.4</v>
      </c>
      <c r="R33">
        <f t="shared" si="15"/>
        <v>-9.9999999999999978E-2</v>
      </c>
      <c r="S33">
        <f t="shared" si="16"/>
        <v>-0.9</v>
      </c>
    </row>
    <row r="34" spans="3:19" x14ac:dyDescent="0.35">
      <c r="C34" s="1"/>
      <c r="D34" s="1"/>
      <c r="E34" s="1">
        <v>-0.4</v>
      </c>
      <c r="F34" s="1">
        <v>0.5</v>
      </c>
      <c r="G34" s="1">
        <v>1</v>
      </c>
      <c r="H34">
        <v>0</v>
      </c>
      <c r="J34">
        <f t="shared" si="9"/>
        <v>1</v>
      </c>
      <c r="K34">
        <f t="shared" si="10"/>
        <v>0</v>
      </c>
      <c r="L34">
        <f t="shared" si="11"/>
        <v>-0.4</v>
      </c>
      <c r="N34">
        <f t="shared" si="12"/>
        <v>0.8</v>
      </c>
      <c r="O34">
        <f t="shared" si="13"/>
        <v>0</v>
      </c>
      <c r="P34">
        <f t="shared" si="14"/>
        <v>0.4</v>
      </c>
      <c r="R34">
        <f t="shared" si="15"/>
        <v>0</v>
      </c>
      <c r="S34">
        <f t="shared" si="16"/>
        <v>-0.8</v>
      </c>
    </row>
    <row r="35" spans="3:19" x14ac:dyDescent="0.35">
      <c r="C35" s="1"/>
      <c r="D35" s="1"/>
      <c r="E35" s="1">
        <v>-0.3</v>
      </c>
      <c r="F35" s="1">
        <v>0.5</v>
      </c>
      <c r="G35" s="1">
        <v>1</v>
      </c>
      <c r="H35">
        <v>0</v>
      </c>
      <c r="J35">
        <f t="shared" si="9"/>
        <v>1</v>
      </c>
      <c r="K35">
        <f t="shared" si="10"/>
        <v>0</v>
      </c>
      <c r="L35">
        <f t="shared" si="11"/>
        <v>-0.3</v>
      </c>
      <c r="N35">
        <f t="shared" si="12"/>
        <v>0.8</v>
      </c>
      <c r="O35">
        <f t="shared" si="13"/>
        <v>0</v>
      </c>
      <c r="P35">
        <f t="shared" si="14"/>
        <v>0.4</v>
      </c>
      <c r="R35">
        <f t="shared" si="15"/>
        <v>0.10000000000000003</v>
      </c>
      <c r="S35">
        <f t="shared" si="16"/>
        <v>-0.7</v>
      </c>
    </row>
    <row r="36" spans="3:19" x14ac:dyDescent="0.35">
      <c r="C36" s="1"/>
      <c r="D36" s="1"/>
      <c r="E36" s="1">
        <v>-0.2</v>
      </c>
      <c r="F36" s="1">
        <v>0.5</v>
      </c>
      <c r="G36" s="1">
        <v>1</v>
      </c>
      <c r="H36">
        <v>0</v>
      </c>
      <c r="J36">
        <f t="shared" si="9"/>
        <v>1</v>
      </c>
      <c r="K36">
        <f t="shared" si="10"/>
        <v>0</v>
      </c>
      <c r="L36">
        <f t="shared" si="11"/>
        <v>-0.2</v>
      </c>
      <c r="N36">
        <f t="shared" si="12"/>
        <v>0.8</v>
      </c>
      <c r="O36">
        <f t="shared" si="13"/>
        <v>0</v>
      </c>
      <c r="P36">
        <f t="shared" si="14"/>
        <v>0.4</v>
      </c>
      <c r="R36">
        <f t="shared" si="15"/>
        <v>0.2</v>
      </c>
      <c r="S36">
        <f t="shared" si="16"/>
        <v>-0.60000000000000009</v>
      </c>
    </row>
    <row r="37" spans="3:19" x14ac:dyDescent="0.35">
      <c r="C37" s="1"/>
      <c r="D37" s="1"/>
      <c r="E37" s="1">
        <v>-0.1</v>
      </c>
      <c r="F37" s="1">
        <v>0.5</v>
      </c>
      <c r="G37" s="1">
        <v>1</v>
      </c>
      <c r="H37">
        <v>0</v>
      </c>
      <c r="J37">
        <f t="shared" si="9"/>
        <v>1</v>
      </c>
      <c r="K37">
        <f t="shared" si="10"/>
        <v>0</v>
      </c>
      <c r="L37">
        <f t="shared" si="11"/>
        <v>-0.1</v>
      </c>
      <c r="N37">
        <f t="shared" si="12"/>
        <v>0.8</v>
      </c>
      <c r="O37">
        <f t="shared" si="13"/>
        <v>0</v>
      </c>
      <c r="P37">
        <f t="shared" si="14"/>
        <v>0.4</v>
      </c>
      <c r="R37">
        <f t="shared" si="15"/>
        <v>0.30000000000000004</v>
      </c>
      <c r="S37">
        <f t="shared" si="16"/>
        <v>-0.5</v>
      </c>
    </row>
    <row r="38" spans="3:19" x14ac:dyDescent="0.35">
      <c r="C38" s="1"/>
      <c r="D38" s="1"/>
      <c r="E38" s="1">
        <v>0</v>
      </c>
      <c r="F38" s="1">
        <v>0.5</v>
      </c>
      <c r="G38" s="1">
        <v>1</v>
      </c>
      <c r="H38">
        <v>0</v>
      </c>
      <c r="J38">
        <f t="shared" si="9"/>
        <v>1</v>
      </c>
      <c r="K38">
        <f t="shared" si="10"/>
        <v>0</v>
      </c>
      <c r="L38">
        <f t="shared" si="11"/>
        <v>0</v>
      </c>
      <c r="N38">
        <f t="shared" si="12"/>
        <v>0.8</v>
      </c>
      <c r="O38">
        <f t="shared" si="13"/>
        <v>0</v>
      </c>
      <c r="P38">
        <f t="shared" si="14"/>
        <v>0.4</v>
      </c>
      <c r="R38">
        <f t="shared" si="15"/>
        <v>0.4</v>
      </c>
      <c r="S38">
        <f t="shared" si="16"/>
        <v>-0.4</v>
      </c>
    </row>
    <row r="39" spans="3:19" x14ac:dyDescent="0.35">
      <c r="C39" s="1"/>
      <c r="D39" s="1"/>
      <c r="E39" s="1">
        <v>0.1</v>
      </c>
      <c r="F39" s="1">
        <v>0.5</v>
      </c>
      <c r="G39" s="1">
        <v>1</v>
      </c>
      <c r="H39">
        <v>0</v>
      </c>
      <c r="J39">
        <f t="shared" si="9"/>
        <v>1</v>
      </c>
      <c r="K39">
        <f t="shared" si="10"/>
        <v>0</v>
      </c>
      <c r="L39">
        <f t="shared" si="11"/>
        <v>0.1</v>
      </c>
      <c r="N39">
        <f t="shared" si="12"/>
        <v>0.8</v>
      </c>
      <c r="O39">
        <f t="shared" si="13"/>
        <v>0</v>
      </c>
      <c r="P39">
        <f t="shared" si="14"/>
        <v>0.4</v>
      </c>
      <c r="R39">
        <f t="shared" si="15"/>
        <v>0.5</v>
      </c>
      <c r="S39">
        <f t="shared" si="16"/>
        <v>-0.30000000000000004</v>
      </c>
    </row>
    <row r="40" spans="3:19" x14ac:dyDescent="0.35">
      <c r="C40" s="1"/>
      <c r="D40" s="1"/>
      <c r="E40" s="1">
        <v>0.2</v>
      </c>
      <c r="F40" s="1">
        <v>0.5</v>
      </c>
      <c r="G40" s="1">
        <v>1</v>
      </c>
      <c r="H40">
        <v>0</v>
      </c>
      <c r="J40">
        <f t="shared" si="9"/>
        <v>1</v>
      </c>
      <c r="K40">
        <f t="shared" si="10"/>
        <v>0</v>
      </c>
      <c r="L40">
        <f t="shared" si="11"/>
        <v>0.2</v>
      </c>
      <c r="N40">
        <f t="shared" si="12"/>
        <v>0.8</v>
      </c>
      <c r="O40">
        <f t="shared" si="13"/>
        <v>0</v>
      </c>
      <c r="P40">
        <f t="shared" si="14"/>
        <v>0.4</v>
      </c>
      <c r="R40">
        <f t="shared" si="15"/>
        <v>0.60000000000000009</v>
      </c>
      <c r="S40">
        <f t="shared" si="16"/>
        <v>-0.2</v>
      </c>
    </row>
    <row r="41" spans="3:19" x14ac:dyDescent="0.35">
      <c r="C41" s="1"/>
      <c r="D41" s="1"/>
      <c r="E41" s="1">
        <v>0.3</v>
      </c>
      <c r="F41" s="1">
        <v>0.5</v>
      </c>
      <c r="G41" s="1">
        <v>1</v>
      </c>
      <c r="H41">
        <v>0</v>
      </c>
      <c r="J41">
        <f t="shared" si="9"/>
        <v>1</v>
      </c>
      <c r="K41">
        <f t="shared" si="10"/>
        <v>0</v>
      </c>
      <c r="L41">
        <f t="shared" si="11"/>
        <v>0.3</v>
      </c>
      <c r="N41">
        <f t="shared" si="12"/>
        <v>0.8</v>
      </c>
      <c r="O41">
        <f t="shared" si="13"/>
        <v>0</v>
      </c>
      <c r="P41">
        <f t="shared" si="14"/>
        <v>0.4</v>
      </c>
      <c r="R41">
        <f t="shared" si="15"/>
        <v>0.7</v>
      </c>
      <c r="S41">
        <f t="shared" si="16"/>
        <v>-0.10000000000000003</v>
      </c>
    </row>
    <row r="42" spans="3:19" x14ac:dyDescent="0.35">
      <c r="C42" s="1"/>
      <c r="D42" s="1"/>
      <c r="E42" s="1">
        <v>0.4</v>
      </c>
      <c r="F42" s="1">
        <v>0.5</v>
      </c>
      <c r="G42" s="1">
        <v>1</v>
      </c>
      <c r="H42">
        <v>0</v>
      </c>
      <c r="J42">
        <f t="shared" si="9"/>
        <v>1</v>
      </c>
      <c r="K42">
        <f t="shared" si="10"/>
        <v>0</v>
      </c>
      <c r="L42">
        <f t="shared" si="11"/>
        <v>0.4</v>
      </c>
      <c r="N42">
        <f t="shared" si="12"/>
        <v>0.8</v>
      </c>
      <c r="O42">
        <f t="shared" si="13"/>
        <v>0</v>
      </c>
      <c r="P42">
        <f t="shared" si="14"/>
        <v>0.4</v>
      </c>
      <c r="R42">
        <f t="shared" si="15"/>
        <v>0.8</v>
      </c>
      <c r="S42">
        <f t="shared" si="16"/>
        <v>0</v>
      </c>
    </row>
    <row r="43" spans="3:19" x14ac:dyDescent="0.35">
      <c r="C43" s="1"/>
      <c r="D43" s="1"/>
      <c r="E43" s="1">
        <v>0.5</v>
      </c>
      <c r="F43" s="1">
        <v>0.5</v>
      </c>
      <c r="G43" s="1">
        <v>1</v>
      </c>
      <c r="H43">
        <v>0</v>
      </c>
      <c r="J43">
        <f t="shared" si="9"/>
        <v>1</v>
      </c>
      <c r="K43">
        <f t="shared" si="10"/>
        <v>0</v>
      </c>
      <c r="L43">
        <f t="shared" si="11"/>
        <v>0.5</v>
      </c>
      <c r="N43">
        <f t="shared" si="12"/>
        <v>0.8</v>
      </c>
      <c r="O43">
        <f t="shared" si="13"/>
        <v>0</v>
      </c>
      <c r="P43">
        <f t="shared" si="14"/>
        <v>0.4</v>
      </c>
      <c r="R43">
        <f t="shared" si="15"/>
        <v>0.9</v>
      </c>
      <c r="S43">
        <f t="shared" si="16"/>
        <v>9.9999999999999978E-2</v>
      </c>
    </row>
    <row r="44" spans="3:19" x14ac:dyDescent="0.35">
      <c r="C44" s="1"/>
      <c r="D44" s="1"/>
      <c r="E44" s="1">
        <v>0.6</v>
      </c>
      <c r="F44" s="1">
        <v>0.5</v>
      </c>
      <c r="G44" s="1">
        <v>1</v>
      </c>
      <c r="H44">
        <v>0</v>
      </c>
      <c r="J44">
        <f t="shared" si="9"/>
        <v>1</v>
      </c>
      <c r="K44">
        <f t="shared" si="10"/>
        <v>0</v>
      </c>
      <c r="L44">
        <f t="shared" si="11"/>
        <v>0.6</v>
      </c>
      <c r="N44">
        <f t="shared" si="12"/>
        <v>0.8</v>
      </c>
      <c r="O44">
        <f t="shared" si="13"/>
        <v>0</v>
      </c>
      <c r="P44">
        <f t="shared" si="14"/>
        <v>0.4</v>
      </c>
      <c r="R44">
        <f t="shared" si="15"/>
        <v>1</v>
      </c>
      <c r="S44">
        <f t="shared" si="16"/>
        <v>0.19999999999999996</v>
      </c>
    </row>
    <row r="45" spans="3:19" x14ac:dyDescent="0.35">
      <c r="C45" s="1"/>
      <c r="D45" s="1"/>
      <c r="E45" s="1">
        <v>0.7</v>
      </c>
      <c r="F45" s="1">
        <v>0.5</v>
      </c>
      <c r="G45" s="1">
        <v>1</v>
      </c>
      <c r="H45">
        <v>0</v>
      </c>
      <c r="J45">
        <f t="shared" si="9"/>
        <v>1</v>
      </c>
      <c r="K45">
        <f t="shared" si="10"/>
        <v>0</v>
      </c>
      <c r="L45">
        <f t="shared" si="11"/>
        <v>0.7</v>
      </c>
      <c r="N45">
        <f t="shared" si="12"/>
        <v>0.8</v>
      </c>
      <c r="O45">
        <f t="shared" si="13"/>
        <v>0</v>
      </c>
      <c r="P45">
        <f t="shared" si="14"/>
        <v>0.4</v>
      </c>
      <c r="R45">
        <f t="shared" si="15"/>
        <v>1.1000000000000001</v>
      </c>
      <c r="S45">
        <f t="shared" si="16"/>
        <v>0.29999999999999993</v>
      </c>
    </row>
    <row r="46" spans="3:19" x14ac:dyDescent="0.35">
      <c r="C46" s="1"/>
      <c r="D46" s="1"/>
      <c r="E46" s="1">
        <v>0.8</v>
      </c>
      <c r="F46" s="1">
        <v>0.5</v>
      </c>
      <c r="G46" s="1">
        <v>1</v>
      </c>
      <c r="H46">
        <v>0</v>
      </c>
      <c r="J46">
        <f t="shared" si="9"/>
        <v>1</v>
      </c>
      <c r="K46">
        <f t="shared" si="10"/>
        <v>0</v>
      </c>
      <c r="L46">
        <f t="shared" si="11"/>
        <v>0.8</v>
      </c>
      <c r="N46">
        <f t="shared" si="12"/>
        <v>0.8</v>
      </c>
      <c r="O46">
        <f t="shared" si="13"/>
        <v>0</v>
      </c>
      <c r="P46">
        <f t="shared" si="14"/>
        <v>0.4</v>
      </c>
      <c r="R46">
        <f t="shared" si="15"/>
        <v>1.2000000000000002</v>
      </c>
      <c r="S46">
        <f t="shared" si="16"/>
        <v>0.4</v>
      </c>
    </row>
    <row r="47" spans="3:19" x14ac:dyDescent="0.35">
      <c r="C47" s="1"/>
      <c r="D47" s="1"/>
      <c r="E47" s="1">
        <v>0.9</v>
      </c>
      <c r="F47" s="1">
        <v>0.5</v>
      </c>
      <c r="G47" s="1">
        <v>1</v>
      </c>
      <c r="H47">
        <v>0</v>
      </c>
      <c r="J47">
        <f t="shared" si="9"/>
        <v>1</v>
      </c>
      <c r="K47">
        <f t="shared" si="10"/>
        <v>0</v>
      </c>
      <c r="L47">
        <f t="shared" si="11"/>
        <v>0.9</v>
      </c>
      <c r="N47">
        <f t="shared" si="12"/>
        <v>0.8</v>
      </c>
      <c r="O47">
        <f t="shared" si="13"/>
        <v>0</v>
      </c>
      <c r="P47">
        <f t="shared" si="14"/>
        <v>0.4</v>
      </c>
      <c r="R47">
        <f t="shared" si="15"/>
        <v>1.3</v>
      </c>
      <c r="S47">
        <f t="shared" si="16"/>
        <v>0.5</v>
      </c>
    </row>
    <row r="48" spans="3:19" x14ac:dyDescent="0.35">
      <c r="C48" s="1"/>
      <c r="D48" s="1"/>
      <c r="E48" s="1">
        <v>1</v>
      </c>
      <c r="F48" s="1">
        <v>0.5</v>
      </c>
      <c r="G48" s="1">
        <v>1</v>
      </c>
      <c r="H48">
        <v>0</v>
      </c>
      <c r="J48">
        <f t="shared" si="9"/>
        <v>1</v>
      </c>
      <c r="K48">
        <f t="shared" si="10"/>
        <v>0</v>
      </c>
      <c r="L48">
        <f t="shared" si="11"/>
        <v>1</v>
      </c>
      <c r="N48">
        <f t="shared" si="12"/>
        <v>0.8</v>
      </c>
      <c r="O48">
        <f t="shared" si="13"/>
        <v>0</v>
      </c>
      <c r="P48">
        <f t="shared" si="14"/>
        <v>0.4</v>
      </c>
      <c r="R48">
        <f t="shared" si="15"/>
        <v>1.4</v>
      </c>
      <c r="S48">
        <f t="shared" si="16"/>
        <v>0.6</v>
      </c>
    </row>
    <row r="49" spans="3:19" x14ac:dyDescent="0.35">
      <c r="C49" s="1"/>
      <c r="D49" s="1"/>
      <c r="E49" s="1"/>
      <c r="F49" s="1"/>
      <c r="G49" s="1"/>
    </row>
    <row r="50" spans="3:19" x14ac:dyDescent="0.35">
      <c r="C50" s="1"/>
      <c r="D50" s="1"/>
      <c r="E50" s="1"/>
      <c r="F50" s="1"/>
      <c r="G50" s="1"/>
    </row>
    <row r="51" spans="3:19" x14ac:dyDescent="0.35">
      <c r="C51" s="1"/>
      <c r="D51" s="1"/>
      <c r="J51" s="2" t="s">
        <v>14</v>
      </c>
      <c r="K51" s="2"/>
      <c r="L51" s="2"/>
      <c r="N51" s="2" t="s">
        <v>15</v>
      </c>
      <c r="O51" s="2"/>
      <c r="P51" s="2"/>
    </row>
    <row r="52" spans="3:19" x14ac:dyDescent="0.35">
      <c r="C52" s="1"/>
      <c r="D52" s="1"/>
      <c r="E52" t="s">
        <v>5</v>
      </c>
      <c r="F52" t="s">
        <v>6</v>
      </c>
      <c r="G52" t="s">
        <v>7</v>
      </c>
      <c r="H52" t="s">
        <v>8</v>
      </c>
      <c r="J52" t="s">
        <v>11</v>
      </c>
      <c r="K52" t="s">
        <v>12</v>
      </c>
      <c r="L52" t="s">
        <v>13</v>
      </c>
      <c r="N52" t="s">
        <v>11</v>
      </c>
      <c r="O52" t="s">
        <v>12</v>
      </c>
      <c r="P52" t="s">
        <v>13</v>
      </c>
      <c r="R52" t="s">
        <v>9</v>
      </c>
      <c r="S52" t="s">
        <v>10</v>
      </c>
    </row>
    <row r="53" spans="3:19" x14ac:dyDescent="0.35">
      <c r="C53" s="1"/>
      <c r="D53" s="1"/>
      <c r="E53" s="1">
        <v>-1</v>
      </c>
      <c r="F53" s="1">
        <v>0</v>
      </c>
      <c r="G53" s="1">
        <v>0</v>
      </c>
      <c r="H53">
        <v>1</v>
      </c>
      <c r="J53">
        <f>$C$4+($C$3-$C$4)*G53</f>
        <v>0.6</v>
      </c>
      <c r="K53">
        <f>IF(ABS(H53)&lt;0.1,0,$C$7)</f>
        <v>0.5</v>
      </c>
      <c r="L53">
        <f>E53*(J53-K53)</f>
        <v>-9.9999999999999978E-2</v>
      </c>
      <c r="N53">
        <f>$C$6+($C$5-$C$6)*G53</f>
        <v>0.4</v>
      </c>
      <c r="O53">
        <f>IF(ABS(H53)&lt;0.1,0,$C$7)</f>
        <v>0.5</v>
      </c>
      <c r="P53">
        <f>F53*(N53-O53)</f>
        <v>0</v>
      </c>
      <c r="R53">
        <f>L53+P53</f>
        <v>-9.9999999999999978E-2</v>
      </c>
      <c r="S53">
        <f>L53-P53</f>
        <v>-9.9999999999999978E-2</v>
      </c>
    </row>
    <row r="54" spans="3:19" x14ac:dyDescent="0.35">
      <c r="C54" s="1"/>
      <c r="D54" s="1"/>
      <c r="E54" s="1">
        <v>-0.9</v>
      </c>
      <c r="F54" s="1">
        <v>0</v>
      </c>
      <c r="G54" s="1">
        <v>0</v>
      </c>
      <c r="H54">
        <v>1</v>
      </c>
      <c r="J54">
        <f t="shared" ref="J54:J73" si="17">$C$4+($C$3-$C$4)*G54</f>
        <v>0.6</v>
      </c>
      <c r="K54">
        <f t="shared" ref="K54:K73" si="18">IF(ABS(H54)&lt;0.1,0,$C$7)</f>
        <v>0.5</v>
      </c>
      <c r="L54">
        <f t="shared" ref="L54:L73" si="19">E54*(J54-K54)</f>
        <v>-8.9999999999999983E-2</v>
      </c>
      <c r="N54">
        <f t="shared" ref="N54:N73" si="20">$C$6+($C$5-$C$6)*G54</f>
        <v>0.4</v>
      </c>
      <c r="O54">
        <f t="shared" ref="O54:O73" si="21">IF(ABS(H54)&lt;0.1,0,$C$7)</f>
        <v>0.5</v>
      </c>
      <c r="P54">
        <f t="shared" ref="P54:P73" si="22">F54*(N54-O54)</f>
        <v>0</v>
      </c>
      <c r="R54">
        <f t="shared" ref="R54:R73" si="23">L54+P54</f>
        <v>-8.9999999999999983E-2</v>
      </c>
      <c r="S54">
        <f t="shared" ref="S54:S73" si="24">L54-P54</f>
        <v>-8.9999999999999983E-2</v>
      </c>
    </row>
    <row r="55" spans="3:19" x14ac:dyDescent="0.35">
      <c r="C55" s="1"/>
      <c r="D55" s="1"/>
      <c r="E55" s="1">
        <v>-0.8</v>
      </c>
      <c r="F55" s="1">
        <v>0</v>
      </c>
      <c r="G55" s="1">
        <v>0</v>
      </c>
      <c r="H55">
        <v>1</v>
      </c>
      <c r="J55">
        <f t="shared" si="17"/>
        <v>0.6</v>
      </c>
      <c r="K55">
        <f t="shared" si="18"/>
        <v>0.5</v>
      </c>
      <c r="L55">
        <f t="shared" si="19"/>
        <v>-7.9999999999999988E-2</v>
      </c>
      <c r="N55">
        <f t="shared" si="20"/>
        <v>0.4</v>
      </c>
      <c r="O55">
        <f t="shared" si="21"/>
        <v>0.5</v>
      </c>
      <c r="P55">
        <f t="shared" si="22"/>
        <v>0</v>
      </c>
      <c r="R55">
        <f t="shared" si="23"/>
        <v>-7.9999999999999988E-2</v>
      </c>
      <c r="S55">
        <f t="shared" si="24"/>
        <v>-7.9999999999999988E-2</v>
      </c>
    </row>
    <row r="56" spans="3:19" x14ac:dyDescent="0.35">
      <c r="C56" s="1"/>
      <c r="D56" s="1"/>
      <c r="E56" s="1">
        <v>-0.7</v>
      </c>
      <c r="F56" s="1">
        <v>0</v>
      </c>
      <c r="G56" s="1">
        <v>0</v>
      </c>
      <c r="H56">
        <v>1</v>
      </c>
      <c r="J56">
        <f t="shared" si="17"/>
        <v>0.6</v>
      </c>
      <c r="K56">
        <f t="shared" si="18"/>
        <v>0.5</v>
      </c>
      <c r="L56">
        <f t="shared" si="19"/>
        <v>-6.9999999999999979E-2</v>
      </c>
      <c r="N56">
        <f t="shared" si="20"/>
        <v>0.4</v>
      </c>
      <c r="O56">
        <f t="shared" si="21"/>
        <v>0.5</v>
      </c>
      <c r="P56">
        <f t="shared" si="22"/>
        <v>0</v>
      </c>
      <c r="R56">
        <f t="shared" si="23"/>
        <v>-6.9999999999999979E-2</v>
      </c>
      <c r="S56">
        <f t="shared" si="24"/>
        <v>-6.9999999999999979E-2</v>
      </c>
    </row>
    <row r="57" spans="3:19" x14ac:dyDescent="0.35">
      <c r="C57" s="1"/>
      <c r="D57" s="1"/>
      <c r="E57" s="1">
        <v>-0.6</v>
      </c>
      <c r="F57" s="1">
        <v>0</v>
      </c>
      <c r="G57" s="1">
        <v>0</v>
      </c>
      <c r="H57">
        <v>1</v>
      </c>
      <c r="J57">
        <f t="shared" si="17"/>
        <v>0.6</v>
      </c>
      <c r="K57">
        <f t="shared" si="18"/>
        <v>0.5</v>
      </c>
      <c r="L57">
        <f t="shared" si="19"/>
        <v>-5.9999999999999984E-2</v>
      </c>
      <c r="N57">
        <f t="shared" si="20"/>
        <v>0.4</v>
      </c>
      <c r="O57">
        <f t="shared" si="21"/>
        <v>0.5</v>
      </c>
      <c r="P57">
        <f t="shared" si="22"/>
        <v>0</v>
      </c>
      <c r="R57">
        <f t="shared" si="23"/>
        <v>-5.9999999999999984E-2</v>
      </c>
      <c r="S57">
        <f t="shared" si="24"/>
        <v>-5.9999999999999984E-2</v>
      </c>
    </row>
    <row r="58" spans="3:19" x14ac:dyDescent="0.35">
      <c r="E58" s="1">
        <v>-0.5</v>
      </c>
      <c r="F58" s="1">
        <v>0</v>
      </c>
      <c r="G58" s="1">
        <v>0</v>
      </c>
      <c r="H58">
        <v>1</v>
      </c>
      <c r="J58">
        <f t="shared" si="17"/>
        <v>0.6</v>
      </c>
      <c r="K58">
        <f t="shared" si="18"/>
        <v>0.5</v>
      </c>
      <c r="L58">
        <f t="shared" si="19"/>
        <v>-4.9999999999999989E-2</v>
      </c>
      <c r="N58">
        <f t="shared" si="20"/>
        <v>0.4</v>
      </c>
      <c r="O58">
        <f t="shared" si="21"/>
        <v>0.5</v>
      </c>
      <c r="P58">
        <f t="shared" si="22"/>
        <v>0</v>
      </c>
      <c r="R58">
        <f t="shared" si="23"/>
        <v>-4.9999999999999989E-2</v>
      </c>
      <c r="S58">
        <f t="shared" si="24"/>
        <v>-4.9999999999999989E-2</v>
      </c>
    </row>
    <row r="59" spans="3:19" x14ac:dyDescent="0.35">
      <c r="E59" s="1">
        <v>-0.4</v>
      </c>
      <c r="F59" s="1">
        <v>0</v>
      </c>
      <c r="G59" s="1">
        <v>0</v>
      </c>
      <c r="H59">
        <v>1</v>
      </c>
      <c r="J59">
        <f t="shared" si="17"/>
        <v>0.6</v>
      </c>
      <c r="K59">
        <f t="shared" si="18"/>
        <v>0.5</v>
      </c>
      <c r="L59">
        <f t="shared" si="19"/>
        <v>-3.9999999999999994E-2</v>
      </c>
      <c r="N59">
        <f t="shared" si="20"/>
        <v>0.4</v>
      </c>
      <c r="O59">
        <f t="shared" si="21"/>
        <v>0.5</v>
      </c>
      <c r="P59">
        <f t="shared" si="22"/>
        <v>0</v>
      </c>
      <c r="R59">
        <f t="shared" si="23"/>
        <v>-3.9999999999999994E-2</v>
      </c>
      <c r="S59">
        <f t="shared" si="24"/>
        <v>-3.9999999999999994E-2</v>
      </c>
    </row>
    <row r="60" spans="3:19" x14ac:dyDescent="0.35">
      <c r="E60" s="1">
        <v>-0.3</v>
      </c>
      <c r="F60" s="1">
        <v>0</v>
      </c>
      <c r="G60" s="1">
        <v>0</v>
      </c>
      <c r="H60">
        <v>1</v>
      </c>
      <c r="J60">
        <f t="shared" si="17"/>
        <v>0.6</v>
      </c>
      <c r="K60">
        <f t="shared" si="18"/>
        <v>0.5</v>
      </c>
      <c r="L60">
        <f t="shared" si="19"/>
        <v>-2.9999999999999992E-2</v>
      </c>
      <c r="N60">
        <f t="shared" si="20"/>
        <v>0.4</v>
      </c>
      <c r="O60">
        <f t="shared" si="21"/>
        <v>0.5</v>
      </c>
      <c r="P60">
        <f t="shared" si="22"/>
        <v>0</v>
      </c>
      <c r="R60">
        <f t="shared" si="23"/>
        <v>-2.9999999999999992E-2</v>
      </c>
      <c r="S60">
        <f t="shared" si="24"/>
        <v>-2.9999999999999992E-2</v>
      </c>
    </row>
    <row r="61" spans="3:19" x14ac:dyDescent="0.35">
      <c r="E61" s="1">
        <v>-0.2</v>
      </c>
      <c r="F61" s="1">
        <v>0</v>
      </c>
      <c r="G61" s="1">
        <v>0</v>
      </c>
      <c r="H61">
        <v>1</v>
      </c>
      <c r="J61">
        <f t="shared" si="17"/>
        <v>0.6</v>
      </c>
      <c r="K61">
        <f t="shared" si="18"/>
        <v>0.5</v>
      </c>
      <c r="L61">
        <f t="shared" si="19"/>
        <v>-1.9999999999999997E-2</v>
      </c>
      <c r="N61">
        <f t="shared" si="20"/>
        <v>0.4</v>
      </c>
      <c r="O61">
        <f t="shared" si="21"/>
        <v>0.5</v>
      </c>
      <c r="P61">
        <f t="shared" si="22"/>
        <v>0</v>
      </c>
      <c r="R61">
        <f t="shared" si="23"/>
        <v>-1.9999999999999997E-2</v>
      </c>
      <c r="S61">
        <f t="shared" si="24"/>
        <v>-1.9999999999999997E-2</v>
      </c>
    </row>
    <row r="62" spans="3:19" x14ac:dyDescent="0.35">
      <c r="E62" s="1">
        <v>-0.1</v>
      </c>
      <c r="F62" s="1">
        <v>0</v>
      </c>
      <c r="G62" s="1">
        <v>0</v>
      </c>
      <c r="H62">
        <v>1</v>
      </c>
      <c r="J62">
        <f t="shared" si="17"/>
        <v>0.6</v>
      </c>
      <c r="K62">
        <f t="shared" si="18"/>
        <v>0.5</v>
      </c>
      <c r="L62">
        <f t="shared" si="19"/>
        <v>-9.9999999999999985E-3</v>
      </c>
      <c r="N62">
        <f t="shared" si="20"/>
        <v>0.4</v>
      </c>
      <c r="O62">
        <f t="shared" si="21"/>
        <v>0.5</v>
      </c>
      <c r="P62">
        <f t="shared" si="22"/>
        <v>0</v>
      </c>
      <c r="R62">
        <f t="shared" si="23"/>
        <v>-9.9999999999999985E-3</v>
      </c>
      <c r="S62">
        <f t="shared" si="24"/>
        <v>-9.9999999999999985E-3</v>
      </c>
    </row>
    <row r="63" spans="3:19" x14ac:dyDescent="0.35">
      <c r="E63" s="1">
        <v>0</v>
      </c>
      <c r="F63" s="1">
        <v>0</v>
      </c>
      <c r="G63" s="1">
        <v>0</v>
      </c>
      <c r="H63">
        <v>1</v>
      </c>
      <c r="J63">
        <f t="shared" si="17"/>
        <v>0.6</v>
      </c>
      <c r="K63">
        <f t="shared" si="18"/>
        <v>0.5</v>
      </c>
      <c r="L63">
        <f t="shared" si="19"/>
        <v>0</v>
      </c>
      <c r="N63">
        <f t="shared" si="20"/>
        <v>0.4</v>
      </c>
      <c r="O63">
        <f t="shared" si="21"/>
        <v>0.5</v>
      </c>
      <c r="P63">
        <f t="shared" si="22"/>
        <v>0</v>
      </c>
      <c r="R63">
        <f t="shared" si="23"/>
        <v>0</v>
      </c>
      <c r="S63">
        <f t="shared" si="24"/>
        <v>0</v>
      </c>
    </row>
    <row r="64" spans="3:19" x14ac:dyDescent="0.35">
      <c r="E64" s="1">
        <v>0.1</v>
      </c>
      <c r="F64" s="1">
        <v>0</v>
      </c>
      <c r="G64" s="1">
        <v>0</v>
      </c>
      <c r="H64">
        <v>1</v>
      </c>
      <c r="J64">
        <f t="shared" si="17"/>
        <v>0.6</v>
      </c>
      <c r="K64">
        <f t="shared" si="18"/>
        <v>0.5</v>
      </c>
      <c r="L64">
        <f t="shared" si="19"/>
        <v>9.9999999999999985E-3</v>
      </c>
      <c r="N64">
        <f t="shared" si="20"/>
        <v>0.4</v>
      </c>
      <c r="O64">
        <f t="shared" si="21"/>
        <v>0.5</v>
      </c>
      <c r="P64">
        <f t="shared" si="22"/>
        <v>0</v>
      </c>
      <c r="R64">
        <f t="shared" si="23"/>
        <v>9.9999999999999985E-3</v>
      </c>
      <c r="S64">
        <f t="shared" si="24"/>
        <v>9.9999999999999985E-3</v>
      </c>
    </row>
    <row r="65" spans="5:19" x14ac:dyDescent="0.35">
      <c r="E65" s="1">
        <v>0.2</v>
      </c>
      <c r="F65" s="1">
        <v>0</v>
      </c>
      <c r="G65" s="1">
        <v>0</v>
      </c>
      <c r="H65">
        <v>1</v>
      </c>
      <c r="J65">
        <f t="shared" si="17"/>
        <v>0.6</v>
      </c>
      <c r="K65">
        <f t="shared" si="18"/>
        <v>0.5</v>
      </c>
      <c r="L65">
        <f t="shared" si="19"/>
        <v>1.9999999999999997E-2</v>
      </c>
      <c r="N65">
        <f t="shared" si="20"/>
        <v>0.4</v>
      </c>
      <c r="O65">
        <f t="shared" si="21"/>
        <v>0.5</v>
      </c>
      <c r="P65">
        <f t="shared" si="22"/>
        <v>0</v>
      </c>
      <c r="R65">
        <f t="shared" si="23"/>
        <v>1.9999999999999997E-2</v>
      </c>
      <c r="S65">
        <f t="shared" si="24"/>
        <v>1.9999999999999997E-2</v>
      </c>
    </row>
    <row r="66" spans="5:19" x14ac:dyDescent="0.35">
      <c r="E66" s="1">
        <v>0.3</v>
      </c>
      <c r="F66" s="1">
        <v>0</v>
      </c>
      <c r="G66" s="1">
        <v>0</v>
      </c>
      <c r="H66">
        <v>1</v>
      </c>
      <c r="J66">
        <f t="shared" si="17"/>
        <v>0.6</v>
      </c>
      <c r="K66">
        <f t="shared" si="18"/>
        <v>0.5</v>
      </c>
      <c r="L66">
        <f t="shared" si="19"/>
        <v>2.9999999999999992E-2</v>
      </c>
      <c r="N66">
        <f t="shared" si="20"/>
        <v>0.4</v>
      </c>
      <c r="O66">
        <f t="shared" si="21"/>
        <v>0.5</v>
      </c>
      <c r="P66">
        <f t="shared" si="22"/>
        <v>0</v>
      </c>
      <c r="R66">
        <f t="shared" si="23"/>
        <v>2.9999999999999992E-2</v>
      </c>
      <c r="S66">
        <f t="shared" si="24"/>
        <v>2.9999999999999992E-2</v>
      </c>
    </row>
    <row r="67" spans="5:19" x14ac:dyDescent="0.35">
      <c r="E67" s="1">
        <v>0.4</v>
      </c>
      <c r="F67" s="1">
        <v>0</v>
      </c>
      <c r="G67" s="1">
        <v>0</v>
      </c>
      <c r="H67">
        <v>1</v>
      </c>
      <c r="J67">
        <f t="shared" si="17"/>
        <v>0.6</v>
      </c>
      <c r="K67">
        <f t="shared" si="18"/>
        <v>0.5</v>
      </c>
      <c r="L67">
        <f t="shared" si="19"/>
        <v>3.9999999999999994E-2</v>
      </c>
      <c r="N67">
        <f t="shared" si="20"/>
        <v>0.4</v>
      </c>
      <c r="O67">
        <f t="shared" si="21"/>
        <v>0.5</v>
      </c>
      <c r="P67">
        <f t="shared" si="22"/>
        <v>0</v>
      </c>
      <c r="R67">
        <f t="shared" si="23"/>
        <v>3.9999999999999994E-2</v>
      </c>
      <c r="S67">
        <f t="shared" si="24"/>
        <v>3.9999999999999994E-2</v>
      </c>
    </row>
    <row r="68" spans="5:19" x14ac:dyDescent="0.35">
      <c r="E68" s="1">
        <v>0.5</v>
      </c>
      <c r="F68" s="1">
        <v>0</v>
      </c>
      <c r="G68" s="1">
        <v>0</v>
      </c>
      <c r="H68">
        <v>1</v>
      </c>
      <c r="J68">
        <f t="shared" si="17"/>
        <v>0.6</v>
      </c>
      <c r="K68">
        <f t="shared" si="18"/>
        <v>0.5</v>
      </c>
      <c r="L68">
        <f t="shared" si="19"/>
        <v>4.9999999999999989E-2</v>
      </c>
      <c r="N68">
        <f t="shared" si="20"/>
        <v>0.4</v>
      </c>
      <c r="O68">
        <f t="shared" si="21"/>
        <v>0.5</v>
      </c>
      <c r="P68">
        <f t="shared" si="22"/>
        <v>0</v>
      </c>
      <c r="R68">
        <f t="shared" si="23"/>
        <v>4.9999999999999989E-2</v>
      </c>
      <c r="S68">
        <f t="shared" si="24"/>
        <v>4.9999999999999989E-2</v>
      </c>
    </row>
    <row r="69" spans="5:19" x14ac:dyDescent="0.35">
      <c r="E69" s="1">
        <v>0.6</v>
      </c>
      <c r="F69" s="1">
        <v>0</v>
      </c>
      <c r="G69" s="1">
        <v>0</v>
      </c>
      <c r="H69">
        <v>1</v>
      </c>
      <c r="J69">
        <f t="shared" si="17"/>
        <v>0.6</v>
      </c>
      <c r="K69">
        <f t="shared" si="18"/>
        <v>0.5</v>
      </c>
      <c r="L69">
        <f t="shared" si="19"/>
        <v>5.9999999999999984E-2</v>
      </c>
      <c r="N69">
        <f t="shared" si="20"/>
        <v>0.4</v>
      </c>
      <c r="O69">
        <f t="shared" si="21"/>
        <v>0.5</v>
      </c>
      <c r="P69">
        <f t="shared" si="22"/>
        <v>0</v>
      </c>
      <c r="R69">
        <f t="shared" si="23"/>
        <v>5.9999999999999984E-2</v>
      </c>
      <c r="S69">
        <f t="shared" si="24"/>
        <v>5.9999999999999984E-2</v>
      </c>
    </row>
    <row r="70" spans="5:19" x14ac:dyDescent="0.35">
      <c r="E70" s="1">
        <v>0.7</v>
      </c>
      <c r="F70" s="1">
        <v>0</v>
      </c>
      <c r="G70" s="1">
        <v>0</v>
      </c>
      <c r="H70">
        <v>1</v>
      </c>
      <c r="J70">
        <f t="shared" si="17"/>
        <v>0.6</v>
      </c>
      <c r="K70">
        <f t="shared" si="18"/>
        <v>0.5</v>
      </c>
      <c r="L70">
        <f t="shared" si="19"/>
        <v>6.9999999999999979E-2</v>
      </c>
      <c r="N70">
        <f t="shared" si="20"/>
        <v>0.4</v>
      </c>
      <c r="O70">
        <f t="shared" si="21"/>
        <v>0.5</v>
      </c>
      <c r="P70">
        <f t="shared" si="22"/>
        <v>0</v>
      </c>
      <c r="R70">
        <f t="shared" si="23"/>
        <v>6.9999999999999979E-2</v>
      </c>
      <c r="S70">
        <f t="shared" si="24"/>
        <v>6.9999999999999979E-2</v>
      </c>
    </row>
    <row r="71" spans="5:19" x14ac:dyDescent="0.35">
      <c r="E71" s="1">
        <v>0.8</v>
      </c>
      <c r="F71" s="1">
        <v>0</v>
      </c>
      <c r="G71" s="1">
        <v>0</v>
      </c>
      <c r="H71">
        <v>1</v>
      </c>
      <c r="J71">
        <f t="shared" si="17"/>
        <v>0.6</v>
      </c>
      <c r="K71">
        <f t="shared" si="18"/>
        <v>0.5</v>
      </c>
      <c r="L71">
        <f t="shared" si="19"/>
        <v>7.9999999999999988E-2</v>
      </c>
      <c r="N71">
        <f t="shared" si="20"/>
        <v>0.4</v>
      </c>
      <c r="O71">
        <f t="shared" si="21"/>
        <v>0.5</v>
      </c>
      <c r="P71">
        <f t="shared" si="22"/>
        <v>0</v>
      </c>
      <c r="R71">
        <f t="shared" si="23"/>
        <v>7.9999999999999988E-2</v>
      </c>
      <c r="S71">
        <f t="shared" si="24"/>
        <v>7.9999999999999988E-2</v>
      </c>
    </row>
    <row r="72" spans="5:19" x14ac:dyDescent="0.35">
      <c r="E72" s="1">
        <v>0.9</v>
      </c>
      <c r="F72" s="1">
        <v>0</v>
      </c>
      <c r="G72" s="1">
        <v>0</v>
      </c>
      <c r="H72">
        <v>1</v>
      </c>
      <c r="J72">
        <f t="shared" si="17"/>
        <v>0.6</v>
      </c>
      <c r="K72">
        <f t="shared" si="18"/>
        <v>0.5</v>
      </c>
      <c r="L72">
        <f t="shared" si="19"/>
        <v>8.9999999999999983E-2</v>
      </c>
      <c r="N72">
        <f t="shared" si="20"/>
        <v>0.4</v>
      </c>
      <c r="O72">
        <f t="shared" si="21"/>
        <v>0.5</v>
      </c>
      <c r="P72">
        <f t="shared" si="22"/>
        <v>0</v>
      </c>
      <c r="R72">
        <f t="shared" si="23"/>
        <v>8.9999999999999983E-2</v>
      </c>
      <c r="S72">
        <f t="shared" si="24"/>
        <v>8.9999999999999983E-2</v>
      </c>
    </row>
    <row r="73" spans="5:19" x14ac:dyDescent="0.35">
      <c r="E73" s="1">
        <v>1</v>
      </c>
      <c r="F73" s="1">
        <v>0</v>
      </c>
      <c r="G73" s="1">
        <v>0</v>
      </c>
      <c r="H73">
        <v>1</v>
      </c>
      <c r="J73">
        <f t="shared" si="17"/>
        <v>0.6</v>
      </c>
      <c r="K73">
        <f t="shared" si="18"/>
        <v>0.5</v>
      </c>
      <c r="L73">
        <f t="shared" si="19"/>
        <v>9.9999999999999978E-2</v>
      </c>
      <c r="N73">
        <f t="shared" si="20"/>
        <v>0.4</v>
      </c>
      <c r="O73">
        <f t="shared" si="21"/>
        <v>0.5</v>
      </c>
      <c r="P73">
        <f t="shared" si="22"/>
        <v>0</v>
      </c>
      <c r="R73">
        <f t="shared" si="23"/>
        <v>9.9999999999999978E-2</v>
      </c>
      <c r="S73">
        <f t="shared" si="24"/>
        <v>9.9999999999999978E-2</v>
      </c>
    </row>
  </sheetData>
  <mergeCells count="6">
    <mergeCell ref="J1:L1"/>
    <mergeCell ref="N1:P1"/>
    <mergeCell ref="J26:L26"/>
    <mergeCell ref="N26:P26"/>
    <mergeCell ref="J51:L51"/>
    <mergeCell ref="N51:P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8F00-DDF8-4C59-8494-AA3371B6178E}">
  <dimension ref="B1:W23"/>
  <sheetViews>
    <sheetView tabSelected="1" workbookViewId="0">
      <selection activeCell="O3" sqref="O3"/>
    </sheetView>
  </sheetViews>
  <sheetFormatPr defaultRowHeight="14.5" x14ac:dyDescent="0.35"/>
  <cols>
    <col min="2" max="2" width="17.453125" bestFit="1" customWidth="1"/>
    <col min="5" max="5" width="11" bestFit="1" customWidth="1"/>
  </cols>
  <sheetData>
    <row r="1" spans="2:23" x14ac:dyDescent="0.35">
      <c r="L1" s="2" t="s">
        <v>23</v>
      </c>
      <c r="M1" s="2"/>
      <c r="N1" s="2"/>
    </row>
    <row r="2" spans="2:23" x14ac:dyDescent="0.35">
      <c r="E2" t="s">
        <v>5</v>
      </c>
      <c r="F2" t="s">
        <v>6</v>
      </c>
      <c r="H2" t="s">
        <v>19</v>
      </c>
      <c r="I2" t="s">
        <v>20</v>
      </c>
      <c r="J2" t="s">
        <v>21</v>
      </c>
      <c r="K2" t="s">
        <v>22</v>
      </c>
      <c r="L2" t="s">
        <v>24</v>
      </c>
      <c r="M2" t="s">
        <v>25</v>
      </c>
      <c r="N2" t="s">
        <v>26</v>
      </c>
      <c r="O2" t="s">
        <v>27</v>
      </c>
      <c r="Q2" t="s">
        <v>32</v>
      </c>
      <c r="R2" t="s">
        <v>33</v>
      </c>
      <c r="T2" t="s">
        <v>34</v>
      </c>
      <c r="V2" t="s">
        <v>30</v>
      </c>
      <c r="W2" t="s">
        <v>31</v>
      </c>
    </row>
    <row r="3" spans="2:23" x14ac:dyDescent="0.35">
      <c r="B3" t="s">
        <v>16</v>
      </c>
      <c r="C3">
        <v>0.05</v>
      </c>
      <c r="E3" s="1">
        <v>-1</v>
      </c>
      <c r="F3" s="1">
        <v>0.5</v>
      </c>
      <c r="H3">
        <f>SIN(PI() / 2 *$C$3*F3)</f>
        <v>3.925981575906861E-2</v>
      </c>
      <c r="I3">
        <f>SIN(PI() / 2 *$C$3*H3)</f>
        <v>3.0834538331426312E-3</v>
      </c>
      <c r="J3">
        <f>I3/($C$5*$C$5)*ABS(E3)</f>
        <v>0.50089979453539391</v>
      </c>
      <c r="K3">
        <f>J3*$C$4</f>
        <v>2.5044989726769697E-2</v>
      </c>
      <c r="L3" s="1">
        <f>E3</f>
        <v>-1</v>
      </c>
      <c r="M3">
        <v>0</v>
      </c>
      <c r="N3">
        <f>K3</f>
        <v>2.5044989726769697E-2</v>
      </c>
      <c r="O3">
        <f>$C$6*N3/(2 *$C$7)</f>
        <v>0.39544720621215312</v>
      </c>
      <c r="Q3">
        <f>IF(N3&lt;0.001,L3,L3-O3)</f>
        <v>-1.395447206212153</v>
      </c>
      <c r="R3">
        <f>IF(N3&lt;0.001,L3,L3+O3)</f>
        <v>-0.60455279378784688</v>
      </c>
      <c r="T3">
        <f>MAX(1,MAX(ABS(Q3),ABS(R3)))</f>
        <v>1.395447206212153</v>
      </c>
      <c r="V3">
        <f>Q3/T3</f>
        <v>-1</v>
      </c>
      <c r="W3">
        <f>R3/T3</f>
        <v>-0.43323229363070248</v>
      </c>
    </row>
    <row r="4" spans="2:23" x14ac:dyDescent="0.35">
      <c r="B4" t="s">
        <v>17</v>
      </c>
      <c r="C4">
        <v>0.05</v>
      </c>
      <c r="E4" s="1">
        <v>-0.9</v>
      </c>
      <c r="F4" s="1">
        <f>F3</f>
        <v>0.5</v>
      </c>
      <c r="H4">
        <f t="shared" ref="H4:H23" si="0">SIN(PI() / 2 *$C$3*F4)</f>
        <v>3.925981575906861E-2</v>
      </c>
      <c r="I4">
        <f t="shared" ref="I4:I23" si="1">SIN(PI() / 2 *$C$3*H4)</f>
        <v>3.0834538331426312E-3</v>
      </c>
      <c r="J4">
        <f t="shared" ref="J4:J23" si="2">I4/($C$5*$C$5)*ABS(E4)</f>
        <v>0.45080981508185453</v>
      </c>
      <c r="K4">
        <f t="shared" ref="K4:K23" si="3">J4*$C$4</f>
        <v>2.2540490754092729E-2</v>
      </c>
      <c r="L4" s="1">
        <f t="shared" ref="L4:L23" si="4">E4</f>
        <v>-0.9</v>
      </c>
      <c r="M4">
        <v>0</v>
      </c>
      <c r="N4">
        <f t="shared" ref="N4:N23" si="5">K4</f>
        <v>2.2540490754092729E-2</v>
      </c>
      <c r="O4">
        <f t="shared" ref="O4:O23" si="6">$C$6*N4/(2 *$C$7)</f>
        <v>0.3559024855909379</v>
      </c>
      <c r="Q4">
        <f t="shared" ref="Q4:Q23" si="7">IF(N4&lt;0.001,L4,L4-O4)</f>
        <v>-1.255902485590938</v>
      </c>
      <c r="R4">
        <f t="shared" ref="R4:R23" si="8">IF(N4&lt;0.001,L4,L4+O4)</f>
        <v>-0.54409751440906207</v>
      </c>
      <c r="T4">
        <f t="shared" ref="T4:T23" si="9">MAX(1,MAX(ABS(Q4),ABS(R4)))</f>
        <v>1.255902485590938</v>
      </c>
      <c r="V4">
        <f t="shared" ref="V4:V23" si="10">Q4/T4</f>
        <v>-1</v>
      </c>
      <c r="W4">
        <f t="shared" ref="W4:W23" si="11">R4/T4</f>
        <v>-0.43323229363070226</v>
      </c>
    </row>
    <row r="5" spans="2:23" x14ac:dyDescent="0.35">
      <c r="B5" t="s">
        <v>18</v>
      </c>
      <c r="C5">
        <f>SIN(PI() / 2 *C4)</f>
        <v>7.8459095727844944E-2</v>
      </c>
      <c r="E5" s="1">
        <v>-0.8</v>
      </c>
      <c r="F5" s="1">
        <f t="shared" ref="F5:F23" si="12">F4</f>
        <v>0.5</v>
      </c>
      <c r="H5">
        <f t="shared" si="0"/>
        <v>3.925981575906861E-2</v>
      </c>
      <c r="I5">
        <f t="shared" si="1"/>
        <v>3.0834538331426312E-3</v>
      </c>
      <c r="J5">
        <f t="shared" si="2"/>
        <v>0.40071983562831515</v>
      </c>
      <c r="K5">
        <f t="shared" si="3"/>
        <v>2.0035991781415758E-2</v>
      </c>
      <c r="L5" s="1">
        <f t="shared" si="4"/>
        <v>-0.8</v>
      </c>
      <c r="M5">
        <v>0</v>
      </c>
      <c r="N5">
        <f t="shared" si="5"/>
        <v>2.0035991781415758E-2</v>
      </c>
      <c r="O5">
        <f t="shared" si="6"/>
        <v>0.31635776496972251</v>
      </c>
      <c r="Q5">
        <f t="shared" si="7"/>
        <v>-1.1163577649697225</v>
      </c>
      <c r="R5">
        <f t="shared" si="8"/>
        <v>-0.48364223503027753</v>
      </c>
      <c r="T5">
        <f t="shared" si="9"/>
        <v>1.1163577649697225</v>
      </c>
      <c r="V5">
        <f t="shared" si="10"/>
        <v>-1</v>
      </c>
      <c r="W5">
        <f t="shared" si="11"/>
        <v>-0.43323229363070243</v>
      </c>
    </row>
    <row r="6" spans="2:23" x14ac:dyDescent="0.35">
      <c r="B6" t="s">
        <v>28</v>
      </c>
      <c r="C6">
        <v>30</v>
      </c>
      <c r="E6" s="1">
        <v>-0.7</v>
      </c>
      <c r="F6" s="1">
        <f t="shared" si="12"/>
        <v>0.5</v>
      </c>
      <c r="H6">
        <f t="shared" si="0"/>
        <v>3.925981575906861E-2</v>
      </c>
      <c r="I6">
        <f t="shared" si="1"/>
        <v>3.0834538331426312E-3</v>
      </c>
      <c r="J6">
        <f t="shared" si="2"/>
        <v>0.35062985617477571</v>
      </c>
      <c r="K6">
        <f t="shared" si="3"/>
        <v>1.7531492808738787E-2</v>
      </c>
      <c r="L6" s="1">
        <f t="shared" si="4"/>
        <v>-0.7</v>
      </c>
      <c r="M6">
        <v>0</v>
      </c>
      <c r="N6">
        <f t="shared" si="5"/>
        <v>1.7531492808738787E-2</v>
      </c>
      <c r="O6">
        <f t="shared" si="6"/>
        <v>0.27681304434850718</v>
      </c>
      <c r="Q6">
        <f t="shared" si="7"/>
        <v>-0.97681304434850713</v>
      </c>
      <c r="R6">
        <f t="shared" si="8"/>
        <v>-0.42318695565149278</v>
      </c>
      <c r="T6">
        <f t="shared" si="9"/>
        <v>1</v>
      </c>
      <c r="V6">
        <f t="shared" si="10"/>
        <v>-0.97681304434850713</v>
      </c>
      <c r="W6">
        <f t="shared" si="11"/>
        <v>-0.42318695565149278</v>
      </c>
    </row>
    <row r="7" spans="2:23" x14ac:dyDescent="0.35">
      <c r="B7" t="s">
        <v>29</v>
      </c>
      <c r="C7">
        <v>0.95</v>
      </c>
      <c r="E7" s="1">
        <v>-0.6</v>
      </c>
      <c r="F7" s="1">
        <f t="shared" si="12"/>
        <v>0.5</v>
      </c>
      <c r="H7">
        <f t="shared" si="0"/>
        <v>3.925981575906861E-2</v>
      </c>
      <c r="I7">
        <f t="shared" si="1"/>
        <v>3.0834538331426312E-3</v>
      </c>
      <c r="J7">
        <f t="shared" si="2"/>
        <v>0.30053987672123633</v>
      </c>
      <c r="K7">
        <f t="shared" si="3"/>
        <v>1.5026993836061818E-2</v>
      </c>
      <c r="L7" s="1">
        <f t="shared" si="4"/>
        <v>-0.6</v>
      </c>
      <c r="M7">
        <v>0</v>
      </c>
      <c r="N7">
        <f t="shared" si="5"/>
        <v>1.5026993836061818E-2</v>
      </c>
      <c r="O7">
        <f t="shared" si="6"/>
        <v>0.23726832372729187</v>
      </c>
      <c r="Q7">
        <f t="shared" si="7"/>
        <v>-0.83726832372729187</v>
      </c>
      <c r="R7">
        <f t="shared" si="8"/>
        <v>-0.36273167627270808</v>
      </c>
      <c r="T7">
        <f t="shared" si="9"/>
        <v>1</v>
      </c>
      <c r="V7">
        <f t="shared" si="10"/>
        <v>-0.83726832372729187</v>
      </c>
      <c r="W7">
        <f t="shared" si="11"/>
        <v>-0.36273167627270808</v>
      </c>
    </row>
    <row r="8" spans="2:23" x14ac:dyDescent="0.35">
      <c r="E8" s="1">
        <v>-0.5</v>
      </c>
      <c r="F8" s="1">
        <f t="shared" si="12"/>
        <v>0.5</v>
      </c>
      <c r="H8">
        <f t="shared" si="0"/>
        <v>3.925981575906861E-2</v>
      </c>
      <c r="I8">
        <f t="shared" si="1"/>
        <v>3.0834538331426312E-3</v>
      </c>
      <c r="J8">
        <f t="shared" si="2"/>
        <v>0.25044989726769695</v>
      </c>
      <c r="K8">
        <f t="shared" si="3"/>
        <v>1.2522494863384848E-2</v>
      </c>
      <c r="L8" s="1">
        <f t="shared" si="4"/>
        <v>-0.5</v>
      </c>
      <c r="M8">
        <v>0</v>
      </c>
      <c r="N8">
        <f t="shared" si="5"/>
        <v>1.2522494863384848E-2</v>
      </c>
      <c r="O8">
        <f t="shared" si="6"/>
        <v>0.19772360310607656</v>
      </c>
      <c r="Q8">
        <f t="shared" si="7"/>
        <v>-0.69772360310607651</v>
      </c>
      <c r="R8">
        <f t="shared" si="8"/>
        <v>-0.30227639689392344</v>
      </c>
      <c r="T8">
        <f t="shared" si="9"/>
        <v>1</v>
      </c>
      <c r="V8">
        <f t="shared" si="10"/>
        <v>-0.69772360310607651</v>
      </c>
      <c r="W8">
        <f t="shared" si="11"/>
        <v>-0.30227639689392344</v>
      </c>
    </row>
    <row r="9" spans="2:23" x14ac:dyDescent="0.35">
      <c r="E9" s="1">
        <v>-0.4</v>
      </c>
      <c r="F9" s="1">
        <f t="shared" si="12"/>
        <v>0.5</v>
      </c>
      <c r="H9">
        <f t="shared" si="0"/>
        <v>3.925981575906861E-2</v>
      </c>
      <c r="I9">
        <f t="shared" si="1"/>
        <v>3.0834538331426312E-3</v>
      </c>
      <c r="J9">
        <f t="shared" si="2"/>
        <v>0.20035991781415757</v>
      </c>
      <c r="K9">
        <f t="shared" si="3"/>
        <v>1.0017995890707879E-2</v>
      </c>
      <c r="L9" s="1">
        <f t="shared" si="4"/>
        <v>-0.4</v>
      </c>
      <c r="M9">
        <v>0</v>
      </c>
      <c r="N9">
        <f t="shared" si="5"/>
        <v>1.0017995890707879E-2</v>
      </c>
      <c r="O9">
        <f t="shared" si="6"/>
        <v>0.15817888248486126</v>
      </c>
      <c r="Q9">
        <f t="shared" si="7"/>
        <v>-0.55817888248486125</v>
      </c>
      <c r="R9">
        <f t="shared" si="8"/>
        <v>-0.24182111751513877</v>
      </c>
      <c r="T9">
        <f t="shared" si="9"/>
        <v>1</v>
      </c>
      <c r="V9">
        <f t="shared" si="10"/>
        <v>-0.55817888248486125</v>
      </c>
      <c r="W9">
        <f t="shared" si="11"/>
        <v>-0.24182111751513877</v>
      </c>
    </row>
    <row r="10" spans="2:23" x14ac:dyDescent="0.35">
      <c r="E10" s="1">
        <v>-0.3</v>
      </c>
      <c r="F10" s="1">
        <f t="shared" si="12"/>
        <v>0.5</v>
      </c>
      <c r="H10">
        <f t="shared" si="0"/>
        <v>3.925981575906861E-2</v>
      </c>
      <c r="I10">
        <f t="shared" si="1"/>
        <v>3.0834538331426312E-3</v>
      </c>
      <c r="J10">
        <f t="shared" si="2"/>
        <v>0.15026993836061817</v>
      </c>
      <c r="K10">
        <f t="shared" si="3"/>
        <v>7.5134969180309088E-3</v>
      </c>
      <c r="L10" s="1">
        <f t="shared" si="4"/>
        <v>-0.3</v>
      </c>
      <c r="M10">
        <v>0</v>
      </c>
      <c r="N10">
        <f t="shared" si="5"/>
        <v>7.5134969180309088E-3</v>
      </c>
      <c r="O10">
        <f t="shared" si="6"/>
        <v>0.11863416186364593</v>
      </c>
      <c r="Q10">
        <f t="shared" si="7"/>
        <v>-0.41863416186364594</v>
      </c>
      <c r="R10">
        <f t="shared" si="8"/>
        <v>-0.18136583813635404</v>
      </c>
      <c r="T10">
        <f t="shared" si="9"/>
        <v>1</v>
      </c>
      <c r="V10">
        <f t="shared" si="10"/>
        <v>-0.41863416186364594</v>
      </c>
      <c r="W10">
        <f t="shared" si="11"/>
        <v>-0.18136583813635404</v>
      </c>
    </row>
    <row r="11" spans="2:23" x14ac:dyDescent="0.35">
      <c r="E11" s="1">
        <v>-0.2</v>
      </c>
      <c r="F11" s="1">
        <f t="shared" si="12"/>
        <v>0.5</v>
      </c>
      <c r="H11">
        <f t="shared" si="0"/>
        <v>3.925981575906861E-2</v>
      </c>
      <c r="I11">
        <f t="shared" si="1"/>
        <v>3.0834538331426312E-3</v>
      </c>
      <c r="J11">
        <f t="shared" si="2"/>
        <v>0.10017995890707879</v>
      </c>
      <c r="K11">
        <f t="shared" si="3"/>
        <v>5.0089979453539395E-3</v>
      </c>
      <c r="L11" s="1">
        <f t="shared" si="4"/>
        <v>-0.2</v>
      </c>
      <c r="M11">
        <v>0</v>
      </c>
      <c r="N11">
        <f t="shared" si="5"/>
        <v>5.0089979453539395E-3</v>
      </c>
      <c r="O11">
        <f t="shared" si="6"/>
        <v>7.9089441242430628E-2</v>
      </c>
      <c r="Q11">
        <f t="shared" si="7"/>
        <v>-0.27908944124243062</v>
      </c>
      <c r="R11">
        <f t="shared" si="8"/>
        <v>-0.12091055875756938</v>
      </c>
      <c r="T11">
        <f t="shared" si="9"/>
        <v>1</v>
      </c>
      <c r="V11">
        <f t="shared" si="10"/>
        <v>-0.27908944124243062</v>
      </c>
      <c r="W11">
        <f t="shared" si="11"/>
        <v>-0.12091055875756938</v>
      </c>
    </row>
    <row r="12" spans="2:23" x14ac:dyDescent="0.35">
      <c r="E12" s="1">
        <v>-0.1</v>
      </c>
      <c r="F12" s="1">
        <f t="shared" si="12"/>
        <v>0.5</v>
      </c>
      <c r="H12">
        <f t="shared" si="0"/>
        <v>3.925981575906861E-2</v>
      </c>
      <c r="I12">
        <f t="shared" si="1"/>
        <v>3.0834538331426312E-3</v>
      </c>
      <c r="J12">
        <f t="shared" si="2"/>
        <v>5.0089979453539393E-2</v>
      </c>
      <c r="K12">
        <f t="shared" si="3"/>
        <v>2.5044989726769698E-3</v>
      </c>
      <c r="L12" s="1">
        <f t="shared" si="4"/>
        <v>-0.1</v>
      </c>
      <c r="M12">
        <v>0</v>
      </c>
      <c r="N12">
        <f t="shared" si="5"/>
        <v>2.5044989726769698E-3</v>
      </c>
      <c r="O12">
        <f t="shared" si="6"/>
        <v>3.9544720621215314E-2</v>
      </c>
      <c r="Q12">
        <f t="shared" si="7"/>
        <v>-0.13954472062121531</v>
      </c>
      <c r="R12">
        <f t="shared" si="8"/>
        <v>-6.0455279378784692E-2</v>
      </c>
      <c r="T12">
        <f t="shared" si="9"/>
        <v>1</v>
      </c>
      <c r="V12">
        <f t="shared" si="10"/>
        <v>-0.13954472062121531</v>
      </c>
      <c r="W12">
        <f t="shared" si="11"/>
        <v>-6.0455279378784692E-2</v>
      </c>
    </row>
    <row r="13" spans="2:23" x14ac:dyDescent="0.35">
      <c r="E13" s="1">
        <v>0</v>
      </c>
      <c r="F13" s="1">
        <f t="shared" si="12"/>
        <v>0.5</v>
      </c>
      <c r="H13">
        <f t="shared" si="0"/>
        <v>3.925981575906861E-2</v>
      </c>
      <c r="I13">
        <f t="shared" si="1"/>
        <v>3.0834538331426312E-3</v>
      </c>
      <c r="J13">
        <f t="shared" si="2"/>
        <v>0</v>
      </c>
      <c r="K13">
        <f t="shared" si="3"/>
        <v>0</v>
      </c>
      <c r="L13" s="1">
        <f t="shared" si="4"/>
        <v>0</v>
      </c>
      <c r="M13">
        <v>0</v>
      </c>
      <c r="N13">
        <f t="shared" si="5"/>
        <v>0</v>
      </c>
      <c r="O13">
        <f t="shared" si="6"/>
        <v>0</v>
      </c>
      <c r="Q13">
        <f t="shared" si="7"/>
        <v>0</v>
      </c>
      <c r="R13">
        <f t="shared" si="8"/>
        <v>0</v>
      </c>
      <c r="T13">
        <f t="shared" si="9"/>
        <v>1</v>
      </c>
      <c r="V13">
        <f t="shared" si="10"/>
        <v>0</v>
      </c>
      <c r="W13">
        <f t="shared" si="11"/>
        <v>0</v>
      </c>
    </row>
    <row r="14" spans="2:23" x14ac:dyDescent="0.35">
      <c r="E14" s="1">
        <v>0.1</v>
      </c>
      <c r="F14" s="1">
        <f t="shared" si="12"/>
        <v>0.5</v>
      </c>
      <c r="H14">
        <f t="shared" si="0"/>
        <v>3.925981575906861E-2</v>
      </c>
      <c r="I14">
        <f t="shared" si="1"/>
        <v>3.0834538331426312E-3</v>
      </c>
      <c r="J14">
        <f t="shared" si="2"/>
        <v>5.0089979453539393E-2</v>
      </c>
      <c r="K14">
        <f t="shared" si="3"/>
        <v>2.5044989726769698E-3</v>
      </c>
      <c r="L14" s="1">
        <f t="shared" si="4"/>
        <v>0.1</v>
      </c>
      <c r="M14">
        <v>0</v>
      </c>
      <c r="N14">
        <f t="shared" si="5"/>
        <v>2.5044989726769698E-3</v>
      </c>
      <c r="O14">
        <f t="shared" si="6"/>
        <v>3.9544720621215314E-2</v>
      </c>
      <c r="Q14">
        <f t="shared" si="7"/>
        <v>6.0455279378784692E-2</v>
      </c>
      <c r="R14">
        <f t="shared" si="8"/>
        <v>0.13954472062121531</v>
      </c>
      <c r="T14">
        <f t="shared" si="9"/>
        <v>1</v>
      </c>
      <c r="V14">
        <f t="shared" si="10"/>
        <v>6.0455279378784692E-2</v>
      </c>
      <c r="W14">
        <f t="shared" si="11"/>
        <v>0.13954472062121531</v>
      </c>
    </row>
    <row r="15" spans="2:23" x14ac:dyDescent="0.35">
      <c r="E15" s="1">
        <v>0.2</v>
      </c>
      <c r="F15" s="1">
        <f t="shared" si="12"/>
        <v>0.5</v>
      </c>
      <c r="H15">
        <f t="shared" si="0"/>
        <v>3.925981575906861E-2</v>
      </c>
      <c r="I15">
        <f t="shared" si="1"/>
        <v>3.0834538331426312E-3</v>
      </c>
      <c r="J15">
        <f t="shared" si="2"/>
        <v>0.10017995890707879</v>
      </c>
      <c r="K15">
        <f t="shared" si="3"/>
        <v>5.0089979453539395E-3</v>
      </c>
      <c r="L15" s="1">
        <f t="shared" si="4"/>
        <v>0.2</v>
      </c>
      <c r="M15">
        <v>0</v>
      </c>
      <c r="N15">
        <f t="shared" si="5"/>
        <v>5.0089979453539395E-3</v>
      </c>
      <c r="O15">
        <f t="shared" si="6"/>
        <v>7.9089441242430628E-2</v>
      </c>
      <c r="Q15">
        <f t="shared" si="7"/>
        <v>0.12091055875756938</v>
      </c>
      <c r="R15">
        <f t="shared" si="8"/>
        <v>0.27908944124243062</v>
      </c>
      <c r="T15">
        <f t="shared" si="9"/>
        <v>1</v>
      </c>
      <c r="V15">
        <f t="shared" si="10"/>
        <v>0.12091055875756938</v>
      </c>
      <c r="W15">
        <f t="shared" si="11"/>
        <v>0.27908944124243062</v>
      </c>
    </row>
    <row r="16" spans="2:23" x14ac:dyDescent="0.35">
      <c r="E16" s="1">
        <v>0.3</v>
      </c>
      <c r="F16" s="1">
        <f t="shared" si="12"/>
        <v>0.5</v>
      </c>
      <c r="H16">
        <f t="shared" si="0"/>
        <v>3.925981575906861E-2</v>
      </c>
      <c r="I16">
        <f t="shared" si="1"/>
        <v>3.0834538331426312E-3</v>
      </c>
      <c r="J16">
        <f t="shared" si="2"/>
        <v>0.15026993836061817</v>
      </c>
      <c r="K16">
        <f t="shared" si="3"/>
        <v>7.5134969180309088E-3</v>
      </c>
      <c r="L16" s="1">
        <f t="shared" si="4"/>
        <v>0.3</v>
      </c>
      <c r="M16">
        <v>0</v>
      </c>
      <c r="N16">
        <f t="shared" si="5"/>
        <v>7.5134969180309088E-3</v>
      </c>
      <c r="O16">
        <f t="shared" si="6"/>
        <v>0.11863416186364593</v>
      </c>
      <c r="Q16">
        <f t="shared" si="7"/>
        <v>0.18136583813635404</v>
      </c>
      <c r="R16">
        <f t="shared" si="8"/>
        <v>0.41863416186364594</v>
      </c>
      <c r="T16">
        <f t="shared" si="9"/>
        <v>1</v>
      </c>
      <c r="V16">
        <f t="shared" si="10"/>
        <v>0.18136583813635404</v>
      </c>
      <c r="W16">
        <f t="shared" si="11"/>
        <v>0.41863416186364594</v>
      </c>
    </row>
    <row r="17" spans="5:23" x14ac:dyDescent="0.35">
      <c r="E17" s="1">
        <v>0.4</v>
      </c>
      <c r="F17" s="1">
        <f t="shared" si="12"/>
        <v>0.5</v>
      </c>
      <c r="H17">
        <f t="shared" si="0"/>
        <v>3.925981575906861E-2</v>
      </c>
      <c r="I17">
        <f t="shared" si="1"/>
        <v>3.0834538331426312E-3</v>
      </c>
      <c r="J17">
        <f t="shared" si="2"/>
        <v>0.20035991781415757</v>
      </c>
      <c r="K17">
        <f t="shared" si="3"/>
        <v>1.0017995890707879E-2</v>
      </c>
      <c r="L17" s="1">
        <f t="shared" si="4"/>
        <v>0.4</v>
      </c>
      <c r="M17">
        <v>0</v>
      </c>
      <c r="N17">
        <f t="shared" si="5"/>
        <v>1.0017995890707879E-2</v>
      </c>
      <c r="O17">
        <f t="shared" si="6"/>
        <v>0.15817888248486126</v>
      </c>
      <c r="Q17">
        <f t="shared" si="7"/>
        <v>0.24182111751513877</v>
      </c>
      <c r="R17">
        <f t="shared" si="8"/>
        <v>0.55817888248486125</v>
      </c>
      <c r="T17">
        <f t="shared" si="9"/>
        <v>1</v>
      </c>
      <c r="V17">
        <f t="shared" si="10"/>
        <v>0.24182111751513877</v>
      </c>
      <c r="W17">
        <f t="shared" si="11"/>
        <v>0.55817888248486125</v>
      </c>
    </row>
    <row r="18" spans="5:23" x14ac:dyDescent="0.35">
      <c r="E18" s="1">
        <v>0.5</v>
      </c>
      <c r="F18" s="1">
        <f t="shared" si="12"/>
        <v>0.5</v>
      </c>
      <c r="H18">
        <f t="shared" si="0"/>
        <v>3.925981575906861E-2</v>
      </c>
      <c r="I18">
        <f t="shared" si="1"/>
        <v>3.0834538331426312E-3</v>
      </c>
      <c r="J18">
        <f t="shared" si="2"/>
        <v>0.25044989726769695</v>
      </c>
      <c r="K18">
        <f t="shared" si="3"/>
        <v>1.2522494863384848E-2</v>
      </c>
      <c r="L18" s="1">
        <f t="shared" si="4"/>
        <v>0.5</v>
      </c>
      <c r="M18">
        <v>0</v>
      </c>
      <c r="N18">
        <f t="shared" si="5"/>
        <v>1.2522494863384848E-2</v>
      </c>
      <c r="O18">
        <f t="shared" si="6"/>
        <v>0.19772360310607656</v>
      </c>
      <c r="Q18">
        <f t="shared" si="7"/>
        <v>0.30227639689392344</v>
      </c>
      <c r="R18">
        <f t="shared" si="8"/>
        <v>0.69772360310607651</v>
      </c>
      <c r="T18">
        <f t="shared" si="9"/>
        <v>1</v>
      </c>
      <c r="V18">
        <f t="shared" si="10"/>
        <v>0.30227639689392344</v>
      </c>
      <c r="W18">
        <f t="shared" si="11"/>
        <v>0.69772360310607651</v>
      </c>
    </row>
    <row r="19" spans="5:23" x14ac:dyDescent="0.35">
      <c r="E19" s="1">
        <v>0.6</v>
      </c>
      <c r="F19" s="1">
        <f t="shared" si="12"/>
        <v>0.5</v>
      </c>
      <c r="H19">
        <f t="shared" si="0"/>
        <v>3.925981575906861E-2</v>
      </c>
      <c r="I19">
        <f t="shared" si="1"/>
        <v>3.0834538331426312E-3</v>
      </c>
      <c r="J19">
        <f t="shared" si="2"/>
        <v>0.30053987672123633</v>
      </c>
      <c r="K19">
        <f t="shared" si="3"/>
        <v>1.5026993836061818E-2</v>
      </c>
      <c r="L19" s="1">
        <f t="shared" si="4"/>
        <v>0.6</v>
      </c>
      <c r="M19">
        <v>0</v>
      </c>
      <c r="N19">
        <f t="shared" si="5"/>
        <v>1.5026993836061818E-2</v>
      </c>
      <c r="O19">
        <f t="shared" si="6"/>
        <v>0.23726832372729187</v>
      </c>
      <c r="Q19">
        <f t="shared" si="7"/>
        <v>0.36273167627270808</v>
      </c>
      <c r="R19">
        <f t="shared" si="8"/>
        <v>0.83726832372729187</v>
      </c>
      <c r="T19">
        <f t="shared" si="9"/>
        <v>1</v>
      </c>
      <c r="V19">
        <f t="shared" si="10"/>
        <v>0.36273167627270808</v>
      </c>
      <c r="W19">
        <f t="shared" si="11"/>
        <v>0.83726832372729187</v>
      </c>
    </row>
    <row r="20" spans="5:23" x14ac:dyDescent="0.35">
      <c r="E20" s="1">
        <v>0.7</v>
      </c>
      <c r="F20" s="1">
        <f t="shared" si="12"/>
        <v>0.5</v>
      </c>
      <c r="H20">
        <f t="shared" si="0"/>
        <v>3.925981575906861E-2</v>
      </c>
      <c r="I20">
        <f t="shared" si="1"/>
        <v>3.0834538331426312E-3</v>
      </c>
      <c r="J20">
        <f t="shared" si="2"/>
        <v>0.35062985617477571</v>
      </c>
      <c r="K20">
        <f t="shared" si="3"/>
        <v>1.7531492808738787E-2</v>
      </c>
      <c r="L20" s="1">
        <f t="shared" si="4"/>
        <v>0.7</v>
      </c>
      <c r="M20">
        <v>0</v>
      </c>
      <c r="N20">
        <f t="shared" si="5"/>
        <v>1.7531492808738787E-2</v>
      </c>
      <c r="O20">
        <f t="shared" si="6"/>
        <v>0.27681304434850718</v>
      </c>
      <c r="Q20">
        <f t="shared" si="7"/>
        <v>0.42318695565149278</v>
      </c>
      <c r="R20">
        <f t="shared" si="8"/>
        <v>0.97681304434850713</v>
      </c>
      <c r="T20">
        <f t="shared" si="9"/>
        <v>1</v>
      </c>
      <c r="V20">
        <f t="shared" si="10"/>
        <v>0.42318695565149278</v>
      </c>
      <c r="W20">
        <f t="shared" si="11"/>
        <v>0.97681304434850713</v>
      </c>
    </row>
    <row r="21" spans="5:23" x14ac:dyDescent="0.35">
      <c r="E21" s="1">
        <v>0.8</v>
      </c>
      <c r="F21" s="1">
        <f t="shared" si="12"/>
        <v>0.5</v>
      </c>
      <c r="H21">
        <f t="shared" si="0"/>
        <v>3.925981575906861E-2</v>
      </c>
      <c r="I21">
        <f t="shared" si="1"/>
        <v>3.0834538331426312E-3</v>
      </c>
      <c r="J21">
        <f t="shared" si="2"/>
        <v>0.40071983562831515</v>
      </c>
      <c r="K21">
        <f t="shared" si="3"/>
        <v>2.0035991781415758E-2</v>
      </c>
      <c r="L21" s="1">
        <f t="shared" si="4"/>
        <v>0.8</v>
      </c>
      <c r="M21">
        <v>0</v>
      </c>
      <c r="N21">
        <f t="shared" si="5"/>
        <v>2.0035991781415758E-2</v>
      </c>
      <c r="O21">
        <f t="shared" si="6"/>
        <v>0.31635776496972251</v>
      </c>
      <c r="Q21">
        <f t="shared" si="7"/>
        <v>0.48364223503027753</v>
      </c>
      <c r="R21">
        <f t="shared" si="8"/>
        <v>1.1163577649697225</v>
      </c>
      <c r="T21">
        <f t="shared" si="9"/>
        <v>1.1163577649697225</v>
      </c>
      <c r="V21">
        <f t="shared" si="10"/>
        <v>0.43323229363070243</v>
      </c>
      <c r="W21">
        <f t="shared" si="11"/>
        <v>1</v>
      </c>
    </row>
    <row r="22" spans="5:23" x14ac:dyDescent="0.35">
      <c r="E22" s="1">
        <v>0.9</v>
      </c>
      <c r="F22" s="1">
        <f t="shared" si="12"/>
        <v>0.5</v>
      </c>
      <c r="H22">
        <f t="shared" si="0"/>
        <v>3.925981575906861E-2</v>
      </c>
      <c r="I22">
        <f t="shared" si="1"/>
        <v>3.0834538331426312E-3</v>
      </c>
      <c r="J22">
        <f t="shared" si="2"/>
        <v>0.45080981508185453</v>
      </c>
      <c r="K22">
        <f t="shared" si="3"/>
        <v>2.2540490754092729E-2</v>
      </c>
      <c r="L22" s="1">
        <f t="shared" si="4"/>
        <v>0.9</v>
      </c>
      <c r="M22">
        <v>0</v>
      </c>
      <c r="N22">
        <f t="shared" si="5"/>
        <v>2.2540490754092729E-2</v>
      </c>
      <c r="O22">
        <f t="shared" si="6"/>
        <v>0.3559024855909379</v>
      </c>
      <c r="Q22">
        <f t="shared" si="7"/>
        <v>0.54409751440906207</v>
      </c>
      <c r="R22">
        <f t="shared" si="8"/>
        <v>1.255902485590938</v>
      </c>
      <c r="T22">
        <f t="shared" si="9"/>
        <v>1.255902485590938</v>
      </c>
      <c r="V22">
        <f t="shared" si="10"/>
        <v>0.43323229363070226</v>
      </c>
      <c r="W22">
        <f t="shared" si="11"/>
        <v>1</v>
      </c>
    </row>
    <row r="23" spans="5:23" x14ac:dyDescent="0.35">
      <c r="E23" s="1">
        <v>1</v>
      </c>
      <c r="F23" s="1">
        <f t="shared" si="12"/>
        <v>0.5</v>
      </c>
      <c r="H23">
        <f t="shared" si="0"/>
        <v>3.925981575906861E-2</v>
      </c>
      <c r="I23">
        <f t="shared" si="1"/>
        <v>3.0834538331426312E-3</v>
      </c>
      <c r="J23">
        <f t="shared" si="2"/>
        <v>0.50089979453539391</v>
      </c>
      <c r="K23">
        <f t="shared" si="3"/>
        <v>2.5044989726769697E-2</v>
      </c>
      <c r="L23" s="1">
        <f t="shared" si="4"/>
        <v>1</v>
      </c>
      <c r="M23">
        <v>0</v>
      </c>
      <c r="N23">
        <f t="shared" si="5"/>
        <v>2.5044989726769697E-2</v>
      </c>
      <c r="O23">
        <f t="shared" si="6"/>
        <v>0.39544720621215312</v>
      </c>
      <c r="Q23">
        <f t="shared" si="7"/>
        <v>0.60455279378784688</v>
      </c>
      <c r="R23">
        <f t="shared" si="8"/>
        <v>1.395447206212153</v>
      </c>
      <c r="T23">
        <f t="shared" si="9"/>
        <v>1.395447206212153</v>
      </c>
      <c r="V23">
        <f t="shared" si="10"/>
        <v>0.43323229363070248</v>
      </c>
      <c r="W23">
        <f t="shared" si="11"/>
        <v>1</v>
      </c>
    </row>
  </sheetData>
  <mergeCells count="1"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ErrorCodeXero</vt:lpstr>
      <vt:lpstr>CheesyPoofs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 Griffin</dc:creator>
  <cp:lastModifiedBy>Butch Griffin</cp:lastModifiedBy>
  <dcterms:created xsi:type="dcterms:W3CDTF">2019-12-05T18:32:53Z</dcterms:created>
  <dcterms:modified xsi:type="dcterms:W3CDTF">2019-12-05T19:31:19Z</dcterms:modified>
</cp:coreProperties>
</file>