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ug\OneDrive\Masaüstü\digitaladsGithub\"/>
    </mc:Choice>
  </mc:AlternateContent>
  <xr:revisionPtr revIDLastSave="0" documentId="8_{6243CC5E-DC6F-49C8-A4A9-D502CAD90A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gital Data" sheetId="4" r:id="rId1"/>
    <sheet name="Sheet3" sheetId="8" r:id="rId2"/>
    <sheet name="outlier" sheetId="7" r:id="rId3"/>
    <sheet name="Sheet1" sheetId="6" r:id="rId4"/>
    <sheet name="CLTV" sheetId="5" r:id="rId5"/>
  </sheets>
  <definedNames>
    <definedName name="_xlnm._FilterDatabase" localSheetId="0" hidden="1">'Digital Data'!$A$15:$G$15</definedName>
    <definedName name="_xlnm._FilterDatabase" localSheetId="3" hidden="1">Sheet1!$A$4:$E$4</definedName>
  </definedNames>
  <calcPr calcId="191029"/>
</workbook>
</file>

<file path=xl/calcChain.xml><?xml version="1.0" encoding="utf-8"?>
<calcChain xmlns="http://schemas.openxmlformats.org/spreadsheetml/2006/main">
  <c r="AF40" i="7" l="1"/>
  <c r="AF39" i="7"/>
  <c r="AF38" i="7"/>
  <c r="E14" i="4"/>
  <c r="D14" i="4"/>
  <c r="C14" i="4"/>
  <c r="D6" i="4"/>
  <c r="D5" i="4" s="1"/>
  <c r="E6" i="4"/>
  <c r="F6" i="4"/>
  <c r="C6" i="4"/>
  <c r="D7" i="4"/>
  <c r="E7" i="4"/>
  <c r="F7" i="4"/>
  <c r="C7" i="4"/>
  <c r="D8" i="4"/>
  <c r="E8" i="4"/>
  <c r="F8" i="4"/>
  <c r="C8" i="4"/>
  <c r="D9" i="4"/>
  <c r="E9" i="4"/>
  <c r="F9" i="4"/>
  <c r="C9" i="4"/>
  <c r="D10" i="4"/>
  <c r="E10" i="4"/>
  <c r="F10" i="4"/>
  <c r="C10" i="4"/>
  <c r="B29" i="5"/>
  <c r="B30" i="5" s="1"/>
  <c r="B32" i="5" s="1"/>
  <c r="D32" i="5" s="1"/>
  <c r="C27" i="5"/>
  <c r="C26" i="5"/>
  <c r="C25" i="5"/>
  <c r="F6" i="5"/>
  <c r="F7" i="5" s="1"/>
  <c r="F8" i="5" s="1"/>
  <c r="F9" i="5" s="1"/>
  <c r="F10" i="5" s="1"/>
  <c r="F11" i="5" s="1"/>
  <c r="F5" i="5"/>
  <c r="F3" i="5"/>
  <c r="C5" i="4" l="1"/>
  <c r="F5" i="4"/>
  <c r="E5" i="4"/>
  <c r="F12" i="5"/>
  <c r="F16" i="5" s="1"/>
  <c r="F17" i="5" s="1"/>
  <c r="F19" i="5" s="1"/>
</calcChain>
</file>

<file path=xl/sharedStrings.xml><?xml version="1.0" encoding="utf-8"?>
<sst xmlns="http://schemas.openxmlformats.org/spreadsheetml/2006/main" count="111" uniqueCount="78">
  <si>
    <t>ID</t>
  </si>
  <si>
    <t>Meta</t>
  </si>
  <si>
    <t>Influencer</t>
  </si>
  <si>
    <t>GoogleAds</t>
  </si>
  <si>
    <t>Sales (K)</t>
  </si>
  <si>
    <t>Digital Ads investment per new customer acquired.</t>
  </si>
  <si>
    <t>First order value of each new customer.</t>
  </si>
  <si>
    <t>Date</t>
  </si>
  <si>
    <t>Additional Info</t>
  </si>
  <si>
    <t>Retention Rate</t>
  </si>
  <si>
    <t>Churn Rate (For 6 Months)</t>
  </si>
  <si>
    <t>Order Frequency</t>
  </si>
  <si>
    <t>1 times in 6 Months</t>
  </si>
  <si>
    <t>LT Period</t>
  </si>
  <si>
    <t>https://www.klipfolio.com/</t>
  </si>
  <si>
    <t>First Purchase</t>
  </si>
  <si>
    <t>Period</t>
  </si>
  <si>
    <t>CAC</t>
  </si>
  <si>
    <t>?</t>
  </si>
  <si>
    <t>Average Order Value</t>
  </si>
  <si>
    <t>Life Time Value</t>
  </si>
  <si>
    <t>Total</t>
  </si>
  <si>
    <t>MUSTERI</t>
  </si>
  <si>
    <t>07 KASIM 202X</t>
  </si>
  <si>
    <t>ILK</t>
  </si>
  <si>
    <t>07 KASIM 202X+1</t>
  </si>
  <si>
    <t>EN AZ BIR KEZ DAHA</t>
  </si>
  <si>
    <t>LTV</t>
  </si>
  <si>
    <t>LTV/CAC</t>
  </si>
  <si>
    <t>POTANSIYEL MUSTELERI</t>
  </si>
  <si>
    <t>AWARE</t>
  </si>
  <si>
    <t>DOWNLOAD</t>
  </si>
  <si>
    <t>MEMBER (Sign Up)</t>
  </si>
  <si>
    <t>USER</t>
  </si>
  <si>
    <t>RETENTION</t>
  </si>
  <si>
    <t>CHURN</t>
  </si>
  <si>
    <t>LT</t>
  </si>
  <si>
    <t>1 AY KAC PARA</t>
  </si>
  <si>
    <t>count</t>
  </si>
  <si>
    <t>countA</t>
  </si>
  <si>
    <t>mean</t>
  </si>
  <si>
    <t>median</t>
  </si>
  <si>
    <t>STD_dev</t>
  </si>
  <si>
    <t>CV</t>
  </si>
  <si>
    <t>Sales (method1)</t>
  </si>
  <si>
    <t>CORREL</t>
  </si>
  <si>
    <t>Sales (METHOD2)</t>
  </si>
  <si>
    <t>method1 "129" manuel data entry</t>
  </si>
  <si>
    <t>m1 "129"</t>
  </si>
  <si>
    <t>y = 2,2613x + 72,627</t>
  </si>
  <si>
    <t>y (sales) = 72,62 + 2,26xGOOGLE</t>
  </si>
  <si>
    <t>google</t>
  </si>
  <si>
    <t>incomes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</si>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</sst>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[$€-2]\ * #,##0_-;\-[$€-2]\ * #,##0_-;_-[$€-2]\ * &quot;-&quot;??_-;_-@_-"/>
    <numFmt numFmtId="167" formatCode="_-* #,##0.0_-;\-* #,##0.0_-;_-* &quot;-&quot;??_-;_-@_-"/>
    <numFmt numFmtId="168" formatCode="_-[$€-2]\ * #,##0.0_-;\-[$€-2]\ * #,##0.0_-;_-[$€-2]\ * &quot;-&quot;??_-;_-@_-"/>
    <numFmt numFmtId="169" formatCode="_-[$€-2]\ * #,##0.0_-;\-[$€-2]\ * #,##0.0_-;_-[$€-2]\ * &quot;-&quot;?_-;_-@_-"/>
    <numFmt numFmtId="170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BFBFBF"/>
      <name val="Calibri"/>
      <family val="2"/>
      <charset val="162"/>
      <scheme val="minor"/>
    </font>
    <font>
      <i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4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6" borderId="0" xfId="42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7" fillId="37" borderId="0" xfId="0" applyFont="1" applyFill="1"/>
    <xf numFmtId="9" fontId="0" fillId="0" borderId="0" xfId="0" applyNumberFormat="1"/>
    <xf numFmtId="0" fontId="18" fillId="0" borderId="0" xfId="44"/>
    <xf numFmtId="9" fontId="0" fillId="0" borderId="0" xfId="43" applyFont="1"/>
    <xf numFmtId="165" fontId="0" fillId="0" borderId="0" xfId="0" applyNumberFormat="1"/>
    <xf numFmtId="0" fontId="0" fillId="36" borderId="0" xfId="0" applyFill="1"/>
    <xf numFmtId="166" fontId="0" fillId="0" borderId="0" xfId="42" applyNumberFormat="1" applyFont="1"/>
    <xf numFmtId="167" fontId="0" fillId="0" borderId="0" xfId="42" applyNumberFormat="1" applyFont="1"/>
    <xf numFmtId="43" fontId="17" fillId="38" borderId="0" xfId="42" applyFont="1" applyFill="1"/>
    <xf numFmtId="168" fontId="0" fillId="0" borderId="0" xfId="0" applyNumberFormat="1"/>
    <xf numFmtId="169" fontId="0" fillId="0" borderId="0" xfId="0" applyNumberFormat="1"/>
    <xf numFmtId="169" fontId="17" fillId="37" borderId="0" xfId="0" applyNumberFormat="1" applyFont="1" applyFill="1"/>
    <xf numFmtId="9" fontId="0" fillId="36" borderId="0" xfId="0" applyNumberFormat="1" applyFill="1"/>
    <xf numFmtId="170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 applyAlignment="1">
      <alignment horizontal="center"/>
    </xf>
    <xf numFmtId="164" fontId="0" fillId="0" borderId="0" xfId="42" applyNumberFormat="1" applyFont="1" applyFill="1"/>
    <xf numFmtId="9" fontId="0" fillId="0" borderId="0" xfId="43" applyFont="1" applyFill="1"/>
    <xf numFmtId="9" fontId="0" fillId="0" borderId="0" xfId="43" applyFont="1" applyAlignment="1">
      <alignment horizontal="center"/>
    </xf>
    <xf numFmtId="0" fontId="19" fillId="37" borderId="0" xfId="0" applyFont="1" applyFill="1" applyAlignment="1">
      <alignment vertical="center" readingOrder="1"/>
    </xf>
    <xf numFmtId="0" fontId="0" fillId="0" borderId="0" xfId="0" applyFill="1" applyAlignment="1">
      <alignment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20" fillId="36" borderId="11" xfId="0" applyFont="1" applyFill="1" applyBorder="1" applyAlignment="1">
      <alignment horizontal="center"/>
    </xf>
    <xf numFmtId="0" fontId="0" fillId="36" borderId="0" xfId="0" applyFill="1" applyBorder="1" applyAlignment="1"/>
    <xf numFmtId="0" fontId="0" fillId="36" borderId="10" xfId="0" applyFill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6135522291968"/>
          <c:y val="0.15243895199691318"/>
          <c:w val="0.8542384076990375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outlier!$K$4</c:f>
              <c:strCache>
                <c:ptCount val="1"/>
                <c:pt idx="0">
                  <c:v>Sales (METHOD2)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outlier!$J$5:$J$204</c:f>
              <c:numCache>
                <c:formatCode>_-* #,##0_-;\-* #,##0_-;_-* "-"??_-;_-@_-</c:formatCode>
                <c:ptCount val="200"/>
                <c:pt idx="0">
                  <c:v>46.019999999999996</c:v>
                </c:pt>
                <c:pt idx="1">
                  <c:v>8.9</c:v>
                </c:pt>
                <c:pt idx="2">
                  <c:v>3.44</c:v>
                </c:pt>
                <c:pt idx="3">
                  <c:v>30.3</c:v>
                </c:pt>
                <c:pt idx="4">
                  <c:v>36.160000000000004</c:v>
                </c:pt>
                <c:pt idx="5">
                  <c:v>1.7399999999999998</c:v>
                </c:pt>
                <c:pt idx="6">
                  <c:v>11.5</c:v>
                </c:pt>
                <c:pt idx="7">
                  <c:v>24.04</c:v>
                </c:pt>
                <c:pt idx="8">
                  <c:v>1.72</c:v>
                </c:pt>
                <c:pt idx="9">
                  <c:v>39.96</c:v>
                </c:pt>
                <c:pt idx="10">
                  <c:v>13.219999999999999</c:v>
                </c:pt>
                <c:pt idx="11">
                  <c:v>42.94</c:v>
                </c:pt>
                <c:pt idx="12">
                  <c:v>4.76</c:v>
                </c:pt>
                <c:pt idx="13">
                  <c:v>19.5</c:v>
                </c:pt>
                <c:pt idx="14">
                  <c:v>40.82</c:v>
                </c:pt>
                <c:pt idx="15">
                  <c:v>39.08</c:v>
                </c:pt>
                <c:pt idx="16">
                  <c:v>85.06</c:v>
                </c:pt>
                <c:pt idx="17">
                  <c:v>56.279999999999994</c:v>
                </c:pt>
                <c:pt idx="18">
                  <c:v>13.84</c:v>
                </c:pt>
                <c:pt idx="19">
                  <c:v>29.46</c:v>
                </c:pt>
                <c:pt idx="20">
                  <c:v>43.68</c:v>
                </c:pt>
                <c:pt idx="21">
                  <c:v>47.480000000000004</c:v>
                </c:pt>
                <c:pt idx="22">
                  <c:v>2.6399999999999997</c:v>
                </c:pt>
                <c:pt idx="23">
                  <c:v>45.660000000000004</c:v>
                </c:pt>
                <c:pt idx="24">
                  <c:v>12.459999999999999</c:v>
                </c:pt>
                <c:pt idx="25">
                  <c:v>52.58</c:v>
                </c:pt>
                <c:pt idx="26">
                  <c:v>28.580000000000002</c:v>
                </c:pt>
                <c:pt idx="27">
                  <c:v>48.019999999999996</c:v>
                </c:pt>
                <c:pt idx="28">
                  <c:v>49.760000000000005</c:v>
                </c:pt>
                <c:pt idx="29">
                  <c:v>14.12</c:v>
                </c:pt>
                <c:pt idx="30">
                  <c:v>58.58</c:v>
                </c:pt>
                <c:pt idx="31">
                  <c:v>100.2</c:v>
                </c:pt>
                <c:pt idx="32">
                  <c:v>19.440000000000001</c:v>
                </c:pt>
                <c:pt idx="33">
                  <c:v>53.120000000000005</c:v>
                </c:pt>
                <c:pt idx="34">
                  <c:v>19.14</c:v>
                </c:pt>
                <c:pt idx="35">
                  <c:v>58.14</c:v>
                </c:pt>
                <c:pt idx="36">
                  <c:v>53.379999999999995</c:v>
                </c:pt>
                <c:pt idx="37">
                  <c:v>14.940000000000001</c:v>
                </c:pt>
                <c:pt idx="38">
                  <c:v>8.620000000000001</c:v>
                </c:pt>
                <c:pt idx="39">
                  <c:v>45.6</c:v>
                </c:pt>
                <c:pt idx="40">
                  <c:v>40.5</c:v>
                </c:pt>
                <c:pt idx="41">
                  <c:v>35.4</c:v>
                </c:pt>
                <c:pt idx="42">
                  <c:v>58.720000000000006</c:v>
                </c:pt>
                <c:pt idx="43">
                  <c:v>41.38</c:v>
                </c:pt>
                <c:pt idx="44">
                  <c:v>5.0200000000000005</c:v>
                </c:pt>
                <c:pt idx="45">
                  <c:v>35.019999999999996</c:v>
                </c:pt>
                <c:pt idx="46">
                  <c:v>17.940000000000001</c:v>
                </c:pt>
                <c:pt idx="47">
                  <c:v>47.980000000000004</c:v>
                </c:pt>
                <c:pt idx="48">
                  <c:v>45.44</c:v>
                </c:pt>
                <c:pt idx="49">
                  <c:v>13.38</c:v>
                </c:pt>
                <c:pt idx="50">
                  <c:v>39.96</c:v>
                </c:pt>
                <c:pt idx="51">
                  <c:v>20.080000000000002</c:v>
                </c:pt>
                <c:pt idx="52">
                  <c:v>43.28</c:v>
                </c:pt>
                <c:pt idx="53">
                  <c:v>36.519999999999996</c:v>
                </c:pt>
                <c:pt idx="54">
                  <c:v>52.54</c:v>
                </c:pt>
                <c:pt idx="55">
                  <c:v>39.78</c:v>
                </c:pt>
                <c:pt idx="56">
                  <c:v>1.46</c:v>
                </c:pt>
                <c:pt idx="57">
                  <c:v>27.24</c:v>
                </c:pt>
                <c:pt idx="58">
                  <c:v>42.160000000000004</c:v>
                </c:pt>
                <c:pt idx="59">
                  <c:v>42.14</c:v>
                </c:pt>
                <c:pt idx="60">
                  <c:v>10.7</c:v>
                </c:pt>
                <c:pt idx="61">
                  <c:v>52.260000000000005</c:v>
                </c:pt>
                <c:pt idx="62">
                  <c:v>47.86</c:v>
                </c:pt>
                <c:pt idx="63">
                  <c:v>20.54</c:v>
                </c:pt>
                <c:pt idx="64">
                  <c:v>26.22</c:v>
                </c:pt>
                <c:pt idx="65">
                  <c:v>13.8</c:v>
                </c:pt>
                <c:pt idx="66">
                  <c:v>6.3</c:v>
                </c:pt>
                <c:pt idx="67">
                  <c:v>27.860000000000003</c:v>
                </c:pt>
                <c:pt idx="68">
                  <c:v>47.480000000000004</c:v>
                </c:pt>
                <c:pt idx="69">
                  <c:v>43.36</c:v>
                </c:pt>
                <c:pt idx="70">
                  <c:v>39.82</c:v>
                </c:pt>
                <c:pt idx="71">
                  <c:v>21.96</c:v>
                </c:pt>
                <c:pt idx="72">
                  <c:v>5.36</c:v>
                </c:pt>
                <c:pt idx="73">
                  <c:v>25.880000000000003</c:v>
                </c:pt>
                <c:pt idx="74">
                  <c:v>42.68</c:v>
                </c:pt>
                <c:pt idx="75">
                  <c:v>3.38</c:v>
                </c:pt>
                <c:pt idx="76">
                  <c:v>5.5</c:v>
                </c:pt>
                <c:pt idx="77">
                  <c:v>24.1</c:v>
                </c:pt>
                <c:pt idx="78">
                  <c:v>1.08</c:v>
                </c:pt>
                <c:pt idx="79">
                  <c:v>23.2</c:v>
                </c:pt>
                <c:pt idx="80">
                  <c:v>15.280000000000001</c:v>
                </c:pt>
                <c:pt idx="81">
                  <c:v>47.96</c:v>
                </c:pt>
                <c:pt idx="82">
                  <c:v>15.059999999999999</c:v>
                </c:pt>
                <c:pt idx="83">
                  <c:v>13.680000000000001</c:v>
                </c:pt>
                <c:pt idx="84">
                  <c:v>42.7</c:v>
                </c:pt>
                <c:pt idx="85">
                  <c:v>38.64</c:v>
                </c:pt>
                <c:pt idx="86">
                  <c:v>15.26</c:v>
                </c:pt>
                <c:pt idx="87">
                  <c:v>22.14</c:v>
                </c:pt>
                <c:pt idx="88">
                  <c:v>17.66</c:v>
                </c:pt>
                <c:pt idx="89">
                  <c:v>21.96</c:v>
                </c:pt>
                <c:pt idx="90">
                  <c:v>26.860000000000003</c:v>
                </c:pt>
                <c:pt idx="91">
                  <c:v>5.7200000000000006</c:v>
                </c:pt>
                <c:pt idx="92">
                  <c:v>43.54</c:v>
                </c:pt>
                <c:pt idx="93">
                  <c:v>50.18</c:v>
                </c:pt>
                <c:pt idx="94">
                  <c:v>21.48</c:v>
                </c:pt>
                <c:pt idx="95">
                  <c:v>32.660000000000004</c:v>
                </c:pt>
                <c:pt idx="96">
                  <c:v>39.519999999999996</c:v>
                </c:pt>
                <c:pt idx="97">
                  <c:v>36.980000000000004</c:v>
                </c:pt>
                <c:pt idx="98">
                  <c:v>57.94</c:v>
                </c:pt>
                <c:pt idx="99">
                  <c:v>27.04</c:v>
                </c:pt>
                <c:pt idx="100">
                  <c:v>44.480000000000004</c:v>
                </c:pt>
                <c:pt idx="101">
                  <c:v>59.279999999999994</c:v>
                </c:pt>
                <c:pt idx="102">
                  <c:v>56.04</c:v>
                </c:pt>
                <c:pt idx="103">
                  <c:v>37.58</c:v>
                </c:pt>
                <c:pt idx="104">
                  <c:v>47.64</c:v>
                </c:pt>
                <c:pt idx="105">
                  <c:v>27.580000000000002</c:v>
                </c:pt>
                <c:pt idx="106">
                  <c:v>5</c:v>
                </c:pt>
                <c:pt idx="107">
                  <c:v>18.080000000000002</c:v>
                </c:pt>
                <c:pt idx="108">
                  <c:v>2.62</c:v>
                </c:pt>
                <c:pt idx="109">
                  <c:v>51.08</c:v>
                </c:pt>
                <c:pt idx="110">
                  <c:v>45.160000000000004</c:v>
                </c:pt>
                <c:pt idx="111">
                  <c:v>48.339999999999996</c:v>
                </c:pt>
                <c:pt idx="112">
                  <c:v>35.14</c:v>
                </c:pt>
                <c:pt idx="113">
                  <c:v>41.92</c:v>
                </c:pt>
                <c:pt idx="114">
                  <c:v>15.64</c:v>
                </c:pt>
                <c:pt idx="115">
                  <c:v>15.02</c:v>
                </c:pt>
                <c:pt idx="116">
                  <c:v>27.839999999999996</c:v>
                </c:pt>
                <c:pt idx="117">
                  <c:v>15.280000000000001</c:v>
                </c:pt>
                <c:pt idx="118">
                  <c:v>25.14</c:v>
                </c:pt>
                <c:pt idx="119">
                  <c:v>3.88</c:v>
                </c:pt>
                <c:pt idx="120">
                  <c:v>28.26</c:v>
                </c:pt>
                <c:pt idx="121">
                  <c:v>3.7600000000000002</c:v>
                </c:pt>
                <c:pt idx="122">
                  <c:v>44.8</c:v>
                </c:pt>
                <c:pt idx="123">
                  <c:v>24.619999999999997</c:v>
                </c:pt>
                <c:pt idx="124">
                  <c:v>45.9</c:v>
                </c:pt>
                <c:pt idx="125">
                  <c:v>17.440000000000001</c:v>
                </c:pt>
                <c:pt idx="126">
                  <c:v>1.56</c:v>
                </c:pt>
                <c:pt idx="127">
                  <c:v>70.06</c:v>
                </c:pt>
                <c:pt idx="128">
                  <c:v>44.06</c:v>
                </c:pt>
                <c:pt idx="129">
                  <c:v>11.92</c:v>
                </c:pt>
                <c:pt idx="130">
                  <c:v>2</c:v>
                </c:pt>
                <c:pt idx="131">
                  <c:v>53.04</c:v>
                </c:pt>
                <c:pt idx="132">
                  <c:v>1.6800000000000002</c:v>
                </c:pt>
                <c:pt idx="133">
                  <c:v>43.96</c:v>
                </c:pt>
                <c:pt idx="134">
                  <c:v>7.38</c:v>
                </c:pt>
                <c:pt idx="135">
                  <c:v>9.66</c:v>
                </c:pt>
                <c:pt idx="136">
                  <c:v>5.12</c:v>
                </c:pt>
                <c:pt idx="137">
                  <c:v>54.739999999999995</c:v>
                </c:pt>
                <c:pt idx="138">
                  <c:v>8.6</c:v>
                </c:pt>
                <c:pt idx="139">
                  <c:v>36.980000000000004</c:v>
                </c:pt>
                <c:pt idx="140">
                  <c:v>14.680000000000001</c:v>
                </c:pt>
                <c:pt idx="141">
                  <c:v>38.739999999999995</c:v>
                </c:pt>
                <c:pt idx="142">
                  <c:v>44.1</c:v>
                </c:pt>
                <c:pt idx="143">
                  <c:v>20.919999999999998</c:v>
                </c:pt>
                <c:pt idx="144">
                  <c:v>19.240000000000002</c:v>
                </c:pt>
                <c:pt idx="145">
                  <c:v>28.060000000000002</c:v>
                </c:pt>
                <c:pt idx="146">
                  <c:v>48.019999999999996</c:v>
                </c:pt>
                <c:pt idx="147">
                  <c:v>48.64</c:v>
                </c:pt>
                <c:pt idx="148">
                  <c:v>7.6</c:v>
                </c:pt>
                <c:pt idx="149">
                  <c:v>8.9400000000000013</c:v>
                </c:pt>
                <c:pt idx="150">
                  <c:v>56.14</c:v>
                </c:pt>
                <c:pt idx="151">
                  <c:v>24.2</c:v>
                </c:pt>
                <c:pt idx="152">
                  <c:v>39.519999999999996</c:v>
                </c:pt>
                <c:pt idx="153">
                  <c:v>34.260000000000005</c:v>
                </c:pt>
                <c:pt idx="154">
                  <c:v>37.56</c:v>
                </c:pt>
                <c:pt idx="155">
                  <c:v>0.82</c:v>
                </c:pt>
                <c:pt idx="156">
                  <c:v>18.78</c:v>
                </c:pt>
                <c:pt idx="157">
                  <c:v>29.96</c:v>
                </c:pt>
                <c:pt idx="158">
                  <c:v>2.34</c:v>
                </c:pt>
                <c:pt idx="159">
                  <c:v>26.339999999999996</c:v>
                </c:pt>
                <c:pt idx="160">
                  <c:v>34.5</c:v>
                </c:pt>
                <c:pt idx="161">
                  <c:v>17.14</c:v>
                </c:pt>
                <c:pt idx="162">
                  <c:v>37.68</c:v>
                </c:pt>
                <c:pt idx="163">
                  <c:v>32.700000000000003</c:v>
                </c:pt>
                <c:pt idx="164">
                  <c:v>23.44</c:v>
                </c:pt>
                <c:pt idx="165">
                  <c:v>46.9</c:v>
                </c:pt>
                <c:pt idx="166">
                  <c:v>3.5799999999999996</c:v>
                </c:pt>
                <c:pt idx="167">
                  <c:v>41.36</c:v>
                </c:pt>
                <c:pt idx="168">
                  <c:v>43.08</c:v>
                </c:pt>
                <c:pt idx="169">
                  <c:v>56.86</c:v>
                </c:pt>
                <c:pt idx="170">
                  <c:v>10</c:v>
                </c:pt>
                <c:pt idx="171">
                  <c:v>32.9</c:v>
                </c:pt>
                <c:pt idx="172">
                  <c:v>3.9200000000000004</c:v>
                </c:pt>
                <c:pt idx="173">
                  <c:v>33.68</c:v>
                </c:pt>
                <c:pt idx="174">
                  <c:v>44.480000000000004</c:v>
                </c:pt>
                <c:pt idx="175">
                  <c:v>55.379999999999995</c:v>
                </c:pt>
                <c:pt idx="176">
                  <c:v>49.68</c:v>
                </c:pt>
                <c:pt idx="177">
                  <c:v>34.04</c:v>
                </c:pt>
                <c:pt idx="178">
                  <c:v>55.339999999999996</c:v>
                </c:pt>
                <c:pt idx="179">
                  <c:v>33.119999999999997</c:v>
                </c:pt>
                <c:pt idx="180">
                  <c:v>31.32</c:v>
                </c:pt>
                <c:pt idx="181">
                  <c:v>43.7</c:v>
                </c:pt>
                <c:pt idx="182">
                  <c:v>11.24</c:v>
                </c:pt>
                <c:pt idx="183">
                  <c:v>57.52</c:v>
                </c:pt>
                <c:pt idx="184">
                  <c:v>50.760000000000005</c:v>
                </c:pt>
                <c:pt idx="185">
                  <c:v>41</c:v>
                </c:pt>
                <c:pt idx="186">
                  <c:v>27.9</c:v>
                </c:pt>
                <c:pt idx="187">
                  <c:v>38.22</c:v>
                </c:pt>
                <c:pt idx="188">
                  <c:v>57.2</c:v>
                </c:pt>
                <c:pt idx="189">
                  <c:v>3.7399999999999998</c:v>
                </c:pt>
                <c:pt idx="190">
                  <c:v>7.9</c:v>
                </c:pt>
                <c:pt idx="191">
                  <c:v>15.1</c:v>
                </c:pt>
                <c:pt idx="192">
                  <c:v>3.44</c:v>
                </c:pt>
                <c:pt idx="193">
                  <c:v>33.36</c:v>
                </c:pt>
                <c:pt idx="194">
                  <c:v>29.939999999999998</c:v>
                </c:pt>
                <c:pt idx="195">
                  <c:v>7.6400000000000006</c:v>
                </c:pt>
                <c:pt idx="196">
                  <c:v>18.84</c:v>
                </c:pt>
                <c:pt idx="197">
                  <c:v>35.4</c:v>
                </c:pt>
                <c:pt idx="198">
                  <c:v>56.720000000000006</c:v>
                </c:pt>
                <c:pt idx="199">
                  <c:v>46.42</c:v>
                </c:pt>
              </c:numCache>
            </c:numRef>
          </c:xVal>
          <c:yVal>
            <c:numRef>
              <c:f>outlier!$K$5:$K$204</c:f>
              <c:numCache>
                <c:formatCode>_-* #,##0_-;\-* #,##0_-;_-* "-"??_-;_-@_-</c:formatCode>
                <c:ptCount val="200"/>
                <c:pt idx="0">
                  <c:v>221</c:v>
                </c:pt>
                <c:pt idx="1">
                  <c:v>104</c:v>
                </c:pt>
                <c:pt idx="2">
                  <c:v>93</c:v>
                </c:pt>
                <c:pt idx="3">
                  <c:v>185</c:v>
                </c:pt>
                <c:pt idx="4">
                  <c:v>129</c:v>
                </c:pt>
                <c:pt idx="5">
                  <c:v>72</c:v>
                </c:pt>
                <c:pt idx="6">
                  <c:v>118</c:v>
                </c:pt>
                <c:pt idx="7">
                  <c:v>132</c:v>
                </c:pt>
                <c:pt idx="8">
                  <c:v>48</c:v>
                </c:pt>
                <c:pt idx="9">
                  <c:v>106</c:v>
                </c:pt>
                <c:pt idx="10">
                  <c:v>86</c:v>
                </c:pt>
                <c:pt idx="11">
                  <c:v>207.5</c:v>
                </c:pt>
                <c:pt idx="12">
                  <c:v>92</c:v>
                </c:pt>
                <c:pt idx="13">
                  <c:v>97</c:v>
                </c:pt>
                <c:pt idx="14">
                  <c:v>190</c:v>
                </c:pt>
                <c:pt idx="15">
                  <c:v>224</c:v>
                </c:pt>
                <c:pt idx="16">
                  <c:v>125</c:v>
                </c:pt>
                <c:pt idx="17">
                  <c:v>244</c:v>
                </c:pt>
                <c:pt idx="18">
                  <c:v>113</c:v>
                </c:pt>
                <c:pt idx="19">
                  <c:v>146</c:v>
                </c:pt>
                <c:pt idx="20">
                  <c:v>180</c:v>
                </c:pt>
                <c:pt idx="21">
                  <c:v>125</c:v>
                </c:pt>
                <c:pt idx="22">
                  <c:v>56</c:v>
                </c:pt>
                <c:pt idx="23">
                  <c:v>155</c:v>
                </c:pt>
                <c:pt idx="24">
                  <c:v>97</c:v>
                </c:pt>
                <c:pt idx="25">
                  <c:v>120</c:v>
                </c:pt>
                <c:pt idx="26">
                  <c:v>150</c:v>
                </c:pt>
                <c:pt idx="27">
                  <c:v>159</c:v>
                </c:pt>
                <c:pt idx="28">
                  <c:v>189</c:v>
                </c:pt>
                <c:pt idx="29">
                  <c:v>105</c:v>
                </c:pt>
                <c:pt idx="30">
                  <c:v>214</c:v>
                </c:pt>
                <c:pt idx="31">
                  <c:v>119</c:v>
                </c:pt>
                <c:pt idx="32">
                  <c:v>96</c:v>
                </c:pt>
                <c:pt idx="33">
                  <c:v>174</c:v>
                </c:pt>
                <c:pt idx="34">
                  <c:v>107.33333333333333</c:v>
                </c:pt>
                <c:pt idx="35">
                  <c:v>128</c:v>
                </c:pt>
                <c:pt idx="36">
                  <c:v>254</c:v>
                </c:pt>
                <c:pt idx="37">
                  <c:v>147</c:v>
                </c:pt>
                <c:pt idx="38">
                  <c:v>101</c:v>
                </c:pt>
                <c:pt idx="39">
                  <c:v>215</c:v>
                </c:pt>
                <c:pt idx="40">
                  <c:v>166</c:v>
                </c:pt>
                <c:pt idx="41">
                  <c:v>171</c:v>
                </c:pt>
                <c:pt idx="42">
                  <c:v>207</c:v>
                </c:pt>
                <c:pt idx="43">
                  <c:v>129</c:v>
                </c:pt>
                <c:pt idx="44">
                  <c:v>85</c:v>
                </c:pt>
                <c:pt idx="45">
                  <c:v>149</c:v>
                </c:pt>
                <c:pt idx="46">
                  <c:v>106</c:v>
                </c:pt>
                <c:pt idx="47">
                  <c:v>232</c:v>
                </c:pt>
                <c:pt idx="48">
                  <c:v>148</c:v>
                </c:pt>
                <c:pt idx="49">
                  <c:v>97</c:v>
                </c:pt>
                <c:pt idx="50">
                  <c:v>114</c:v>
                </c:pt>
                <c:pt idx="51">
                  <c:v>107</c:v>
                </c:pt>
                <c:pt idx="52">
                  <c:v>226</c:v>
                </c:pt>
                <c:pt idx="53">
                  <c:v>212</c:v>
                </c:pt>
                <c:pt idx="54">
                  <c:v>202</c:v>
                </c:pt>
                <c:pt idx="55">
                  <c:v>237</c:v>
                </c:pt>
                <c:pt idx="56">
                  <c:v>55</c:v>
                </c:pt>
                <c:pt idx="57">
                  <c:v>132</c:v>
                </c:pt>
                <c:pt idx="58">
                  <c:v>238</c:v>
                </c:pt>
                <c:pt idx="59">
                  <c:v>184</c:v>
                </c:pt>
                <c:pt idx="60">
                  <c:v>81</c:v>
                </c:pt>
                <c:pt idx="61">
                  <c:v>174.16666666666666</c:v>
                </c:pt>
                <c:pt idx="62">
                  <c:v>157</c:v>
                </c:pt>
                <c:pt idx="63">
                  <c:v>290</c:v>
                </c:pt>
                <c:pt idx="64">
                  <c:v>180</c:v>
                </c:pt>
                <c:pt idx="65">
                  <c:v>93</c:v>
                </c:pt>
                <c:pt idx="66">
                  <c:v>95</c:v>
                </c:pt>
                <c:pt idx="67">
                  <c:v>134</c:v>
                </c:pt>
                <c:pt idx="68">
                  <c:v>189</c:v>
                </c:pt>
                <c:pt idx="69">
                  <c:v>223</c:v>
                </c:pt>
                <c:pt idx="70">
                  <c:v>183</c:v>
                </c:pt>
                <c:pt idx="71">
                  <c:v>124</c:v>
                </c:pt>
                <c:pt idx="72">
                  <c:v>88</c:v>
                </c:pt>
                <c:pt idx="73">
                  <c:v>110</c:v>
                </c:pt>
                <c:pt idx="74">
                  <c:v>170</c:v>
                </c:pt>
                <c:pt idx="75">
                  <c:v>87</c:v>
                </c:pt>
                <c:pt idx="76">
                  <c:v>69</c:v>
                </c:pt>
                <c:pt idx="77">
                  <c:v>142</c:v>
                </c:pt>
                <c:pt idx="78">
                  <c:v>53</c:v>
                </c:pt>
                <c:pt idx="79">
                  <c:v>110</c:v>
                </c:pt>
                <c:pt idx="80">
                  <c:v>118</c:v>
                </c:pt>
                <c:pt idx="81">
                  <c:v>123</c:v>
                </c:pt>
                <c:pt idx="82">
                  <c:v>113</c:v>
                </c:pt>
                <c:pt idx="83">
                  <c:v>136</c:v>
                </c:pt>
                <c:pt idx="84">
                  <c:v>217</c:v>
                </c:pt>
                <c:pt idx="85">
                  <c:v>152</c:v>
                </c:pt>
                <c:pt idx="86">
                  <c:v>120</c:v>
                </c:pt>
                <c:pt idx="87">
                  <c:v>160</c:v>
                </c:pt>
                <c:pt idx="88">
                  <c:v>129</c:v>
                </c:pt>
                <c:pt idx="89">
                  <c:v>167</c:v>
                </c:pt>
                <c:pt idx="90">
                  <c:v>152.5</c:v>
                </c:pt>
                <c:pt idx="91">
                  <c:v>73</c:v>
                </c:pt>
                <c:pt idx="92">
                  <c:v>194</c:v>
                </c:pt>
                <c:pt idx="93">
                  <c:v>222</c:v>
                </c:pt>
                <c:pt idx="94">
                  <c:v>115</c:v>
                </c:pt>
                <c:pt idx="95">
                  <c:v>169</c:v>
                </c:pt>
                <c:pt idx="96">
                  <c:v>117</c:v>
                </c:pt>
                <c:pt idx="97">
                  <c:v>155</c:v>
                </c:pt>
                <c:pt idx="98">
                  <c:v>254</c:v>
                </c:pt>
                <c:pt idx="99">
                  <c:v>172</c:v>
                </c:pt>
                <c:pt idx="100">
                  <c:v>117</c:v>
                </c:pt>
                <c:pt idx="101">
                  <c:v>238</c:v>
                </c:pt>
                <c:pt idx="102">
                  <c:v>148</c:v>
                </c:pt>
                <c:pt idx="103">
                  <c:v>147</c:v>
                </c:pt>
                <c:pt idx="104">
                  <c:v>207</c:v>
                </c:pt>
                <c:pt idx="105">
                  <c:v>192</c:v>
                </c:pt>
                <c:pt idx="106">
                  <c:v>72</c:v>
                </c:pt>
                <c:pt idx="107">
                  <c:v>87</c:v>
                </c:pt>
                <c:pt idx="108">
                  <c:v>53</c:v>
                </c:pt>
                <c:pt idx="109">
                  <c:v>198</c:v>
                </c:pt>
                <c:pt idx="110">
                  <c:v>134</c:v>
                </c:pt>
                <c:pt idx="111">
                  <c:v>218</c:v>
                </c:pt>
                <c:pt idx="112">
                  <c:v>141</c:v>
                </c:pt>
                <c:pt idx="113">
                  <c:v>159</c:v>
                </c:pt>
                <c:pt idx="114">
                  <c:v>146</c:v>
                </c:pt>
                <c:pt idx="115">
                  <c:v>126</c:v>
                </c:pt>
                <c:pt idx="116">
                  <c:v>122</c:v>
                </c:pt>
                <c:pt idx="117">
                  <c:v>94</c:v>
                </c:pt>
                <c:pt idx="118">
                  <c:v>159</c:v>
                </c:pt>
                <c:pt idx="119">
                  <c:v>66</c:v>
                </c:pt>
                <c:pt idx="120">
                  <c:v>155</c:v>
                </c:pt>
                <c:pt idx="121">
                  <c:v>70</c:v>
                </c:pt>
                <c:pt idx="122">
                  <c:v>116</c:v>
                </c:pt>
                <c:pt idx="123">
                  <c:v>152</c:v>
                </c:pt>
                <c:pt idx="124">
                  <c:v>197</c:v>
                </c:pt>
                <c:pt idx="125">
                  <c:v>106</c:v>
                </c:pt>
                <c:pt idx="126">
                  <c:v>66</c:v>
                </c:pt>
                <c:pt idx="127">
                  <c:v>88</c:v>
                </c:pt>
                <c:pt idx="128">
                  <c:v>247</c:v>
                </c:pt>
                <c:pt idx="129">
                  <c:v>97</c:v>
                </c:pt>
                <c:pt idx="130">
                  <c:v>16</c:v>
                </c:pt>
                <c:pt idx="131">
                  <c:v>127</c:v>
                </c:pt>
                <c:pt idx="132">
                  <c:v>57</c:v>
                </c:pt>
                <c:pt idx="133">
                  <c:v>196</c:v>
                </c:pt>
                <c:pt idx="134">
                  <c:v>108</c:v>
                </c:pt>
                <c:pt idx="135">
                  <c:v>116</c:v>
                </c:pt>
                <c:pt idx="136">
                  <c:v>95</c:v>
                </c:pt>
                <c:pt idx="137">
                  <c:v>208</c:v>
                </c:pt>
                <c:pt idx="138">
                  <c:v>96</c:v>
                </c:pt>
                <c:pt idx="139">
                  <c:v>207</c:v>
                </c:pt>
                <c:pt idx="140">
                  <c:v>109</c:v>
                </c:pt>
                <c:pt idx="141">
                  <c:v>192</c:v>
                </c:pt>
                <c:pt idx="142">
                  <c:v>201</c:v>
                </c:pt>
                <c:pt idx="143">
                  <c:v>104</c:v>
                </c:pt>
                <c:pt idx="144">
                  <c:v>114</c:v>
                </c:pt>
                <c:pt idx="145">
                  <c:v>103</c:v>
                </c:pt>
                <c:pt idx="146">
                  <c:v>132</c:v>
                </c:pt>
                <c:pt idx="147">
                  <c:v>254</c:v>
                </c:pt>
                <c:pt idx="148">
                  <c:v>109</c:v>
                </c:pt>
                <c:pt idx="149">
                  <c:v>101</c:v>
                </c:pt>
                <c:pt idx="150">
                  <c:v>161</c:v>
                </c:pt>
                <c:pt idx="151">
                  <c:v>116</c:v>
                </c:pt>
                <c:pt idx="152">
                  <c:v>166</c:v>
                </c:pt>
                <c:pt idx="153">
                  <c:v>190</c:v>
                </c:pt>
                <c:pt idx="154">
                  <c:v>156</c:v>
                </c:pt>
                <c:pt idx="155">
                  <c:v>32</c:v>
                </c:pt>
                <c:pt idx="156">
                  <c:v>153</c:v>
                </c:pt>
                <c:pt idx="157">
                  <c:v>101</c:v>
                </c:pt>
                <c:pt idx="158">
                  <c:v>73</c:v>
                </c:pt>
                <c:pt idx="159">
                  <c:v>129</c:v>
                </c:pt>
                <c:pt idx="160">
                  <c:v>144</c:v>
                </c:pt>
                <c:pt idx="161">
                  <c:v>133</c:v>
                </c:pt>
                <c:pt idx="162">
                  <c:v>149</c:v>
                </c:pt>
                <c:pt idx="163">
                  <c:v>180</c:v>
                </c:pt>
                <c:pt idx="164">
                  <c:v>119</c:v>
                </c:pt>
                <c:pt idx="165">
                  <c:v>119</c:v>
                </c:pt>
                <c:pt idx="166">
                  <c:v>80</c:v>
                </c:pt>
                <c:pt idx="167">
                  <c:v>122</c:v>
                </c:pt>
                <c:pt idx="168">
                  <c:v>171</c:v>
                </c:pt>
                <c:pt idx="169">
                  <c:v>150</c:v>
                </c:pt>
                <c:pt idx="170">
                  <c:v>84</c:v>
                </c:pt>
                <c:pt idx="171">
                  <c:v>145</c:v>
                </c:pt>
                <c:pt idx="172">
                  <c:v>76</c:v>
                </c:pt>
                <c:pt idx="173">
                  <c:v>117</c:v>
                </c:pt>
                <c:pt idx="174">
                  <c:v>115</c:v>
                </c:pt>
                <c:pt idx="175">
                  <c:v>270</c:v>
                </c:pt>
                <c:pt idx="176">
                  <c:v>202</c:v>
                </c:pt>
                <c:pt idx="177">
                  <c:v>117</c:v>
                </c:pt>
                <c:pt idx="178">
                  <c:v>118</c:v>
                </c:pt>
                <c:pt idx="179">
                  <c:v>126</c:v>
                </c:pt>
                <c:pt idx="180">
                  <c:v>105</c:v>
                </c:pt>
                <c:pt idx="181">
                  <c:v>122</c:v>
                </c:pt>
                <c:pt idx="182">
                  <c:v>87</c:v>
                </c:pt>
                <c:pt idx="183">
                  <c:v>262</c:v>
                </c:pt>
                <c:pt idx="184">
                  <c:v>176</c:v>
                </c:pt>
                <c:pt idx="185">
                  <c:v>226</c:v>
                </c:pt>
                <c:pt idx="186">
                  <c:v>103</c:v>
                </c:pt>
                <c:pt idx="187">
                  <c:v>173</c:v>
                </c:pt>
                <c:pt idx="188">
                  <c:v>159</c:v>
                </c:pt>
                <c:pt idx="189">
                  <c:v>67</c:v>
                </c:pt>
                <c:pt idx="190">
                  <c:v>108</c:v>
                </c:pt>
                <c:pt idx="191">
                  <c:v>99</c:v>
                </c:pt>
                <c:pt idx="192">
                  <c:v>59</c:v>
                </c:pt>
                <c:pt idx="193">
                  <c:v>196</c:v>
                </c:pt>
                <c:pt idx="194">
                  <c:v>173</c:v>
                </c:pt>
                <c:pt idx="195">
                  <c:v>76</c:v>
                </c:pt>
                <c:pt idx="196">
                  <c:v>97</c:v>
                </c:pt>
                <c:pt idx="197">
                  <c:v>128</c:v>
                </c:pt>
                <c:pt idx="198">
                  <c:v>187.33333333333334</c:v>
                </c:pt>
                <c:pt idx="19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C-4104-B71E-823593AD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5935"/>
        <c:axId val="1133476415"/>
      </c:scatterChart>
      <c:valAx>
        <c:axId val="11334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6415"/>
        <c:crosses val="autoZero"/>
        <c:crossBetween val="midCat"/>
      </c:valAx>
      <c:valAx>
        <c:axId val="11334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6799053546602E-2"/>
          <c:y val="6.3741972634978661E-2"/>
          <c:w val="0.90389781116533319"/>
          <c:h val="0.85374025299239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outlier!$AA$4</c:f>
              <c:strCache>
                <c:ptCount val="1"/>
                <c:pt idx="0">
                  <c:v>Sales (METHOD2)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675027626141794E-2"/>
                  <c:y val="0.49175826274990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outlier!$Z$5:$Z$204</c:f>
              <c:numCache>
                <c:formatCode>_-* #,##0_-;\-* #,##0_-;_-* "-"??_-;_-@_-</c:formatCode>
                <c:ptCount val="200"/>
                <c:pt idx="0">
                  <c:v>46.019999999999996</c:v>
                </c:pt>
                <c:pt idx="1">
                  <c:v>8.9</c:v>
                </c:pt>
                <c:pt idx="2">
                  <c:v>3.44</c:v>
                </c:pt>
                <c:pt idx="3">
                  <c:v>30.3</c:v>
                </c:pt>
                <c:pt idx="4">
                  <c:v>36.160000000000004</c:v>
                </c:pt>
                <c:pt idx="5">
                  <c:v>1.7399999999999998</c:v>
                </c:pt>
                <c:pt idx="6">
                  <c:v>11.5</c:v>
                </c:pt>
                <c:pt idx="7">
                  <c:v>24.04</c:v>
                </c:pt>
                <c:pt idx="8">
                  <c:v>1.72</c:v>
                </c:pt>
                <c:pt idx="9">
                  <c:v>39.96</c:v>
                </c:pt>
                <c:pt idx="10">
                  <c:v>13.219999999999999</c:v>
                </c:pt>
                <c:pt idx="11">
                  <c:v>42.94</c:v>
                </c:pt>
                <c:pt idx="12">
                  <c:v>4.76</c:v>
                </c:pt>
                <c:pt idx="13">
                  <c:v>19.5</c:v>
                </c:pt>
                <c:pt idx="14">
                  <c:v>40.82</c:v>
                </c:pt>
                <c:pt idx="15">
                  <c:v>39.08</c:v>
                </c:pt>
                <c:pt idx="16">
                  <c:v>55</c:v>
                </c:pt>
                <c:pt idx="17">
                  <c:v>56.279999999999994</c:v>
                </c:pt>
                <c:pt idx="18">
                  <c:v>13.84</c:v>
                </c:pt>
                <c:pt idx="19">
                  <c:v>29.46</c:v>
                </c:pt>
                <c:pt idx="20">
                  <c:v>43.68</c:v>
                </c:pt>
                <c:pt idx="21">
                  <c:v>47.480000000000004</c:v>
                </c:pt>
                <c:pt idx="22">
                  <c:v>2.6399999999999997</c:v>
                </c:pt>
                <c:pt idx="23">
                  <c:v>45.660000000000004</c:v>
                </c:pt>
                <c:pt idx="24">
                  <c:v>12.459999999999999</c:v>
                </c:pt>
                <c:pt idx="25">
                  <c:v>52.58</c:v>
                </c:pt>
                <c:pt idx="26">
                  <c:v>28.580000000000002</c:v>
                </c:pt>
                <c:pt idx="27">
                  <c:v>48.019999999999996</c:v>
                </c:pt>
                <c:pt idx="28">
                  <c:v>49.760000000000005</c:v>
                </c:pt>
                <c:pt idx="29">
                  <c:v>14.12</c:v>
                </c:pt>
                <c:pt idx="30">
                  <c:v>58.58</c:v>
                </c:pt>
                <c:pt idx="31">
                  <c:v>55</c:v>
                </c:pt>
                <c:pt idx="32">
                  <c:v>19.440000000000001</c:v>
                </c:pt>
                <c:pt idx="33">
                  <c:v>53.120000000000005</c:v>
                </c:pt>
                <c:pt idx="34">
                  <c:v>19.14</c:v>
                </c:pt>
                <c:pt idx="35">
                  <c:v>58.14</c:v>
                </c:pt>
                <c:pt idx="36">
                  <c:v>53.379999999999995</c:v>
                </c:pt>
                <c:pt idx="37">
                  <c:v>14.940000000000001</c:v>
                </c:pt>
                <c:pt idx="38">
                  <c:v>8.620000000000001</c:v>
                </c:pt>
                <c:pt idx="39">
                  <c:v>45.6</c:v>
                </c:pt>
                <c:pt idx="40">
                  <c:v>40.5</c:v>
                </c:pt>
                <c:pt idx="41">
                  <c:v>35.4</c:v>
                </c:pt>
                <c:pt idx="42">
                  <c:v>58.720000000000006</c:v>
                </c:pt>
                <c:pt idx="43">
                  <c:v>41.38</c:v>
                </c:pt>
                <c:pt idx="44">
                  <c:v>5.0200000000000005</c:v>
                </c:pt>
                <c:pt idx="45">
                  <c:v>35.019999999999996</c:v>
                </c:pt>
                <c:pt idx="46">
                  <c:v>17.940000000000001</c:v>
                </c:pt>
                <c:pt idx="47">
                  <c:v>47.980000000000004</c:v>
                </c:pt>
                <c:pt idx="48">
                  <c:v>45.44</c:v>
                </c:pt>
                <c:pt idx="49">
                  <c:v>13.38</c:v>
                </c:pt>
                <c:pt idx="50">
                  <c:v>39.96</c:v>
                </c:pt>
                <c:pt idx="51">
                  <c:v>20.080000000000002</c:v>
                </c:pt>
                <c:pt idx="52">
                  <c:v>43.28</c:v>
                </c:pt>
                <c:pt idx="53">
                  <c:v>36.519999999999996</c:v>
                </c:pt>
                <c:pt idx="54">
                  <c:v>52.54</c:v>
                </c:pt>
                <c:pt idx="55">
                  <c:v>39.78</c:v>
                </c:pt>
                <c:pt idx="56">
                  <c:v>1.46</c:v>
                </c:pt>
                <c:pt idx="57">
                  <c:v>27.24</c:v>
                </c:pt>
                <c:pt idx="58">
                  <c:v>42.160000000000004</c:v>
                </c:pt>
                <c:pt idx="59">
                  <c:v>42.14</c:v>
                </c:pt>
                <c:pt idx="60">
                  <c:v>10.7</c:v>
                </c:pt>
                <c:pt idx="61">
                  <c:v>52.260000000000005</c:v>
                </c:pt>
                <c:pt idx="62">
                  <c:v>47.86</c:v>
                </c:pt>
                <c:pt idx="63">
                  <c:v>20.54</c:v>
                </c:pt>
                <c:pt idx="64">
                  <c:v>26.22</c:v>
                </c:pt>
                <c:pt idx="65">
                  <c:v>13.8</c:v>
                </c:pt>
                <c:pt idx="66">
                  <c:v>6.3</c:v>
                </c:pt>
                <c:pt idx="67">
                  <c:v>27.860000000000003</c:v>
                </c:pt>
                <c:pt idx="68">
                  <c:v>47.480000000000004</c:v>
                </c:pt>
                <c:pt idx="69">
                  <c:v>43.36</c:v>
                </c:pt>
                <c:pt idx="70">
                  <c:v>39.82</c:v>
                </c:pt>
                <c:pt idx="71">
                  <c:v>21.96</c:v>
                </c:pt>
                <c:pt idx="72">
                  <c:v>5.36</c:v>
                </c:pt>
                <c:pt idx="73">
                  <c:v>25.880000000000003</c:v>
                </c:pt>
                <c:pt idx="74">
                  <c:v>42.68</c:v>
                </c:pt>
                <c:pt idx="75">
                  <c:v>3.38</c:v>
                </c:pt>
                <c:pt idx="76">
                  <c:v>5.5</c:v>
                </c:pt>
                <c:pt idx="77">
                  <c:v>24.1</c:v>
                </c:pt>
                <c:pt idx="78">
                  <c:v>1.08</c:v>
                </c:pt>
                <c:pt idx="79">
                  <c:v>23.2</c:v>
                </c:pt>
                <c:pt idx="80">
                  <c:v>15.280000000000001</c:v>
                </c:pt>
                <c:pt idx="81">
                  <c:v>47.96</c:v>
                </c:pt>
                <c:pt idx="82">
                  <c:v>15.059999999999999</c:v>
                </c:pt>
                <c:pt idx="83">
                  <c:v>13.680000000000001</c:v>
                </c:pt>
                <c:pt idx="84">
                  <c:v>42.7</c:v>
                </c:pt>
                <c:pt idx="85">
                  <c:v>38.64</c:v>
                </c:pt>
                <c:pt idx="86">
                  <c:v>15.26</c:v>
                </c:pt>
                <c:pt idx="87">
                  <c:v>22.14</c:v>
                </c:pt>
                <c:pt idx="88">
                  <c:v>17.66</c:v>
                </c:pt>
                <c:pt idx="89">
                  <c:v>21.96</c:v>
                </c:pt>
                <c:pt idx="90">
                  <c:v>26.860000000000003</c:v>
                </c:pt>
                <c:pt idx="91">
                  <c:v>5.7200000000000006</c:v>
                </c:pt>
                <c:pt idx="92">
                  <c:v>43.54</c:v>
                </c:pt>
                <c:pt idx="93">
                  <c:v>50.18</c:v>
                </c:pt>
                <c:pt idx="94">
                  <c:v>21.48</c:v>
                </c:pt>
                <c:pt idx="95">
                  <c:v>32.660000000000004</c:v>
                </c:pt>
                <c:pt idx="96">
                  <c:v>39.519999999999996</c:v>
                </c:pt>
                <c:pt idx="97">
                  <c:v>36.980000000000004</c:v>
                </c:pt>
                <c:pt idx="98">
                  <c:v>57.94</c:v>
                </c:pt>
                <c:pt idx="99">
                  <c:v>27.04</c:v>
                </c:pt>
                <c:pt idx="100">
                  <c:v>44.480000000000004</c:v>
                </c:pt>
                <c:pt idx="101">
                  <c:v>59.279999999999994</c:v>
                </c:pt>
                <c:pt idx="102">
                  <c:v>56.04</c:v>
                </c:pt>
                <c:pt idx="103">
                  <c:v>37.58</c:v>
                </c:pt>
                <c:pt idx="104">
                  <c:v>47.64</c:v>
                </c:pt>
                <c:pt idx="105">
                  <c:v>27.580000000000002</c:v>
                </c:pt>
                <c:pt idx="106">
                  <c:v>5</c:v>
                </c:pt>
                <c:pt idx="107">
                  <c:v>18.080000000000002</c:v>
                </c:pt>
                <c:pt idx="108">
                  <c:v>2.62</c:v>
                </c:pt>
                <c:pt idx="109">
                  <c:v>51.08</c:v>
                </c:pt>
                <c:pt idx="110">
                  <c:v>45.160000000000004</c:v>
                </c:pt>
                <c:pt idx="111">
                  <c:v>48.339999999999996</c:v>
                </c:pt>
                <c:pt idx="112">
                  <c:v>35.14</c:v>
                </c:pt>
                <c:pt idx="113">
                  <c:v>41.92</c:v>
                </c:pt>
                <c:pt idx="114">
                  <c:v>15.64</c:v>
                </c:pt>
                <c:pt idx="115">
                  <c:v>15.02</c:v>
                </c:pt>
                <c:pt idx="116">
                  <c:v>27.839999999999996</c:v>
                </c:pt>
                <c:pt idx="117">
                  <c:v>15.280000000000001</c:v>
                </c:pt>
                <c:pt idx="118">
                  <c:v>25.14</c:v>
                </c:pt>
                <c:pt idx="119">
                  <c:v>3.88</c:v>
                </c:pt>
                <c:pt idx="120">
                  <c:v>28.26</c:v>
                </c:pt>
                <c:pt idx="121">
                  <c:v>3.7600000000000002</c:v>
                </c:pt>
                <c:pt idx="122">
                  <c:v>44.8</c:v>
                </c:pt>
                <c:pt idx="123">
                  <c:v>24.619999999999997</c:v>
                </c:pt>
                <c:pt idx="124">
                  <c:v>45.9</c:v>
                </c:pt>
                <c:pt idx="125">
                  <c:v>17.440000000000001</c:v>
                </c:pt>
                <c:pt idx="126">
                  <c:v>1.56</c:v>
                </c:pt>
                <c:pt idx="127">
                  <c:v>20</c:v>
                </c:pt>
                <c:pt idx="128">
                  <c:v>44.06</c:v>
                </c:pt>
                <c:pt idx="129">
                  <c:v>11.92</c:v>
                </c:pt>
                <c:pt idx="130">
                  <c:v>2</c:v>
                </c:pt>
                <c:pt idx="131">
                  <c:v>53.04</c:v>
                </c:pt>
                <c:pt idx="132">
                  <c:v>1.6800000000000002</c:v>
                </c:pt>
                <c:pt idx="133">
                  <c:v>43.96</c:v>
                </c:pt>
                <c:pt idx="134">
                  <c:v>7.38</c:v>
                </c:pt>
                <c:pt idx="135">
                  <c:v>9.66</c:v>
                </c:pt>
                <c:pt idx="136">
                  <c:v>5.12</c:v>
                </c:pt>
                <c:pt idx="137">
                  <c:v>54.739999999999995</c:v>
                </c:pt>
                <c:pt idx="138">
                  <c:v>8.6</c:v>
                </c:pt>
                <c:pt idx="139">
                  <c:v>36.980000000000004</c:v>
                </c:pt>
                <c:pt idx="140">
                  <c:v>14.680000000000001</c:v>
                </c:pt>
                <c:pt idx="141">
                  <c:v>38.739999999999995</c:v>
                </c:pt>
                <c:pt idx="142">
                  <c:v>44.1</c:v>
                </c:pt>
                <c:pt idx="143">
                  <c:v>20.919999999999998</c:v>
                </c:pt>
                <c:pt idx="144">
                  <c:v>19.240000000000002</c:v>
                </c:pt>
                <c:pt idx="145">
                  <c:v>28.060000000000002</c:v>
                </c:pt>
                <c:pt idx="146">
                  <c:v>48.019999999999996</c:v>
                </c:pt>
                <c:pt idx="147">
                  <c:v>48.64</c:v>
                </c:pt>
                <c:pt idx="148">
                  <c:v>7.6</c:v>
                </c:pt>
                <c:pt idx="149">
                  <c:v>8.9400000000000013</c:v>
                </c:pt>
                <c:pt idx="150">
                  <c:v>56.14</c:v>
                </c:pt>
                <c:pt idx="151">
                  <c:v>24.2</c:v>
                </c:pt>
                <c:pt idx="152">
                  <c:v>39.519999999999996</c:v>
                </c:pt>
                <c:pt idx="153">
                  <c:v>34.260000000000005</c:v>
                </c:pt>
                <c:pt idx="154">
                  <c:v>37.56</c:v>
                </c:pt>
                <c:pt idx="155">
                  <c:v>0.82</c:v>
                </c:pt>
                <c:pt idx="156">
                  <c:v>18.78</c:v>
                </c:pt>
                <c:pt idx="157">
                  <c:v>29.96</c:v>
                </c:pt>
                <c:pt idx="158">
                  <c:v>2.34</c:v>
                </c:pt>
                <c:pt idx="159">
                  <c:v>26.339999999999996</c:v>
                </c:pt>
                <c:pt idx="160">
                  <c:v>34.5</c:v>
                </c:pt>
                <c:pt idx="161">
                  <c:v>17.14</c:v>
                </c:pt>
                <c:pt idx="162">
                  <c:v>37.68</c:v>
                </c:pt>
                <c:pt idx="163">
                  <c:v>32.700000000000003</c:v>
                </c:pt>
                <c:pt idx="164">
                  <c:v>23.44</c:v>
                </c:pt>
                <c:pt idx="165">
                  <c:v>46.9</c:v>
                </c:pt>
                <c:pt idx="166">
                  <c:v>3.5799999999999996</c:v>
                </c:pt>
                <c:pt idx="167">
                  <c:v>41.36</c:v>
                </c:pt>
                <c:pt idx="168">
                  <c:v>43.08</c:v>
                </c:pt>
                <c:pt idx="169">
                  <c:v>56.86</c:v>
                </c:pt>
                <c:pt idx="170">
                  <c:v>10</c:v>
                </c:pt>
                <c:pt idx="171">
                  <c:v>32.9</c:v>
                </c:pt>
                <c:pt idx="172">
                  <c:v>3.9200000000000004</c:v>
                </c:pt>
                <c:pt idx="173">
                  <c:v>33.68</c:v>
                </c:pt>
                <c:pt idx="174">
                  <c:v>44.480000000000004</c:v>
                </c:pt>
                <c:pt idx="175">
                  <c:v>55.379999999999995</c:v>
                </c:pt>
                <c:pt idx="176">
                  <c:v>49.68</c:v>
                </c:pt>
                <c:pt idx="177">
                  <c:v>34.04</c:v>
                </c:pt>
                <c:pt idx="178">
                  <c:v>55.339999999999996</c:v>
                </c:pt>
                <c:pt idx="179">
                  <c:v>33.119999999999997</c:v>
                </c:pt>
                <c:pt idx="180">
                  <c:v>31.32</c:v>
                </c:pt>
                <c:pt idx="181">
                  <c:v>43.7</c:v>
                </c:pt>
                <c:pt idx="182">
                  <c:v>11.24</c:v>
                </c:pt>
                <c:pt idx="183">
                  <c:v>57.52</c:v>
                </c:pt>
                <c:pt idx="184">
                  <c:v>50.760000000000005</c:v>
                </c:pt>
                <c:pt idx="185">
                  <c:v>41</c:v>
                </c:pt>
                <c:pt idx="186">
                  <c:v>27.9</c:v>
                </c:pt>
                <c:pt idx="187">
                  <c:v>38.22</c:v>
                </c:pt>
                <c:pt idx="188">
                  <c:v>57.2</c:v>
                </c:pt>
                <c:pt idx="189">
                  <c:v>3.7399999999999998</c:v>
                </c:pt>
                <c:pt idx="190">
                  <c:v>7.9</c:v>
                </c:pt>
                <c:pt idx="191">
                  <c:v>15.1</c:v>
                </c:pt>
                <c:pt idx="192">
                  <c:v>3.44</c:v>
                </c:pt>
                <c:pt idx="193">
                  <c:v>33.36</c:v>
                </c:pt>
                <c:pt idx="194">
                  <c:v>29.939999999999998</c:v>
                </c:pt>
                <c:pt idx="195">
                  <c:v>7.6400000000000006</c:v>
                </c:pt>
                <c:pt idx="196">
                  <c:v>18.84</c:v>
                </c:pt>
                <c:pt idx="197">
                  <c:v>35.4</c:v>
                </c:pt>
                <c:pt idx="198">
                  <c:v>56.720000000000006</c:v>
                </c:pt>
                <c:pt idx="199">
                  <c:v>46.42</c:v>
                </c:pt>
              </c:numCache>
            </c:numRef>
          </c:xVal>
          <c:yVal>
            <c:numRef>
              <c:f>outlier!$AA$5:$AA$204</c:f>
              <c:numCache>
                <c:formatCode>_-* #,##0_-;\-* #,##0_-;_-* "-"??_-;_-@_-</c:formatCode>
                <c:ptCount val="200"/>
                <c:pt idx="0">
                  <c:v>221</c:v>
                </c:pt>
                <c:pt idx="1">
                  <c:v>104</c:v>
                </c:pt>
                <c:pt idx="2">
                  <c:v>93</c:v>
                </c:pt>
                <c:pt idx="3">
                  <c:v>185</c:v>
                </c:pt>
                <c:pt idx="4">
                  <c:v>129</c:v>
                </c:pt>
                <c:pt idx="5">
                  <c:v>72</c:v>
                </c:pt>
                <c:pt idx="6">
                  <c:v>118</c:v>
                </c:pt>
                <c:pt idx="7">
                  <c:v>132</c:v>
                </c:pt>
                <c:pt idx="8">
                  <c:v>48</c:v>
                </c:pt>
                <c:pt idx="9">
                  <c:v>106</c:v>
                </c:pt>
                <c:pt idx="10">
                  <c:v>86</c:v>
                </c:pt>
                <c:pt idx="11">
                  <c:v>207.5</c:v>
                </c:pt>
                <c:pt idx="12">
                  <c:v>92</c:v>
                </c:pt>
                <c:pt idx="13">
                  <c:v>97</c:v>
                </c:pt>
                <c:pt idx="14">
                  <c:v>190</c:v>
                </c:pt>
                <c:pt idx="15">
                  <c:v>224</c:v>
                </c:pt>
                <c:pt idx="16">
                  <c:v>125</c:v>
                </c:pt>
                <c:pt idx="17">
                  <c:v>244</c:v>
                </c:pt>
                <c:pt idx="18">
                  <c:v>113</c:v>
                </c:pt>
                <c:pt idx="19">
                  <c:v>146</c:v>
                </c:pt>
                <c:pt idx="20">
                  <c:v>180</c:v>
                </c:pt>
                <c:pt idx="21">
                  <c:v>125</c:v>
                </c:pt>
                <c:pt idx="22">
                  <c:v>56</c:v>
                </c:pt>
                <c:pt idx="23">
                  <c:v>155</c:v>
                </c:pt>
                <c:pt idx="24">
                  <c:v>97</c:v>
                </c:pt>
                <c:pt idx="25">
                  <c:v>120</c:v>
                </c:pt>
                <c:pt idx="26">
                  <c:v>150</c:v>
                </c:pt>
                <c:pt idx="27">
                  <c:v>159</c:v>
                </c:pt>
                <c:pt idx="28">
                  <c:v>189</c:v>
                </c:pt>
                <c:pt idx="29">
                  <c:v>105</c:v>
                </c:pt>
                <c:pt idx="30">
                  <c:v>214</c:v>
                </c:pt>
                <c:pt idx="31">
                  <c:v>119</c:v>
                </c:pt>
                <c:pt idx="32">
                  <c:v>96</c:v>
                </c:pt>
                <c:pt idx="33">
                  <c:v>174</c:v>
                </c:pt>
                <c:pt idx="34">
                  <c:v>107.33333333333333</c:v>
                </c:pt>
                <c:pt idx="35">
                  <c:v>128</c:v>
                </c:pt>
                <c:pt idx="36">
                  <c:v>254</c:v>
                </c:pt>
                <c:pt idx="37">
                  <c:v>147</c:v>
                </c:pt>
                <c:pt idx="38">
                  <c:v>101</c:v>
                </c:pt>
                <c:pt idx="39">
                  <c:v>215</c:v>
                </c:pt>
                <c:pt idx="40">
                  <c:v>166</c:v>
                </c:pt>
                <c:pt idx="41">
                  <c:v>171</c:v>
                </c:pt>
                <c:pt idx="42">
                  <c:v>207</c:v>
                </c:pt>
                <c:pt idx="43">
                  <c:v>129</c:v>
                </c:pt>
                <c:pt idx="44">
                  <c:v>85</c:v>
                </c:pt>
                <c:pt idx="45">
                  <c:v>149</c:v>
                </c:pt>
                <c:pt idx="46">
                  <c:v>106</c:v>
                </c:pt>
                <c:pt idx="47">
                  <c:v>232</c:v>
                </c:pt>
                <c:pt idx="48">
                  <c:v>148</c:v>
                </c:pt>
                <c:pt idx="49">
                  <c:v>97</c:v>
                </c:pt>
                <c:pt idx="50">
                  <c:v>114</c:v>
                </c:pt>
                <c:pt idx="51">
                  <c:v>107</c:v>
                </c:pt>
                <c:pt idx="52">
                  <c:v>226</c:v>
                </c:pt>
                <c:pt idx="53">
                  <c:v>212</c:v>
                </c:pt>
                <c:pt idx="54">
                  <c:v>202</c:v>
                </c:pt>
                <c:pt idx="55">
                  <c:v>237</c:v>
                </c:pt>
                <c:pt idx="56">
                  <c:v>55</c:v>
                </c:pt>
                <c:pt idx="57">
                  <c:v>132</c:v>
                </c:pt>
                <c:pt idx="58">
                  <c:v>238</c:v>
                </c:pt>
                <c:pt idx="59">
                  <c:v>184</c:v>
                </c:pt>
                <c:pt idx="60">
                  <c:v>81</c:v>
                </c:pt>
                <c:pt idx="61">
                  <c:v>174.16666666666666</c:v>
                </c:pt>
                <c:pt idx="62">
                  <c:v>157</c:v>
                </c:pt>
                <c:pt idx="63">
                  <c:v>150</c:v>
                </c:pt>
                <c:pt idx="64">
                  <c:v>180</c:v>
                </c:pt>
                <c:pt idx="65">
                  <c:v>93</c:v>
                </c:pt>
                <c:pt idx="66">
                  <c:v>95</c:v>
                </c:pt>
                <c:pt idx="67">
                  <c:v>134</c:v>
                </c:pt>
                <c:pt idx="68">
                  <c:v>189</c:v>
                </c:pt>
                <c:pt idx="69">
                  <c:v>223</c:v>
                </c:pt>
                <c:pt idx="70">
                  <c:v>183</c:v>
                </c:pt>
                <c:pt idx="71">
                  <c:v>124</c:v>
                </c:pt>
                <c:pt idx="72">
                  <c:v>88</c:v>
                </c:pt>
                <c:pt idx="73">
                  <c:v>110</c:v>
                </c:pt>
                <c:pt idx="74">
                  <c:v>170</c:v>
                </c:pt>
                <c:pt idx="75">
                  <c:v>87</c:v>
                </c:pt>
                <c:pt idx="76">
                  <c:v>69</c:v>
                </c:pt>
                <c:pt idx="77">
                  <c:v>142</c:v>
                </c:pt>
                <c:pt idx="78">
                  <c:v>53</c:v>
                </c:pt>
                <c:pt idx="79">
                  <c:v>110</c:v>
                </c:pt>
                <c:pt idx="80">
                  <c:v>118</c:v>
                </c:pt>
                <c:pt idx="81">
                  <c:v>123</c:v>
                </c:pt>
                <c:pt idx="82">
                  <c:v>113</c:v>
                </c:pt>
                <c:pt idx="83">
                  <c:v>136</c:v>
                </c:pt>
                <c:pt idx="84">
                  <c:v>217</c:v>
                </c:pt>
                <c:pt idx="85">
                  <c:v>152</c:v>
                </c:pt>
                <c:pt idx="86">
                  <c:v>120</c:v>
                </c:pt>
                <c:pt idx="87">
                  <c:v>160</c:v>
                </c:pt>
                <c:pt idx="88">
                  <c:v>129</c:v>
                </c:pt>
                <c:pt idx="89">
                  <c:v>167</c:v>
                </c:pt>
                <c:pt idx="90">
                  <c:v>152.5</c:v>
                </c:pt>
                <c:pt idx="91">
                  <c:v>73</c:v>
                </c:pt>
                <c:pt idx="92">
                  <c:v>194</c:v>
                </c:pt>
                <c:pt idx="93">
                  <c:v>222</c:v>
                </c:pt>
                <c:pt idx="94">
                  <c:v>115</c:v>
                </c:pt>
                <c:pt idx="95">
                  <c:v>169</c:v>
                </c:pt>
                <c:pt idx="96">
                  <c:v>117</c:v>
                </c:pt>
                <c:pt idx="97">
                  <c:v>155</c:v>
                </c:pt>
                <c:pt idx="98">
                  <c:v>254</c:v>
                </c:pt>
                <c:pt idx="99">
                  <c:v>172</c:v>
                </c:pt>
                <c:pt idx="100">
                  <c:v>117</c:v>
                </c:pt>
                <c:pt idx="101">
                  <c:v>238</c:v>
                </c:pt>
                <c:pt idx="102">
                  <c:v>148</c:v>
                </c:pt>
                <c:pt idx="103">
                  <c:v>147</c:v>
                </c:pt>
                <c:pt idx="104">
                  <c:v>207</c:v>
                </c:pt>
                <c:pt idx="105">
                  <c:v>192</c:v>
                </c:pt>
                <c:pt idx="106">
                  <c:v>72</c:v>
                </c:pt>
                <c:pt idx="107">
                  <c:v>87</c:v>
                </c:pt>
                <c:pt idx="108">
                  <c:v>53</c:v>
                </c:pt>
                <c:pt idx="109">
                  <c:v>198</c:v>
                </c:pt>
                <c:pt idx="110">
                  <c:v>134</c:v>
                </c:pt>
                <c:pt idx="111">
                  <c:v>218</c:v>
                </c:pt>
                <c:pt idx="112">
                  <c:v>141</c:v>
                </c:pt>
                <c:pt idx="113">
                  <c:v>159</c:v>
                </c:pt>
                <c:pt idx="114">
                  <c:v>146</c:v>
                </c:pt>
                <c:pt idx="115">
                  <c:v>126</c:v>
                </c:pt>
                <c:pt idx="116">
                  <c:v>122</c:v>
                </c:pt>
                <c:pt idx="117">
                  <c:v>94</c:v>
                </c:pt>
                <c:pt idx="118">
                  <c:v>159</c:v>
                </c:pt>
                <c:pt idx="119">
                  <c:v>66</c:v>
                </c:pt>
                <c:pt idx="120">
                  <c:v>155</c:v>
                </c:pt>
                <c:pt idx="121">
                  <c:v>70</c:v>
                </c:pt>
                <c:pt idx="122">
                  <c:v>116</c:v>
                </c:pt>
                <c:pt idx="123">
                  <c:v>152</c:v>
                </c:pt>
                <c:pt idx="124">
                  <c:v>197</c:v>
                </c:pt>
                <c:pt idx="125">
                  <c:v>106</c:v>
                </c:pt>
                <c:pt idx="126">
                  <c:v>66</c:v>
                </c:pt>
                <c:pt idx="127">
                  <c:v>88</c:v>
                </c:pt>
                <c:pt idx="128">
                  <c:v>247</c:v>
                </c:pt>
                <c:pt idx="129">
                  <c:v>97</c:v>
                </c:pt>
                <c:pt idx="130">
                  <c:v>16</c:v>
                </c:pt>
                <c:pt idx="131">
                  <c:v>127</c:v>
                </c:pt>
                <c:pt idx="132">
                  <c:v>57</c:v>
                </c:pt>
                <c:pt idx="133">
                  <c:v>196</c:v>
                </c:pt>
                <c:pt idx="134">
                  <c:v>108</c:v>
                </c:pt>
                <c:pt idx="135">
                  <c:v>116</c:v>
                </c:pt>
                <c:pt idx="136">
                  <c:v>95</c:v>
                </c:pt>
                <c:pt idx="137">
                  <c:v>208</c:v>
                </c:pt>
                <c:pt idx="138">
                  <c:v>96</c:v>
                </c:pt>
                <c:pt idx="139">
                  <c:v>207</c:v>
                </c:pt>
                <c:pt idx="140">
                  <c:v>109</c:v>
                </c:pt>
                <c:pt idx="141">
                  <c:v>192</c:v>
                </c:pt>
                <c:pt idx="142">
                  <c:v>201</c:v>
                </c:pt>
                <c:pt idx="143">
                  <c:v>104</c:v>
                </c:pt>
                <c:pt idx="144">
                  <c:v>114</c:v>
                </c:pt>
                <c:pt idx="145">
                  <c:v>103</c:v>
                </c:pt>
                <c:pt idx="146">
                  <c:v>132</c:v>
                </c:pt>
                <c:pt idx="147">
                  <c:v>254</c:v>
                </c:pt>
                <c:pt idx="148">
                  <c:v>109</c:v>
                </c:pt>
                <c:pt idx="149">
                  <c:v>101</c:v>
                </c:pt>
                <c:pt idx="150">
                  <c:v>161</c:v>
                </c:pt>
                <c:pt idx="151">
                  <c:v>116</c:v>
                </c:pt>
                <c:pt idx="152">
                  <c:v>166</c:v>
                </c:pt>
                <c:pt idx="153">
                  <c:v>190</c:v>
                </c:pt>
                <c:pt idx="154">
                  <c:v>156</c:v>
                </c:pt>
                <c:pt idx="155">
                  <c:v>32</c:v>
                </c:pt>
                <c:pt idx="156">
                  <c:v>153</c:v>
                </c:pt>
                <c:pt idx="157">
                  <c:v>101</c:v>
                </c:pt>
                <c:pt idx="158">
                  <c:v>73</c:v>
                </c:pt>
                <c:pt idx="159">
                  <c:v>129</c:v>
                </c:pt>
                <c:pt idx="160">
                  <c:v>144</c:v>
                </c:pt>
                <c:pt idx="161">
                  <c:v>133</c:v>
                </c:pt>
                <c:pt idx="162">
                  <c:v>149</c:v>
                </c:pt>
                <c:pt idx="163">
                  <c:v>180</c:v>
                </c:pt>
                <c:pt idx="164">
                  <c:v>119</c:v>
                </c:pt>
                <c:pt idx="165">
                  <c:v>119</c:v>
                </c:pt>
                <c:pt idx="166">
                  <c:v>80</c:v>
                </c:pt>
                <c:pt idx="167">
                  <c:v>122</c:v>
                </c:pt>
                <c:pt idx="168">
                  <c:v>171</c:v>
                </c:pt>
                <c:pt idx="169">
                  <c:v>150</c:v>
                </c:pt>
                <c:pt idx="170">
                  <c:v>84</c:v>
                </c:pt>
                <c:pt idx="171">
                  <c:v>145</c:v>
                </c:pt>
                <c:pt idx="172">
                  <c:v>76</c:v>
                </c:pt>
                <c:pt idx="173">
                  <c:v>117</c:v>
                </c:pt>
                <c:pt idx="174">
                  <c:v>115</c:v>
                </c:pt>
                <c:pt idx="175">
                  <c:v>270</c:v>
                </c:pt>
                <c:pt idx="176">
                  <c:v>202</c:v>
                </c:pt>
                <c:pt idx="177">
                  <c:v>117</c:v>
                </c:pt>
                <c:pt idx="178">
                  <c:v>118</c:v>
                </c:pt>
                <c:pt idx="179">
                  <c:v>126</c:v>
                </c:pt>
                <c:pt idx="180">
                  <c:v>105</c:v>
                </c:pt>
                <c:pt idx="181">
                  <c:v>122</c:v>
                </c:pt>
                <c:pt idx="182">
                  <c:v>87</c:v>
                </c:pt>
                <c:pt idx="183">
                  <c:v>262</c:v>
                </c:pt>
                <c:pt idx="184">
                  <c:v>176</c:v>
                </c:pt>
                <c:pt idx="185">
                  <c:v>226</c:v>
                </c:pt>
                <c:pt idx="186">
                  <c:v>103</c:v>
                </c:pt>
                <c:pt idx="187">
                  <c:v>173</c:v>
                </c:pt>
                <c:pt idx="188">
                  <c:v>159</c:v>
                </c:pt>
                <c:pt idx="189">
                  <c:v>67</c:v>
                </c:pt>
                <c:pt idx="190">
                  <c:v>108</c:v>
                </c:pt>
                <c:pt idx="191">
                  <c:v>99</c:v>
                </c:pt>
                <c:pt idx="192">
                  <c:v>59</c:v>
                </c:pt>
                <c:pt idx="193">
                  <c:v>196</c:v>
                </c:pt>
                <c:pt idx="194">
                  <c:v>173</c:v>
                </c:pt>
                <c:pt idx="195">
                  <c:v>76</c:v>
                </c:pt>
                <c:pt idx="196">
                  <c:v>97</c:v>
                </c:pt>
                <c:pt idx="197">
                  <c:v>128</c:v>
                </c:pt>
                <c:pt idx="198">
                  <c:v>187.33333333333334</c:v>
                </c:pt>
                <c:pt idx="19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5-4B56-8DE7-80EF8A1D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3759"/>
        <c:axId val="111624719"/>
      </c:scatterChart>
      <c:valAx>
        <c:axId val="1116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719"/>
        <c:crosses val="autoZero"/>
        <c:crossBetween val="midCat"/>
      </c:valAx>
      <c:valAx>
        <c:axId val="1116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293370</xdr:colOff>
      <xdr:row>2</xdr:row>
      <xdr:rowOff>38100</xdr:rowOff>
    </xdr:from>
    <xdr:to>
      <xdr:col>23</xdr:col>
      <xdr:colOff>137160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52144-E35F-2D10-D2C0-204464E1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659130</xdr:colOff>
      <xdr:row>7</xdr:row>
      <xdr:rowOff>0</xdr:rowOff>
    </xdr:from>
    <xdr:to>
      <xdr:col>37</xdr:col>
      <xdr:colOff>373380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219DF-4AA8-88F6-C5B7-A6B75B47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0.23225</cdr:x>
      <cdr:y>0.25525</cdr:y>
    </cdr:from>
    <cdr:to>
      <cdr:x>0.27088</cdr:x>
      <cdr:y>0.30695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E3338A3-70CA-D29C-A0E3-B7C39926C814}"/>
            </a:ext>
          </a:extLst>
        </cdr:cNvPr>
        <cdr:cNvSpPr/>
      </cdr:nvSpPr>
      <cdr:spPr>
        <a:xfrm xmlns:a="http://schemas.openxmlformats.org/drawingml/2006/main">
          <a:off x="1832610" y="1203960"/>
          <a:ext cx="304800" cy="2438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1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0.56941</cdr:x>
      <cdr:y>0.59152</cdr:y>
    </cdr:from>
    <cdr:to>
      <cdr:x>0.84561</cdr:x>
      <cdr:y>0.69979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8FF0FFE3-6224-8D43-CDE1-09EE3DC2E3D1}"/>
            </a:ext>
          </a:extLst>
        </cdr:cNvPr>
        <cdr:cNvSpPr/>
      </cdr:nvSpPr>
      <cdr:spPr>
        <a:xfrm xmlns:a="http://schemas.openxmlformats.org/drawingml/2006/main" rot="21037221">
          <a:off x="4492957" y="2790090"/>
          <a:ext cx="2179320" cy="51064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1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0.10108</cdr:x>
      <cdr:y>0.82176</cdr:y>
    </cdr:from>
    <cdr:to>
      <cdr:x>0.13971</cdr:x>
      <cdr:y>0.87345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5885412C-FB20-58B9-1F7C-BFA4BF5D60DE}"/>
            </a:ext>
          </a:extLst>
        </cdr:cNvPr>
        <cdr:cNvSpPr/>
      </cdr:nvSpPr>
      <cdr:spPr>
        <a:xfrm xmlns:a="http://schemas.openxmlformats.org/drawingml/2006/main">
          <a:off x="797560" y="3876040"/>
          <a:ext cx="304800" cy="24384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1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0.25543</cdr:x>
      <cdr:y>0.29402</cdr:y>
    </cdr:from>
    <cdr:to>
      <cdr:x>0.25543</cdr:x>
      <cdr:y>0.52019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351D434-1143-01D3-DA3D-38380BA07F47}"/>
            </a:ext>
          </a:extLst>
        </cdr:cNvPr>
        <cdr:cNvCxnSpPr/>
      </cdr:nvCxnSpPr>
      <cdr:spPr>
        <a:xfrm xmlns:a="http://schemas.openxmlformats.org/drawingml/2006/main">
          <a:off x="2015490" y="1386840"/>
          <a:ext cx="0" cy="1066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0.24674</cdr:x>
      <cdr:y>0.6979</cdr:y>
    </cdr:from>
    <cdr:to>
      <cdr:x>0.59633</cdr:x>
      <cdr:y>0.70113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C55C3EC2-80C3-7569-A98F-EDD3458AF9C3}"/>
            </a:ext>
          </a:extLst>
        </cdr:cNvPr>
        <cdr:cNvCxnSpPr/>
      </cdr:nvCxnSpPr>
      <cdr:spPr>
        <a:xfrm xmlns:a="http://schemas.openxmlformats.org/drawingml/2006/main" flipH="1">
          <a:off x="1946910" y="3291840"/>
          <a:ext cx="2758440" cy="15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0.52583</cdr:x>
      <cdr:y>0.61012</cdr:y>
    </cdr:from>
    <cdr:to>
      <cdr:x>0.70465</cdr:x>
      <cdr:y>0.61066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6234D7BC-9025-CD5F-04BD-97BE6F433522}"/>
            </a:ext>
          </a:extLst>
        </cdr:cNvPr>
        <cdr:cNvCxnSpPr/>
      </cdr:nvCxnSpPr>
      <cdr:spPr>
        <a:xfrm xmlns:a="http://schemas.openxmlformats.org/drawingml/2006/main" flipH="1">
          <a:off x="4149090" y="2877820"/>
          <a:ext cx="1410970" cy="2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0.50459</cdr:x>
      <cdr:y>0.63166</cdr:y>
    </cdr:from>
    <cdr:to>
      <cdr:x>0.80299</cdr:x>
      <cdr:y>0.63489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234D7BC-9025-CD5F-04BD-97BE6F433522}"/>
            </a:ext>
          </a:extLst>
        </cdr:cNvPr>
        <cdr:cNvCxnSpPr/>
      </cdr:nvCxnSpPr>
      <cdr:spPr>
        <a:xfrm xmlns:a="http://schemas.openxmlformats.org/drawingml/2006/main" flipH="1">
          <a:off x="3981450" y="2979420"/>
          <a:ext cx="2354580" cy="15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172357</xdr:colOff>
      <xdr:row>6</xdr:row>
      <xdr:rowOff>116852</xdr:rowOff>
    </xdr:from>
    <xdr:to>
      <xdr:col>21</xdr:col>
      <xdr:colOff>480785</xdr:colOff>
      <xdr:row>27</xdr:row>
      <xdr:rowOff>122740</xdr:rowOff>
    </xdr:to>
    <xdr:pic>
      <xdr:nvPicPr>
        <xdr:cNvPr id="2" name="Picture 1" descr="Customer Lifetime Value to Customer Acquisition Cost (LTV:CAC) | Klipfolio">
          <a:extLst>
            <a:ext uri="{FF2B5EF4-FFF2-40B4-BE49-F238E27FC236}">
              <a16:creationId xmlns:a16="http://schemas.microsoft.com/office/drawing/2014/main" id="{88A46D35-A05E-BB41-B113-5B0F0F3C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4257" y="1386852"/>
          <a:ext cx="11865428" cy="4273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klipfoli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5D86-93C1-C14E-A3EA-4FA43AD05D92}">
  <dimension ref="A1:H218"/>
  <sheetViews>
    <sheetView topLeftCell="A172" zoomScale="70" zoomScaleNormal="70" workbookViewId="0">
      <selection activeCell="A15" sqref="A15:H215"/>
    </sheetView>
  </sheetViews>
  <sheetFormatPr defaultColWidth="11.19921875" defaultRowHeight="15.6" x14ac:dyDescent="0.3"/>
  <cols>
    <col min="1" max="1" width="21.19921875" customWidth="1"/>
    <col min="2" max="2" width="16.296875" style="1" customWidth="1"/>
    <col min="3" max="5" width="10.796875" style="1"/>
    <col min="6" max="6" width="12.59765625" bestFit="1" customWidth="1"/>
    <col min="7" max="7" width="20.19921875" customWidth="1"/>
    <col min="8" max="8" width="15.296875" bestFit="1" customWidth="1"/>
  </cols>
  <sheetData>
    <row r="1" spans="1:8" x14ac:dyDescent="0.3">
      <c r="A1" s="24" t="s">
        <v>5</v>
      </c>
      <c r="B1" s="24"/>
      <c r="C1" s="24"/>
      <c r="D1" s="24"/>
    </row>
    <row r="2" spans="1:8" x14ac:dyDescent="0.3">
      <c r="A2" s="25" t="s">
        <v>6</v>
      </c>
      <c r="B2" s="25"/>
      <c r="C2" s="25"/>
      <c r="D2" s="25"/>
    </row>
    <row r="3" spans="1:8" x14ac:dyDescent="0.3">
      <c r="A3" s="26"/>
      <c r="B3" s="26"/>
      <c r="C3" s="26"/>
      <c r="D3" s="26"/>
    </row>
    <row r="4" spans="1:8" x14ac:dyDescent="0.3">
      <c r="A4" s="26"/>
      <c r="B4" s="26"/>
      <c r="C4" s="26"/>
      <c r="D4" s="26"/>
    </row>
    <row r="5" spans="1:8" x14ac:dyDescent="0.3">
      <c r="A5" s="26" t="s">
        <v>43</v>
      </c>
      <c r="B5" s="26"/>
      <c r="C5" s="31">
        <f>C6/C7</f>
        <v>0.5763239852164731</v>
      </c>
      <c r="D5" s="31">
        <f t="shared" ref="D5:F5" si="0">D6/D7</f>
        <v>0.64833227843531394</v>
      </c>
      <c r="E5" s="31">
        <f t="shared" si="0"/>
        <v>0.84577168304943029</v>
      </c>
      <c r="F5" s="31">
        <f t="shared" si="0"/>
        <v>0.40770562532241822</v>
      </c>
    </row>
    <row r="6" spans="1:8" x14ac:dyDescent="0.3">
      <c r="A6" s="26" t="s">
        <v>42</v>
      </c>
      <c r="B6" s="26"/>
      <c r="C6" s="30">
        <f>STDEV(C16:C215)</f>
        <v>18.436604287074974</v>
      </c>
      <c r="D6" s="30">
        <f t="shared" ref="D6:F6" si="1">STDEV(D16:D215)</f>
        <v>14.846809176168689</v>
      </c>
      <c r="E6" s="30">
        <f t="shared" si="1"/>
        <v>21.77862083852283</v>
      </c>
      <c r="F6" s="30">
        <f t="shared" si="1"/>
        <v>52.594025666591953</v>
      </c>
    </row>
    <row r="7" spans="1:8" x14ac:dyDescent="0.3">
      <c r="A7" s="26" t="s">
        <v>41</v>
      </c>
      <c r="B7" s="26"/>
      <c r="C7" s="28">
        <f>MEDIAN(C16:C215)</f>
        <v>31.990000000000002</v>
      </c>
      <c r="D7" s="28">
        <f t="shared" ref="D7:F7" si="2">MEDIAN(D16:D215)</f>
        <v>22.9</v>
      </c>
      <c r="E7" s="28">
        <f t="shared" si="2"/>
        <v>25.75</v>
      </c>
      <c r="F7" s="28">
        <f t="shared" si="2"/>
        <v>129</v>
      </c>
    </row>
    <row r="8" spans="1:8" x14ac:dyDescent="0.3">
      <c r="A8" s="26" t="s">
        <v>40</v>
      </c>
      <c r="B8" s="26"/>
      <c r="C8" s="29">
        <f>AVERAGE(C16:C215)</f>
        <v>30.433499999999999</v>
      </c>
      <c r="D8" s="29">
        <f t="shared" ref="D8:F8" si="3">AVERAGE(D16:D215)</f>
        <v>23.264000000000024</v>
      </c>
      <c r="E8" s="29">
        <f t="shared" si="3"/>
        <v>30.553999999999995</v>
      </c>
      <c r="F8" s="29">
        <f t="shared" si="3"/>
        <v>140.0871794871795</v>
      </c>
    </row>
    <row r="9" spans="1:8" x14ac:dyDescent="0.3">
      <c r="A9" s="26" t="s">
        <v>39</v>
      </c>
      <c r="B9" s="26"/>
      <c r="C9" s="27">
        <f>COUNTA(C16:C215)</f>
        <v>200</v>
      </c>
      <c r="D9" s="27">
        <f t="shared" ref="D9:F9" si="4">COUNTA(D16:D215)</f>
        <v>200</v>
      </c>
      <c r="E9" s="27">
        <f t="shared" si="4"/>
        <v>200</v>
      </c>
      <c r="F9" s="27">
        <f t="shared" si="4"/>
        <v>195</v>
      </c>
    </row>
    <row r="10" spans="1:8" x14ac:dyDescent="0.3">
      <c r="A10" t="s">
        <v>38</v>
      </c>
      <c r="C10" s="1">
        <f>COUNT(C16:C215)</f>
        <v>200</v>
      </c>
      <c r="D10" s="1">
        <f t="shared" ref="D10:F10" si="5">COUNT(D16:D215)</f>
        <v>200</v>
      </c>
      <c r="E10" s="1">
        <f t="shared" si="5"/>
        <v>200</v>
      </c>
      <c r="F10" s="1">
        <f t="shared" si="5"/>
        <v>195</v>
      </c>
    </row>
    <row r="11" spans="1:8" x14ac:dyDescent="0.3">
      <c r="F11" s="1"/>
    </row>
    <row r="12" spans="1:8" x14ac:dyDescent="0.3">
      <c r="F12" s="1"/>
    </row>
    <row r="13" spans="1:8" x14ac:dyDescent="0.3">
      <c r="F13" s="1"/>
    </row>
    <row r="14" spans="1:8" x14ac:dyDescent="0.3">
      <c r="B14" s="1" t="s">
        <v>45</v>
      </c>
      <c r="C14" s="32">
        <f>CORREL(C16:C215,F16:F215)</f>
        <v>0.66816302963408936</v>
      </c>
      <c r="D14" s="32">
        <f>CORREL(D16:D215,F16:F215)</f>
        <v>0.5581632752028346</v>
      </c>
      <c r="E14" s="32">
        <f>CORREL(E16:E215,G16:G215)</f>
        <v>0.18571141185526666</v>
      </c>
      <c r="F14" s="1"/>
    </row>
    <row r="15" spans="1:8" x14ac:dyDescent="0.3">
      <c r="A15" s="3" t="s">
        <v>0</v>
      </c>
      <c r="B15" s="3" t="s">
        <v>7</v>
      </c>
      <c r="C15" s="8" t="s">
        <v>3</v>
      </c>
      <c r="D15" s="8" t="s">
        <v>1</v>
      </c>
      <c r="E15" s="8" t="s">
        <v>2</v>
      </c>
      <c r="F15" s="2" t="s">
        <v>4</v>
      </c>
      <c r="G15" s="2" t="s">
        <v>44</v>
      </c>
      <c r="H15" s="2" t="s">
        <v>46</v>
      </c>
    </row>
    <row r="16" spans="1:8" x14ac:dyDescent="0.3">
      <c r="A16" s="1">
        <v>1</v>
      </c>
      <c r="B16" s="9">
        <v>44562</v>
      </c>
      <c r="C16" s="4">
        <v>46.019999999999996</v>
      </c>
      <c r="D16" s="4">
        <v>37.799999999999997</v>
      </c>
      <c r="E16" s="4">
        <v>69.2</v>
      </c>
      <c r="F16" s="4">
        <v>221</v>
      </c>
      <c r="G16" s="4">
        <v>221</v>
      </c>
      <c r="H16" s="4">
        <v>221</v>
      </c>
    </row>
    <row r="17" spans="1:8" x14ac:dyDescent="0.3">
      <c r="A17" s="1">
        <v>2</v>
      </c>
      <c r="B17" s="9">
        <v>44569</v>
      </c>
      <c r="C17" s="4">
        <v>8.9</v>
      </c>
      <c r="D17" s="4">
        <v>39.299999999999997</v>
      </c>
      <c r="E17" s="4">
        <v>45.1</v>
      </c>
      <c r="F17" s="4">
        <v>104</v>
      </c>
      <c r="G17" s="4">
        <v>104</v>
      </c>
      <c r="H17" s="4">
        <v>104</v>
      </c>
    </row>
    <row r="18" spans="1:8" x14ac:dyDescent="0.3">
      <c r="A18" s="1">
        <v>3</v>
      </c>
      <c r="B18" s="9">
        <v>44576</v>
      </c>
      <c r="C18" s="4">
        <v>3.44</v>
      </c>
      <c r="D18" s="4">
        <v>45.9</v>
      </c>
      <c r="E18" s="4">
        <v>69.3</v>
      </c>
      <c r="F18" s="4">
        <v>93</v>
      </c>
      <c r="G18" s="4">
        <v>93</v>
      </c>
      <c r="H18" s="4">
        <v>93</v>
      </c>
    </row>
    <row r="19" spans="1:8" x14ac:dyDescent="0.3">
      <c r="A19" s="1">
        <v>4</v>
      </c>
      <c r="B19" s="9">
        <v>44583</v>
      </c>
      <c r="C19" s="4">
        <v>30.3</v>
      </c>
      <c r="D19" s="4">
        <v>41.3</v>
      </c>
      <c r="E19" s="4">
        <v>58.5</v>
      </c>
      <c r="F19" s="4">
        <v>185</v>
      </c>
      <c r="G19" s="4">
        <v>185</v>
      </c>
      <c r="H19" s="4">
        <v>185</v>
      </c>
    </row>
    <row r="20" spans="1:8" x14ac:dyDescent="0.3">
      <c r="A20" s="1">
        <v>5</v>
      </c>
      <c r="B20" s="9">
        <v>44590</v>
      </c>
      <c r="C20" s="4">
        <v>36.160000000000004</v>
      </c>
      <c r="D20" s="4">
        <v>10.8</v>
      </c>
      <c r="E20" s="4">
        <v>58.4</v>
      </c>
      <c r="F20" s="4">
        <v>129</v>
      </c>
      <c r="G20" s="4">
        <v>129</v>
      </c>
      <c r="H20" s="4">
        <v>129</v>
      </c>
    </row>
    <row r="21" spans="1:8" x14ac:dyDescent="0.3">
      <c r="A21" s="1">
        <v>6</v>
      </c>
      <c r="B21" s="9">
        <v>44597</v>
      </c>
      <c r="C21" s="4">
        <v>1.7399999999999998</v>
      </c>
      <c r="D21" s="4">
        <v>48.9</v>
      </c>
      <c r="E21" s="4">
        <v>75</v>
      </c>
      <c r="F21" s="4">
        <v>72</v>
      </c>
      <c r="G21" s="4">
        <v>72</v>
      </c>
      <c r="H21" s="4">
        <v>72</v>
      </c>
    </row>
    <row r="22" spans="1:8" x14ac:dyDescent="0.3">
      <c r="A22" s="1">
        <v>7</v>
      </c>
      <c r="B22" s="9">
        <v>44604</v>
      </c>
      <c r="C22" s="4">
        <v>11.5</v>
      </c>
      <c r="D22" s="4">
        <v>32.799999999999997</v>
      </c>
      <c r="E22" s="4">
        <v>23.5</v>
      </c>
      <c r="F22" s="4">
        <v>118</v>
      </c>
      <c r="G22" s="4">
        <v>118</v>
      </c>
      <c r="H22" s="4">
        <v>118</v>
      </c>
    </row>
    <row r="23" spans="1:8" x14ac:dyDescent="0.3">
      <c r="A23" s="1">
        <v>8</v>
      </c>
      <c r="B23" s="9">
        <v>44611</v>
      </c>
      <c r="C23" s="4">
        <v>24.04</v>
      </c>
      <c r="D23" s="4">
        <v>19.600000000000001</v>
      </c>
      <c r="E23" s="4">
        <v>11.6</v>
      </c>
      <c r="F23" s="4">
        <v>132</v>
      </c>
      <c r="G23" s="4">
        <v>132</v>
      </c>
      <c r="H23" s="4">
        <v>132</v>
      </c>
    </row>
    <row r="24" spans="1:8" x14ac:dyDescent="0.3">
      <c r="A24" s="1">
        <v>9</v>
      </c>
      <c r="B24" s="9">
        <v>44618</v>
      </c>
      <c r="C24" s="4">
        <v>1.72</v>
      </c>
      <c r="D24" s="4">
        <v>2.1</v>
      </c>
      <c r="E24" s="4">
        <v>1</v>
      </c>
      <c r="F24" s="4">
        <v>48</v>
      </c>
      <c r="G24" s="4">
        <v>48</v>
      </c>
      <c r="H24" s="4">
        <v>48</v>
      </c>
    </row>
    <row r="25" spans="1:8" x14ac:dyDescent="0.3">
      <c r="A25" s="1">
        <v>10</v>
      </c>
      <c r="B25" s="9">
        <v>44625</v>
      </c>
      <c r="C25" s="4">
        <v>39.96</v>
      </c>
      <c r="D25" s="4">
        <v>2.6</v>
      </c>
      <c r="E25" s="4">
        <v>21.2</v>
      </c>
      <c r="F25" s="4">
        <v>106</v>
      </c>
      <c r="G25" s="4">
        <v>106</v>
      </c>
      <c r="H25" s="4">
        <v>106</v>
      </c>
    </row>
    <row r="26" spans="1:8" x14ac:dyDescent="0.3">
      <c r="A26" s="1">
        <v>11</v>
      </c>
      <c r="B26" s="9">
        <v>44632</v>
      </c>
      <c r="C26" s="4">
        <v>13.219999999999999</v>
      </c>
      <c r="D26" s="4">
        <v>5.8</v>
      </c>
      <c r="E26" s="4">
        <v>24.2</v>
      </c>
      <c r="F26" s="4">
        <v>86</v>
      </c>
      <c r="G26" s="4">
        <v>86</v>
      </c>
      <c r="H26" s="4">
        <v>86</v>
      </c>
    </row>
    <row r="27" spans="1:8" x14ac:dyDescent="0.3">
      <c r="A27" s="1">
        <v>12</v>
      </c>
      <c r="B27" s="9">
        <v>44639</v>
      </c>
      <c r="C27" s="4">
        <v>42.94</v>
      </c>
      <c r="D27" s="4">
        <v>24</v>
      </c>
      <c r="E27" s="4">
        <v>4</v>
      </c>
      <c r="F27" s="7"/>
      <c r="G27" s="7"/>
      <c r="H27" s="7">
        <v>207.5</v>
      </c>
    </row>
    <row r="28" spans="1:8" x14ac:dyDescent="0.3">
      <c r="A28" s="1">
        <v>13</v>
      </c>
      <c r="B28" s="9">
        <v>44646</v>
      </c>
      <c r="C28" s="4">
        <v>4.76</v>
      </c>
      <c r="D28" s="4">
        <v>35.1</v>
      </c>
      <c r="E28" s="4">
        <v>65.900000000000006</v>
      </c>
      <c r="F28" s="4">
        <v>92</v>
      </c>
      <c r="G28" s="4">
        <v>92</v>
      </c>
      <c r="H28" s="4">
        <v>92</v>
      </c>
    </row>
    <row r="29" spans="1:8" x14ac:dyDescent="0.3">
      <c r="A29" s="1">
        <v>14</v>
      </c>
      <c r="B29" s="9">
        <v>44653</v>
      </c>
      <c r="C29" s="4">
        <v>19.5</v>
      </c>
      <c r="D29" s="4">
        <v>7.6</v>
      </c>
      <c r="E29" s="4">
        <v>7.2</v>
      </c>
      <c r="F29" s="4">
        <v>97</v>
      </c>
      <c r="G29" s="4">
        <v>97</v>
      </c>
      <c r="H29" s="4">
        <v>97</v>
      </c>
    </row>
    <row r="30" spans="1:8" x14ac:dyDescent="0.3">
      <c r="A30" s="1">
        <v>15</v>
      </c>
      <c r="B30" s="9">
        <v>44660</v>
      </c>
      <c r="C30" s="4">
        <v>40.82</v>
      </c>
      <c r="D30" s="4">
        <v>32.9</v>
      </c>
      <c r="E30" s="4">
        <v>46</v>
      </c>
      <c r="F30" s="4">
        <v>190</v>
      </c>
      <c r="G30" s="4">
        <v>190</v>
      </c>
      <c r="H30" s="4">
        <v>190</v>
      </c>
    </row>
    <row r="31" spans="1:8" x14ac:dyDescent="0.3">
      <c r="A31" s="1">
        <v>16</v>
      </c>
      <c r="B31" s="9">
        <v>44667</v>
      </c>
      <c r="C31" s="4">
        <v>39.08</v>
      </c>
      <c r="D31" s="4">
        <v>47.7</v>
      </c>
      <c r="E31" s="4">
        <v>52.9</v>
      </c>
      <c r="F31" s="4">
        <v>224</v>
      </c>
      <c r="G31" s="4">
        <v>224</v>
      </c>
      <c r="H31" s="4">
        <v>224</v>
      </c>
    </row>
    <row r="32" spans="1:8" x14ac:dyDescent="0.3">
      <c r="A32" s="1">
        <v>17</v>
      </c>
      <c r="B32" s="9">
        <v>44674</v>
      </c>
      <c r="C32" s="4">
        <v>85.06</v>
      </c>
      <c r="D32" s="4">
        <v>36.6</v>
      </c>
      <c r="E32" s="4">
        <v>114</v>
      </c>
      <c r="F32" s="4">
        <v>125</v>
      </c>
      <c r="G32" s="4">
        <v>125</v>
      </c>
      <c r="H32" s="4">
        <v>125</v>
      </c>
    </row>
    <row r="33" spans="1:8" x14ac:dyDescent="0.3">
      <c r="A33" s="1">
        <v>18</v>
      </c>
      <c r="B33" s="9">
        <v>44681</v>
      </c>
      <c r="C33" s="4">
        <v>56.279999999999994</v>
      </c>
      <c r="D33" s="4">
        <v>39.6</v>
      </c>
      <c r="E33" s="4">
        <v>55.8</v>
      </c>
      <c r="F33" s="4">
        <v>244</v>
      </c>
      <c r="G33" s="4">
        <v>244</v>
      </c>
      <c r="H33" s="4">
        <v>244</v>
      </c>
    </row>
    <row r="34" spans="1:8" x14ac:dyDescent="0.3">
      <c r="A34" s="1">
        <v>19</v>
      </c>
      <c r="B34" s="9">
        <v>44688</v>
      </c>
      <c r="C34" s="4">
        <v>13.84</v>
      </c>
      <c r="D34" s="4">
        <v>20.5</v>
      </c>
      <c r="E34" s="4">
        <v>18.3</v>
      </c>
      <c r="F34" s="4">
        <v>113</v>
      </c>
      <c r="G34" s="4">
        <v>113</v>
      </c>
      <c r="H34" s="4">
        <v>113</v>
      </c>
    </row>
    <row r="35" spans="1:8" x14ac:dyDescent="0.3">
      <c r="A35" s="1">
        <v>20</v>
      </c>
      <c r="B35" s="9">
        <v>44695</v>
      </c>
      <c r="C35" s="4">
        <v>29.46</v>
      </c>
      <c r="D35" s="4">
        <v>23.9</v>
      </c>
      <c r="E35" s="4">
        <v>19.100000000000001</v>
      </c>
      <c r="F35" s="4">
        <v>146</v>
      </c>
      <c r="G35" s="4">
        <v>146</v>
      </c>
      <c r="H35" s="4">
        <v>146</v>
      </c>
    </row>
    <row r="36" spans="1:8" x14ac:dyDescent="0.3">
      <c r="A36" s="1">
        <v>21</v>
      </c>
      <c r="B36" s="9">
        <v>44702</v>
      </c>
      <c r="C36" s="4">
        <v>43.68</v>
      </c>
      <c r="D36" s="4">
        <v>27.7</v>
      </c>
      <c r="E36" s="4">
        <v>53.4</v>
      </c>
      <c r="F36" s="4">
        <v>180</v>
      </c>
      <c r="G36" s="4">
        <v>180</v>
      </c>
      <c r="H36" s="4">
        <v>180</v>
      </c>
    </row>
    <row r="37" spans="1:8" x14ac:dyDescent="0.3">
      <c r="A37" s="1">
        <v>22</v>
      </c>
      <c r="B37" s="9">
        <v>44709</v>
      </c>
      <c r="C37" s="4">
        <v>47.480000000000004</v>
      </c>
      <c r="D37" s="4">
        <v>5.0999999999999996</v>
      </c>
      <c r="E37" s="4">
        <v>23.5</v>
      </c>
      <c r="F37" s="4">
        <v>125</v>
      </c>
      <c r="G37" s="4">
        <v>125</v>
      </c>
      <c r="H37" s="4">
        <v>125</v>
      </c>
    </row>
    <row r="38" spans="1:8" x14ac:dyDescent="0.3">
      <c r="A38" s="1">
        <v>23</v>
      </c>
      <c r="B38" s="9">
        <v>44716</v>
      </c>
      <c r="C38" s="4">
        <v>2.6399999999999997</v>
      </c>
      <c r="D38" s="4">
        <v>15.9</v>
      </c>
      <c r="E38" s="4">
        <v>49.6</v>
      </c>
      <c r="F38" s="4">
        <v>56</v>
      </c>
      <c r="G38" s="4">
        <v>56</v>
      </c>
      <c r="H38" s="4">
        <v>56</v>
      </c>
    </row>
    <row r="39" spans="1:8" x14ac:dyDescent="0.3">
      <c r="A39" s="1">
        <v>24</v>
      </c>
      <c r="B39" s="9">
        <v>44723</v>
      </c>
      <c r="C39" s="4">
        <v>45.660000000000004</v>
      </c>
      <c r="D39" s="4">
        <v>16.899999999999999</v>
      </c>
      <c r="E39" s="4">
        <v>26.2</v>
      </c>
      <c r="F39" s="4">
        <v>155</v>
      </c>
      <c r="G39" s="4">
        <v>155</v>
      </c>
      <c r="H39" s="4">
        <v>155</v>
      </c>
    </row>
    <row r="40" spans="1:8" x14ac:dyDescent="0.3">
      <c r="A40" s="1">
        <v>25</v>
      </c>
      <c r="B40" s="9">
        <v>44730</v>
      </c>
      <c r="C40" s="4">
        <v>12.459999999999999</v>
      </c>
      <c r="D40" s="4">
        <v>12.6</v>
      </c>
      <c r="E40" s="4">
        <v>18.3</v>
      </c>
      <c r="F40" s="4">
        <v>97</v>
      </c>
      <c r="G40" s="4">
        <v>97</v>
      </c>
      <c r="H40" s="4">
        <v>97</v>
      </c>
    </row>
    <row r="41" spans="1:8" x14ac:dyDescent="0.3">
      <c r="A41" s="1">
        <v>26</v>
      </c>
      <c r="B41" s="9">
        <v>44737</v>
      </c>
      <c r="C41" s="4">
        <v>52.58</v>
      </c>
      <c r="D41" s="4">
        <v>3.5</v>
      </c>
      <c r="E41" s="4">
        <v>19.5</v>
      </c>
      <c r="F41" s="4">
        <v>120</v>
      </c>
      <c r="G41" s="4">
        <v>120</v>
      </c>
      <c r="H41" s="4">
        <v>120</v>
      </c>
    </row>
    <row r="42" spans="1:8" x14ac:dyDescent="0.3">
      <c r="A42" s="1">
        <v>27</v>
      </c>
      <c r="B42" s="9">
        <v>44744</v>
      </c>
      <c r="C42" s="4">
        <v>28.580000000000002</v>
      </c>
      <c r="D42" s="4">
        <v>29.3</v>
      </c>
      <c r="E42" s="4">
        <v>12.6</v>
      </c>
      <c r="F42" s="4">
        <v>150</v>
      </c>
      <c r="G42" s="4">
        <v>150</v>
      </c>
      <c r="H42" s="4">
        <v>150</v>
      </c>
    </row>
    <row r="43" spans="1:8" x14ac:dyDescent="0.3">
      <c r="A43" s="1">
        <v>28</v>
      </c>
      <c r="B43" s="9">
        <v>44751</v>
      </c>
      <c r="C43" s="4">
        <v>48.019999999999996</v>
      </c>
      <c r="D43" s="4">
        <v>16.7</v>
      </c>
      <c r="E43" s="4">
        <v>22.9</v>
      </c>
      <c r="F43" s="4">
        <v>159</v>
      </c>
      <c r="G43" s="4">
        <v>159</v>
      </c>
      <c r="H43" s="4">
        <v>159</v>
      </c>
    </row>
    <row r="44" spans="1:8" x14ac:dyDescent="0.3">
      <c r="A44" s="1">
        <v>29</v>
      </c>
      <c r="B44" s="9">
        <v>44758</v>
      </c>
      <c r="C44" s="4">
        <v>49.760000000000005</v>
      </c>
      <c r="D44" s="4">
        <v>27.1</v>
      </c>
      <c r="E44" s="4">
        <v>22.9</v>
      </c>
      <c r="F44" s="4">
        <v>189</v>
      </c>
      <c r="G44" s="4">
        <v>189</v>
      </c>
      <c r="H44" s="4">
        <v>189</v>
      </c>
    </row>
    <row r="45" spans="1:8" x14ac:dyDescent="0.3">
      <c r="A45" s="1">
        <v>30</v>
      </c>
      <c r="B45" s="9">
        <v>44765</v>
      </c>
      <c r="C45" s="4">
        <v>14.12</v>
      </c>
      <c r="D45" s="4">
        <v>16</v>
      </c>
      <c r="E45" s="4">
        <v>40.799999999999997</v>
      </c>
      <c r="F45" s="4">
        <v>105</v>
      </c>
      <c r="G45" s="4">
        <v>105</v>
      </c>
      <c r="H45" s="4">
        <v>105</v>
      </c>
    </row>
    <row r="46" spans="1:8" x14ac:dyDescent="0.3">
      <c r="A46" s="1">
        <v>31</v>
      </c>
      <c r="B46" s="9">
        <v>44772</v>
      </c>
      <c r="C46" s="4">
        <v>58.58</v>
      </c>
      <c r="D46" s="4">
        <v>28.3</v>
      </c>
      <c r="E46" s="4">
        <v>43.2</v>
      </c>
      <c r="F46" s="4">
        <v>214</v>
      </c>
      <c r="G46" s="4">
        <v>214</v>
      </c>
      <c r="H46" s="4">
        <v>214</v>
      </c>
    </row>
    <row r="47" spans="1:8" x14ac:dyDescent="0.3">
      <c r="A47" s="1">
        <v>32</v>
      </c>
      <c r="B47" s="9">
        <v>44779</v>
      </c>
      <c r="C47" s="4">
        <v>100.2</v>
      </c>
      <c r="D47" s="4">
        <v>17.399999999999999</v>
      </c>
      <c r="E47" s="4">
        <v>38.6</v>
      </c>
      <c r="F47" s="4">
        <v>119</v>
      </c>
      <c r="G47" s="4">
        <v>119</v>
      </c>
      <c r="H47" s="4">
        <v>119</v>
      </c>
    </row>
    <row r="48" spans="1:8" x14ac:dyDescent="0.3">
      <c r="A48" s="1">
        <v>33</v>
      </c>
      <c r="B48" s="9">
        <v>44786</v>
      </c>
      <c r="C48" s="4">
        <v>19.440000000000001</v>
      </c>
      <c r="D48" s="4">
        <v>1.5</v>
      </c>
      <c r="E48" s="4">
        <v>30</v>
      </c>
      <c r="F48" s="4">
        <v>96</v>
      </c>
      <c r="G48" s="4">
        <v>96</v>
      </c>
      <c r="H48" s="4">
        <v>96</v>
      </c>
    </row>
    <row r="49" spans="1:8" x14ac:dyDescent="0.3">
      <c r="A49" s="1">
        <v>34</v>
      </c>
      <c r="B49" s="9">
        <v>44793</v>
      </c>
      <c r="C49" s="4">
        <v>53.120000000000005</v>
      </c>
      <c r="D49" s="4">
        <v>20</v>
      </c>
      <c r="E49" s="4">
        <v>0.3</v>
      </c>
      <c r="F49" s="4">
        <v>174</v>
      </c>
      <c r="G49" s="4">
        <v>174</v>
      </c>
      <c r="H49" s="4">
        <v>174</v>
      </c>
    </row>
    <row r="50" spans="1:8" x14ac:dyDescent="0.3">
      <c r="A50" s="1">
        <v>35</v>
      </c>
      <c r="B50" s="9">
        <v>44800</v>
      </c>
      <c r="C50" s="4">
        <v>19.14</v>
      </c>
      <c r="D50" s="4">
        <v>1.4</v>
      </c>
      <c r="E50" s="4">
        <v>7.4</v>
      </c>
      <c r="F50" s="7"/>
      <c r="G50" s="7"/>
      <c r="H50" s="7">
        <v>107.33333333333333</v>
      </c>
    </row>
    <row r="51" spans="1:8" x14ac:dyDescent="0.3">
      <c r="A51" s="1">
        <v>36</v>
      </c>
      <c r="B51" s="9">
        <v>44807</v>
      </c>
      <c r="C51" s="4">
        <v>58.14</v>
      </c>
      <c r="D51" s="4">
        <v>4.0999999999999996</v>
      </c>
      <c r="E51" s="4">
        <v>8.5</v>
      </c>
      <c r="F51" s="4">
        <v>128</v>
      </c>
      <c r="G51" s="4">
        <v>128</v>
      </c>
      <c r="H51" s="4">
        <v>128</v>
      </c>
    </row>
    <row r="52" spans="1:8" x14ac:dyDescent="0.3">
      <c r="A52" s="1">
        <v>37</v>
      </c>
      <c r="B52" s="9">
        <v>44814</v>
      </c>
      <c r="C52" s="4">
        <v>53.379999999999995</v>
      </c>
      <c r="D52" s="4">
        <v>43.8</v>
      </c>
      <c r="E52" s="4">
        <v>5</v>
      </c>
      <c r="F52" s="4">
        <v>254</v>
      </c>
      <c r="G52" s="4">
        <v>254</v>
      </c>
      <c r="H52" s="4">
        <v>254</v>
      </c>
    </row>
    <row r="53" spans="1:8" x14ac:dyDescent="0.3">
      <c r="A53" s="1">
        <v>38</v>
      </c>
      <c r="B53" s="9">
        <v>44821</v>
      </c>
      <c r="C53" s="4">
        <v>14.940000000000001</v>
      </c>
      <c r="D53" s="4">
        <v>49.4</v>
      </c>
      <c r="E53" s="4">
        <v>45.7</v>
      </c>
      <c r="F53" s="4">
        <v>147</v>
      </c>
      <c r="G53" s="4">
        <v>147</v>
      </c>
      <c r="H53" s="4">
        <v>147</v>
      </c>
    </row>
    <row r="54" spans="1:8" x14ac:dyDescent="0.3">
      <c r="A54" s="1">
        <v>39</v>
      </c>
      <c r="B54" s="9">
        <v>44828</v>
      </c>
      <c r="C54" s="4">
        <v>8.620000000000001</v>
      </c>
      <c r="D54" s="4">
        <v>26.7</v>
      </c>
      <c r="E54" s="4">
        <v>35.1</v>
      </c>
      <c r="F54" s="4">
        <v>101</v>
      </c>
      <c r="G54" s="4">
        <v>101</v>
      </c>
      <c r="H54" s="4">
        <v>101</v>
      </c>
    </row>
    <row r="55" spans="1:8" x14ac:dyDescent="0.3">
      <c r="A55" s="1">
        <v>40</v>
      </c>
      <c r="B55" s="9">
        <v>44835</v>
      </c>
      <c r="C55" s="4">
        <v>45.6</v>
      </c>
      <c r="D55" s="4">
        <v>37.700000000000003</v>
      </c>
      <c r="E55" s="4">
        <v>32</v>
      </c>
      <c r="F55" s="4">
        <v>215</v>
      </c>
      <c r="G55" s="4">
        <v>215</v>
      </c>
      <c r="H55" s="4">
        <v>215</v>
      </c>
    </row>
    <row r="56" spans="1:8" x14ac:dyDescent="0.3">
      <c r="A56" s="1">
        <v>41</v>
      </c>
      <c r="B56" s="9">
        <v>44842</v>
      </c>
      <c r="C56" s="4">
        <v>40.5</v>
      </c>
      <c r="D56" s="4">
        <v>22.3</v>
      </c>
      <c r="E56" s="4">
        <v>31.6</v>
      </c>
      <c r="F56" s="4">
        <v>166</v>
      </c>
      <c r="G56" s="4">
        <v>166</v>
      </c>
      <c r="H56" s="4">
        <v>166</v>
      </c>
    </row>
    <row r="57" spans="1:8" x14ac:dyDescent="0.3">
      <c r="A57" s="1">
        <v>42</v>
      </c>
      <c r="B57" s="9">
        <v>44849</v>
      </c>
      <c r="C57" s="4">
        <v>35.4</v>
      </c>
      <c r="D57" s="4">
        <v>33.4</v>
      </c>
      <c r="E57" s="4">
        <v>38.700000000000003</v>
      </c>
      <c r="F57" s="4">
        <v>171</v>
      </c>
      <c r="G57" s="4">
        <v>171</v>
      </c>
      <c r="H57" s="4">
        <v>171</v>
      </c>
    </row>
    <row r="58" spans="1:8" x14ac:dyDescent="0.3">
      <c r="A58" s="1">
        <v>43</v>
      </c>
      <c r="B58" s="9">
        <v>44856</v>
      </c>
      <c r="C58" s="4">
        <v>58.720000000000006</v>
      </c>
      <c r="D58" s="4">
        <v>27.7</v>
      </c>
      <c r="E58" s="4">
        <v>1.8</v>
      </c>
      <c r="F58" s="4">
        <v>207</v>
      </c>
      <c r="G58" s="4">
        <v>207</v>
      </c>
      <c r="H58" s="4">
        <v>207</v>
      </c>
    </row>
    <row r="59" spans="1:8" x14ac:dyDescent="0.3">
      <c r="A59" s="1">
        <v>44</v>
      </c>
      <c r="B59" s="9">
        <v>44863</v>
      </c>
      <c r="C59" s="4">
        <v>41.38</v>
      </c>
      <c r="D59" s="4">
        <v>8.4</v>
      </c>
      <c r="E59" s="4">
        <v>26.4</v>
      </c>
      <c r="F59" s="4">
        <v>129</v>
      </c>
      <c r="G59" s="4">
        <v>129</v>
      </c>
      <c r="H59" s="4">
        <v>129</v>
      </c>
    </row>
    <row r="60" spans="1:8" x14ac:dyDescent="0.3">
      <c r="A60" s="1">
        <v>45</v>
      </c>
      <c r="B60" s="9">
        <v>44870</v>
      </c>
      <c r="C60" s="4">
        <v>5.0200000000000005</v>
      </c>
      <c r="D60" s="4">
        <v>25.7</v>
      </c>
      <c r="E60" s="4">
        <v>43.3</v>
      </c>
      <c r="F60" s="4">
        <v>85</v>
      </c>
      <c r="G60" s="4">
        <v>85</v>
      </c>
      <c r="H60" s="4">
        <v>85</v>
      </c>
    </row>
    <row r="61" spans="1:8" x14ac:dyDescent="0.3">
      <c r="A61" s="1">
        <v>46</v>
      </c>
      <c r="B61" s="9">
        <v>44877</v>
      </c>
      <c r="C61" s="4">
        <v>35.019999999999996</v>
      </c>
      <c r="D61" s="4">
        <v>22.5</v>
      </c>
      <c r="E61" s="4">
        <v>31.5</v>
      </c>
      <c r="F61" s="4">
        <v>149</v>
      </c>
      <c r="G61" s="4">
        <v>149</v>
      </c>
      <c r="H61" s="4">
        <v>149</v>
      </c>
    </row>
    <row r="62" spans="1:8" x14ac:dyDescent="0.3">
      <c r="A62" s="1">
        <v>47</v>
      </c>
      <c r="B62" s="9">
        <v>44884</v>
      </c>
      <c r="C62" s="4">
        <v>17.940000000000001</v>
      </c>
      <c r="D62" s="4">
        <v>9.9</v>
      </c>
      <c r="E62" s="4">
        <v>35.700000000000003</v>
      </c>
      <c r="F62" s="4">
        <v>106</v>
      </c>
      <c r="G62" s="4">
        <v>106</v>
      </c>
      <c r="H62" s="4">
        <v>106</v>
      </c>
    </row>
    <row r="63" spans="1:8" x14ac:dyDescent="0.3">
      <c r="A63" s="1">
        <v>48</v>
      </c>
      <c r="B63" s="9">
        <v>44891</v>
      </c>
      <c r="C63" s="4">
        <v>47.980000000000004</v>
      </c>
      <c r="D63" s="4">
        <v>41.5</v>
      </c>
      <c r="E63" s="4">
        <v>18.5</v>
      </c>
      <c r="F63" s="4">
        <v>232</v>
      </c>
      <c r="G63" s="4">
        <v>232</v>
      </c>
      <c r="H63" s="4">
        <v>232</v>
      </c>
    </row>
    <row r="64" spans="1:8" x14ac:dyDescent="0.3">
      <c r="A64" s="1">
        <v>49</v>
      </c>
      <c r="B64" s="9">
        <v>44898</v>
      </c>
      <c r="C64" s="4">
        <v>45.44</v>
      </c>
      <c r="D64" s="4">
        <v>15.8</v>
      </c>
      <c r="E64" s="4">
        <v>49.9</v>
      </c>
      <c r="F64" s="4">
        <v>148</v>
      </c>
      <c r="G64" s="4">
        <v>148</v>
      </c>
      <c r="H64" s="4">
        <v>148</v>
      </c>
    </row>
    <row r="65" spans="1:8" x14ac:dyDescent="0.3">
      <c r="A65" s="1">
        <v>50</v>
      </c>
      <c r="B65" s="9">
        <v>44905</v>
      </c>
      <c r="C65" s="4">
        <v>13.38</v>
      </c>
      <c r="D65" s="4">
        <v>11.7</v>
      </c>
      <c r="E65" s="4">
        <v>36.799999999999997</v>
      </c>
      <c r="F65" s="4">
        <v>97</v>
      </c>
      <c r="G65" s="4">
        <v>97</v>
      </c>
      <c r="H65" s="4">
        <v>97</v>
      </c>
    </row>
    <row r="66" spans="1:8" x14ac:dyDescent="0.3">
      <c r="A66" s="1">
        <v>51</v>
      </c>
      <c r="B66" s="9">
        <v>44912</v>
      </c>
      <c r="C66" s="4">
        <v>39.96</v>
      </c>
      <c r="D66" s="4">
        <v>3.1</v>
      </c>
      <c r="E66" s="4">
        <v>34.6</v>
      </c>
      <c r="F66" s="4">
        <v>114</v>
      </c>
      <c r="G66" s="4">
        <v>114</v>
      </c>
      <c r="H66" s="4">
        <v>114</v>
      </c>
    </row>
    <row r="67" spans="1:8" x14ac:dyDescent="0.3">
      <c r="A67" s="1">
        <v>52</v>
      </c>
      <c r="B67" s="9">
        <v>44919</v>
      </c>
      <c r="C67" s="4">
        <v>20.080000000000002</v>
      </c>
      <c r="D67" s="4">
        <v>9.6</v>
      </c>
      <c r="E67" s="4">
        <v>3.6</v>
      </c>
      <c r="F67" s="4">
        <v>107</v>
      </c>
      <c r="G67" s="4">
        <v>107</v>
      </c>
      <c r="H67" s="4">
        <v>107</v>
      </c>
    </row>
    <row r="68" spans="1:8" x14ac:dyDescent="0.3">
      <c r="A68" s="1">
        <v>53</v>
      </c>
      <c r="B68" s="9">
        <v>44926</v>
      </c>
      <c r="C68" s="4">
        <v>43.28</v>
      </c>
      <c r="D68" s="4">
        <v>41.7</v>
      </c>
      <c r="E68" s="4">
        <v>39.6</v>
      </c>
      <c r="F68" s="4">
        <v>226</v>
      </c>
      <c r="G68" s="4">
        <v>226</v>
      </c>
      <c r="H68" s="4">
        <v>226</v>
      </c>
    </row>
    <row r="69" spans="1:8" x14ac:dyDescent="0.3">
      <c r="A69" s="1">
        <v>54</v>
      </c>
      <c r="B69" s="9">
        <v>44933</v>
      </c>
      <c r="C69" s="4">
        <v>36.519999999999996</v>
      </c>
      <c r="D69" s="4">
        <v>46.2</v>
      </c>
      <c r="E69" s="4">
        <v>58.7</v>
      </c>
      <c r="F69" s="4">
        <v>212</v>
      </c>
      <c r="G69" s="4">
        <v>212</v>
      </c>
      <c r="H69" s="4">
        <v>212</v>
      </c>
    </row>
    <row r="70" spans="1:8" x14ac:dyDescent="0.3">
      <c r="A70" s="1">
        <v>55</v>
      </c>
      <c r="B70" s="9">
        <v>44940</v>
      </c>
      <c r="C70" s="4">
        <v>52.54</v>
      </c>
      <c r="D70" s="4">
        <v>28.8</v>
      </c>
      <c r="E70" s="4">
        <v>15.9</v>
      </c>
      <c r="F70" s="4">
        <v>202</v>
      </c>
      <c r="G70" s="4">
        <v>202</v>
      </c>
      <c r="H70" s="4">
        <v>202</v>
      </c>
    </row>
    <row r="71" spans="1:8" x14ac:dyDescent="0.3">
      <c r="A71" s="1">
        <v>56</v>
      </c>
      <c r="B71" s="9">
        <v>44947</v>
      </c>
      <c r="C71" s="4">
        <v>39.78</v>
      </c>
      <c r="D71" s="4">
        <v>49.4</v>
      </c>
      <c r="E71" s="4">
        <v>60</v>
      </c>
      <c r="F71" s="4">
        <v>237</v>
      </c>
      <c r="G71" s="4">
        <v>237</v>
      </c>
      <c r="H71" s="4">
        <v>237</v>
      </c>
    </row>
    <row r="72" spans="1:8" x14ac:dyDescent="0.3">
      <c r="A72" s="1">
        <v>57</v>
      </c>
      <c r="B72" s="9">
        <v>44954</v>
      </c>
      <c r="C72" s="4">
        <v>1.46</v>
      </c>
      <c r="D72" s="4">
        <v>28.1</v>
      </c>
      <c r="E72" s="4">
        <v>41.4</v>
      </c>
      <c r="F72" s="4">
        <v>55</v>
      </c>
      <c r="G72" s="4">
        <v>55</v>
      </c>
      <c r="H72" s="4">
        <v>55</v>
      </c>
    </row>
    <row r="73" spans="1:8" x14ac:dyDescent="0.3">
      <c r="A73" s="1">
        <v>58</v>
      </c>
      <c r="B73" s="9">
        <v>44961</v>
      </c>
      <c r="C73" s="4">
        <v>27.24</v>
      </c>
      <c r="D73" s="4">
        <v>19.2</v>
      </c>
      <c r="E73" s="4">
        <v>16.600000000000001</v>
      </c>
      <c r="F73" s="4">
        <v>132</v>
      </c>
      <c r="G73" s="4">
        <v>132</v>
      </c>
      <c r="H73" s="4">
        <v>132</v>
      </c>
    </row>
    <row r="74" spans="1:8" x14ac:dyDescent="0.3">
      <c r="A74" s="1">
        <v>59</v>
      </c>
      <c r="B74" s="9">
        <v>44968</v>
      </c>
      <c r="C74" s="4">
        <v>42.160000000000004</v>
      </c>
      <c r="D74" s="4">
        <v>49.6</v>
      </c>
      <c r="E74" s="4">
        <v>37.700000000000003</v>
      </c>
      <c r="F74" s="4">
        <v>238</v>
      </c>
      <c r="G74" s="4">
        <v>238</v>
      </c>
      <c r="H74" s="4">
        <v>238</v>
      </c>
    </row>
    <row r="75" spans="1:8" x14ac:dyDescent="0.3">
      <c r="A75" s="1">
        <v>60</v>
      </c>
      <c r="B75" s="9">
        <v>44975</v>
      </c>
      <c r="C75" s="4">
        <v>42.14</v>
      </c>
      <c r="D75" s="4">
        <v>29.5</v>
      </c>
      <c r="E75" s="4">
        <v>9.3000000000000007</v>
      </c>
      <c r="F75" s="4">
        <v>184</v>
      </c>
      <c r="G75" s="4">
        <v>184</v>
      </c>
      <c r="H75" s="4">
        <v>184</v>
      </c>
    </row>
    <row r="76" spans="1:8" x14ac:dyDescent="0.3">
      <c r="A76" s="1">
        <v>61</v>
      </c>
      <c r="B76" s="9">
        <v>44982</v>
      </c>
      <c r="C76" s="4">
        <v>10.7</v>
      </c>
      <c r="D76" s="4">
        <v>2</v>
      </c>
      <c r="E76" s="4">
        <v>21.4</v>
      </c>
      <c r="F76" s="4">
        <v>81</v>
      </c>
      <c r="G76" s="4">
        <v>81</v>
      </c>
      <c r="H76" s="4">
        <v>81</v>
      </c>
    </row>
    <row r="77" spans="1:8" x14ac:dyDescent="0.3">
      <c r="A77" s="1">
        <v>62</v>
      </c>
      <c r="B77" s="9">
        <v>44989</v>
      </c>
      <c r="C77" s="4">
        <v>52.260000000000005</v>
      </c>
      <c r="D77" s="4">
        <v>42.7</v>
      </c>
      <c r="E77" s="4">
        <v>54.7</v>
      </c>
      <c r="F77" s="7"/>
      <c r="G77" s="7"/>
      <c r="H77" s="7">
        <v>174.16666666666666</v>
      </c>
    </row>
    <row r="78" spans="1:8" x14ac:dyDescent="0.3">
      <c r="A78" s="1">
        <v>63</v>
      </c>
      <c r="B78" s="9">
        <v>44996</v>
      </c>
      <c r="C78" s="4">
        <v>47.86</v>
      </c>
      <c r="D78" s="4">
        <v>15.5</v>
      </c>
      <c r="E78" s="4">
        <v>27.3</v>
      </c>
      <c r="F78" s="4">
        <v>157</v>
      </c>
      <c r="G78" s="4">
        <v>157</v>
      </c>
      <c r="H78" s="4">
        <v>157</v>
      </c>
    </row>
    <row r="79" spans="1:8" x14ac:dyDescent="0.3">
      <c r="A79" s="1">
        <v>64</v>
      </c>
      <c r="B79" s="9">
        <v>45003</v>
      </c>
      <c r="C79" s="4">
        <v>20.54</v>
      </c>
      <c r="D79" s="4">
        <v>29.6</v>
      </c>
      <c r="E79" s="4">
        <v>8.4</v>
      </c>
      <c r="F79" s="4">
        <v>290</v>
      </c>
      <c r="G79" s="4">
        <v>290</v>
      </c>
      <c r="H79" s="4">
        <v>290</v>
      </c>
    </row>
    <row r="80" spans="1:8" x14ac:dyDescent="0.3">
      <c r="A80" s="1">
        <v>65</v>
      </c>
      <c r="B80" s="9">
        <v>45010</v>
      </c>
      <c r="C80" s="4">
        <v>26.22</v>
      </c>
      <c r="D80" s="4">
        <v>42.8</v>
      </c>
      <c r="E80" s="4">
        <v>28.9</v>
      </c>
      <c r="F80" s="4">
        <v>180</v>
      </c>
      <c r="G80" s="4">
        <v>180</v>
      </c>
      <c r="H80" s="4">
        <v>180</v>
      </c>
    </row>
    <row r="81" spans="1:8" x14ac:dyDescent="0.3">
      <c r="A81" s="1">
        <v>66</v>
      </c>
      <c r="B81" s="9">
        <v>45017</v>
      </c>
      <c r="C81" s="4">
        <v>13.8</v>
      </c>
      <c r="D81" s="4">
        <v>9.3000000000000007</v>
      </c>
      <c r="E81" s="4">
        <v>0.9</v>
      </c>
      <c r="F81" s="4">
        <v>93</v>
      </c>
      <c r="G81" s="4">
        <v>93</v>
      </c>
      <c r="H81" s="4">
        <v>93</v>
      </c>
    </row>
    <row r="82" spans="1:8" x14ac:dyDescent="0.3">
      <c r="A82" s="1">
        <v>67</v>
      </c>
      <c r="B82" s="9">
        <v>45024</v>
      </c>
      <c r="C82" s="4">
        <v>6.3</v>
      </c>
      <c r="D82" s="4">
        <v>24.6</v>
      </c>
      <c r="E82" s="4">
        <v>2.2000000000000002</v>
      </c>
      <c r="F82" s="4">
        <v>95</v>
      </c>
      <c r="G82" s="4">
        <v>95</v>
      </c>
      <c r="H82" s="4">
        <v>95</v>
      </c>
    </row>
    <row r="83" spans="1:8" x14ac:dyDescent="0.3">
      <c r="A83" s="1">
        <v>68</v>
      </c>
      <c r="B83" s="9">
        <v>45031</v>
      </c>
      <c r="C83" s="4">
        <v>27.860000000000003</v>
      </c>
      <c r="D83" s="4">
        <v>14.5</v>
      </c>
      <c r="E83" s="4">
        <v>10.199999999999999</v>
      </c>
      <c r="F83" s="4">
        <v>134</v>
      </c>
      <c r="G83" s="4">
        <v>134</v>
      </c>
      <c r="H83" s="4">
        <v>134</v>
      </c>
    </row>
    <row r="84" spans="1:8" x14ac:dyDescent="0.3">
      <c r="A84" s="1">
        <v>69</v>
      </c>
      <c r="B84" s="9">
        <v>45038</v>
      </c>
      <c r="C84" s="4">
        <v>47.480000000000004</v>
      </c>
      <c r="D84" s="4">
        <v>27.5</v>
      </c>
      <c r="E84" s="4">
        <v>11</v>
      </c>
      <c r="F84" s="4">
        <v>189</v>
      </c>
      <c r="G84" s="4">
        <v>189</v>
      </c>
      <c r="H84" s="4">
        <v>189</v>
      </c>
    </row>
    <row r="85" spans="1:8" x14ac:dyDescent="0.3">
      <c r="A85" s="1">
        <v>70</v>
      </c>
      <c r="B85" s="9">
        <v>45045</v>
      </c>
      <c r="C85" s="4">
        <v>43.36</v>
      </c>
      <c r="D85" s="4">
        <v>43.9</v>
      </c>
      <c r="E85" s="4">
        <v>27.2</v>
      </c>
      <c r="F85" s="4">
        <v>223</v>
      </c>
      <c r="G85" s="4">
        <v>223</v>
      </c>
      <c r="H85" s="4">
        <v>223</v>
      </c>
    </row>
    <row r="86" spans="1:8" x14ac:dyDescent="0.3">
      <c r="A86" s="1">
        <v>71</v>
      </c>
      <c r="B86" s="9">
        <v>45052</v>
      </c>
      <c r="C86" s="4">
        <v>39.82</v>
      </c>
      <c r="D86" s="4">
        <v>30.6</v>
      </c>
      <c r="E86" s="4">
        <v>38.700000000000003</v>
      </c>
      <c r="F86" s="4">
        <v>183</v>
      </c>
      <c r="G86" s="4">
        <v>183</v>
      </c>
      <c r="H86" s="4">
        <v>183</v>
      </c>
    </row>
    <row r="87" spans="1:8" x14ac:dyDescent="0.3">
      <c r="A87" s="1">
        <v>72</v>
      </c>
      <c r="B87" s="9">
        <v>45059</v>
      </c>
      <c r="C87" s="4">
        <v>21.96</v>
      </c>
      <c r="D87" s="4">
        <v>14.3</v>
      </c>
      <c r="E87" s="4">
        <v>31.7</v>
      </c>
      <c r="F87" s="4">
        <v>124</v>
      </c>
      <c r="G87" s="4">
        <v>124</v>
      </c>
      <c r="H87" s="4">
        <v>124</v>
      </c>
    </row>
    <row r="88" spans="1:8" x14ac:dyDescent="0.3">
      <c r="A88" s="1">
        <v>73</v>
      </c>
      <c r="B88" s="9">
        <v>45066</v>
      </c>
      <c r="C88" s="4">
        <v>5.36</v>
      </c>
      <c r="D88" s="4">
        <v>33</v>
      </c>
      <c r="E88" s="4">
        <v>19.3</v>
      </c>
      <c r="F88" s="4">
        <v>88</v>
      </c>
      <c r="G88" s="4">
        <v>88</v>
      </c>
      <c r="H88" s="4">
        <v>88</v>
      </c>
    </row>
    <row r="89" spans="1:8" x14ac:dyDescent="0.3">
      <c r="A89" s="1">
        <v>74</v>
      </c>
      <c r="B89" s="9">
        <v>45073</v>
      </c>
      <c r="C89" s="4">
        <v>25.880000000000003</v>
      </c>
      <c r="D89" s="4">
        <v>5.7</v>
      </c>
      <c r="E89" s="4">
        <v>31.3</v>
      </c>
      <c r="F89" s="4">
        <v>110</v>
      </c>
      <c r="G89" s="4">
        <v>110</v>
      </c>
      <c r="H89" s="4">
        <v>110</v>
      </c>
    </row>
    <row r="90" spans="1:8" x14ac:dyDescent="0.3">
      <c r="A90" s="1">
        <v>75</v>
      </c>
      <c r="B90" s="9">
        <v>45080</v>
      </c>
      <c r="C90" s="4">
        <v>42.68</v>
      </c>
      <c r="D90" s="4">
        <v>24.6</v>
      </c>
      <c r="E90" s="4">
        <v>13.1</v>
      </c>
      <c r="F90" s="4">
        <v>170</v>
      </c>
      <c r="G90" s="4">
        <v>170</v>
      </c>
      <c r="H90" s="4">
        <v>170</v>
      </c>
    </row>
    <row r="91" spans="1:8" x14ac:dyDescent="0.3">
      <c r="A91" s="1">
        <v>76</v>
      </c>
      <c r="B91" s="9">
        <v>45087</v>
      </c>
      <c r="C91" s="4">
        <v>3.38</v>
      </c>
      <c r="D91" s="4">
        <v>43.7</v>
      </c>
      <c r="E91" s="4">
        <v>89.4</v>
      </c>
      <c r="F91" s="4">
        <v>87</v>
      </c>
      <c r="G91" s="4">
        <v>87</v>
      </c>
      <c r="H91" s="4">
        <v>87</v>
      </c>
    </row>
    <row r="92" spans="1:8" x14ac:dyDescent="0.3">
      <c r="A92" s="1">
        <v>77</v>
      </c>
      <c r="B92" s="9">
        <v>45094</v>
      </c>
      <c r="C92" s="4">
        <v>5.5</v>
      </c>
      <c r="D92" s="4">
        <v>1.6</v>
      </c>
      <c r="E92" s="4">
        <v>20.7</v>
      </c>
      <c r="F92" s="4">
        <v>69</v>
      </c>
      <c r="G92" s="4">
        <v>69</v>
      </c>
      <c r="H92" s="4">
        <v>69</v>
      </c>
    </row>
    <row r="93" spans="1:8" x14ac:dyDescent="0.3">
      <c r="A93" s="1">
        <v>78</v>
      </c>
      <c r="B93" s="9">
        <v>45101</v>
      </c>
      <c r="C93" s="4">
        <v>24.1</v>
      </c>
      <c r="D93" s="4">
        <v>28.5</v>
      </c>
      <c r="E93" s="4">
        <v>14.2</v>
      </c>
      <c r="F93" s="4">
        <v>142</v>
      </c>
      <c r="G93" s="4">
        <v>142</v>
      </c>
      <c r="H93" s="4">
        <v>142</v>
      </c>
    </row>
    <row r="94" spans="1:8" x14ac:dyDescent="0.3">
      <c r="A94" s="1">
        <v>79</v>
      </c>
      <c r="B94" s="9">
        <v>45108</v>
      </c>
      <c r="C94" s="4">
        <v>1.08</v>
      </c>
      <c r="D94" s="4">
        <v>29.9</v>
      </c>
      <c r="E94" s="4">
        <v>9.4</v>
      </c>
      <c r="F94" s="4">
        <v>53</v>
      </c>
      <c r="G94" s="4">
        <v>53</v>
      </c>
      <c r="H94" s="4">
        <v>53</v>
      </c>
    </row>
    <row r="95" spans="1:8" x14ac:dyDescent="0.3">
      <c r="A95" s="1">
        <v>80</v>
      </c>
      <c r="B95" s="9">
        <v>45115</v>
      </c>
      <c r="C95" s="4">
        <v>23.2</v>
      </c>
      <c r="D95" s="4">
        <v>7.7</v>
      </c>
      <c r="E95" s="4">
        <v>23.1</v>
      </c>
      <c r="F95" s="4">
        <v>110</v>
      </c>
      <c r="G95" s="4">
        <v>110</v>
      </c>
      <c r="H95" s="4">
        <v>110</v>
      </c>
    </row>
    <row r="96" spans="1:8" x14ac:dyDescent="0.3">
      <c r="A96" s="1">
        <v>81</v>
      </c>
      <c r="B96" s="9">
        <v>45122</v>
      </c>
      <c r="C96" s="4">
        <v>15.280000000000001</v>
      </c>
      <c r="D96" s="4">
        <v>26.7</v>
      </c>
      <c r="E96" s="4">
        <v>22.3</v>
      </c>
      <c r="F96" s="4">
        <v>118</v>
      </c>
      <c r="G96" s="4">
        <v>118</v>
      </c>
      <c r="H96" s="4">
        <v>118</v>
      </c>
    </row>
    <row r="97" spans="1:8" x14ac:dyDescent="0.3">
      <c r="A97" s="1">
        <v>82</v>
      </c>
      <c r="B97" s="9">
        <v>45129</v>
      </c>
      <c r="C97" s="4">
        <v>47.96</v>
      </c>
      <c r="D97" s="4">
        <v>4.0999999999999996</v>
      </c>
      <c r="E97" s="4">
        <v>36.9</v>
      </c>
      <c r="F97" s="4">
        <v>123</v>
      </c>
      <c r="G97" s="4">
        <v>123</v>
      </c>
      <c r="H97" s="4">
        <v>123</v>
      </c>
    </row>
    <row r="98" spans="1:8" x14ac:dyDescent="0.3">
      <c r="A98" s="1">
        <v>83</v>
      </c>
      <c r="B98" s="9">
        <v>45136</v>
      </c>
      <c r="C98" s="4">
        <v>15.059999999999999</v>
      </c>
      <c r="D98" s="4">
        <v>20.3</v>
      </c>
      <c r="E98" s="4">
        <v>32.5</v>
      </c>
      <c r="F98" s="4">
        <v>113</v>
      </c>
      <c r="G98" s="4">
        <v>113</v>
      </c>
      <c r="H98" s="4">
        <v>113</v>
      </c>
    </row>
    <row r="99" spans="1:8" x14ac:dyDescent="0.3">
      <c r="A99" s="1">
        <v>84</v>
      </c>
      <c r="B99" s="9">
        <v>45143</v>
      </c>
      <c r="C99" s="4">
        <v>13.680000000000001</v>
      </c>
      <c r="D99" s="4">
        <v>44.5</v>
      </c>
      <c r="E99" s="4">
        <v>35.6</v>
      </c>
      <c r="F99" s="4">
        <v>136</v>
      </c>
      <c r="G99" s="4">
        <v>136</v>
      </c>
      <c r="H99" s="4">
        <v>136</v>
      </c>
    </row>
    <row r="100" spans="1:8" x14ac:dyDescent="0.3">
      <c r="A100" s="1">
        <v>85</v>
      </c>
      <c r="B100" s="9">
        <v>45150</v>
      </c>
      <c r="C100" s="4">
        <v>42.7</v>
      </c>
      <c r="D100" s="4">
        <v>43</v>
      </c>
      <c r="E100" s="4">
        <v>33.799999999999997</v>
      </c>
      <c r="F100" s="4">
        <v>217</v>
      </c>
      <c r="G100" s="4">
        <v>217</v>
      </c>
      <c r="H100" s="4">
        <v>217</v>
      </c>
    </row>
    <row r="101" spans="1:8" x14ac:dyDescent="0.3">
      <c r="A101" s="1">
        <v>86</v>
      </c>
      <c r="B101" s="9">
        <v>45157</v>
      </c>
      <c r="C101" s="4">
        <v>38.64</v>
      </c>
      <c r="D101" s="4">
        <v>18.399999999999999</v>
      </c>
      <c r="E101" s="4">
        <v>65.7</v>
      </c>
      <c r="F101" s="4">
        <v>152</v>
      </c>
      <c r="G101" s="4">
        <v>152</v>
      </c>
      <c r="H101" s="4">
        <v>152</v>
      </c>
    </row>
    <row r="102" spans="1:8" x14ac:dyDescent="0.3">
      <c r="A102" s="1">
        <v>87</v>
      </c>
      <c r="B102" s="9">
        <v>45164</v>
      </c>
      <c r="C102" s="4">
        <v>15.26</v>
      </c>
      <c r="D102" s="4">
        <v>27.5</v>
      </c>
      <c r="E102" s="4">
        <v>16</v>
      </c>
      <c r="F102" s="4">
        <v>120</v>
      </c>
      <c r="G102" s="4">
        <v>120</v>
      </c>
      <c r="H102" s="4">
        <v>120</v>
      </c>
    </row>
    <row r="103" spans="1:8" x14ac:dyDescent="0.3">
      <c r="A103" s="1">
        <v>88</v>
      </c>
      <c r="B103" s="9">
        <v>45171</v>
      </c>
      <c r="C103" s="4">
        <v>22.14</v>
      </c>
      <c r="D103" s="4">
        <v>40.6</v>
      </c>
      <c r="E103" s="4">
        <v>63.2</v>
      </c>
      <c r="F103" s="4">
        <v>160</v>
      </c>
      <c r="G103" s="4">
        <v>160</v>
      </c>
      <c r="H103" s="4">
        <v>160</v>
      </c>
    </row>
    <row r="104" spans="1:8" x14ac:dyDescent="0.3">
      <c r="A104" s="1">
        <v>89</v>
      </c>
      <c r="B104" s="9">
        <v>45178</v>
      </c>
      <c r="C104" s="4">
        <v>17.66</v>
      </c>
      <c r="D104" s="4">
        <v>25.5</v>
      </c>
      <c r="E104" s="4">
        <v>73.400000000000006</v>
      </c>
      <c r="F104" s="4">
        <v>129</v>
      </c>
      <c r="G104" s="4">
        <v>129</v>
      </c>
      <c r="H104" s="4">
        <v>129</v>
      </c>
    </row>
    <row r="105" spans="1:8" x14ac:dyDescent="0.3">
      <c r="A105" s="1">
        <v>90</v>
      </c>
      <c r="B105" s="9">
        <v>45185</v>
      </c>
      <c r="C105" s="4">
        <v>21.96</v>
      </c>
      <c r="D105" s="4">
        <v>47.8</v>
      </c>
      <c r="E105" s="4">
        <v>51.4</v>
      </c>
      <c r="F105" s="4">
        <v>167</v>
      </c>
      <c r="G105" s="4">
        <v>167</v>
      </c>
      <c r="H105" s="4">
        <v>167</v>
      </c>
    </row>
    <row r="106" spans="1:8" x14ac:dyDescent="0.3">
      <c r="A106" s="1">
        <v>91</v>
      </c>
      <c r="B106" s="9">
        <v>45192</v>
      </c>
      <c r="C106" s="4">
        <v>26.860000000000003</v>
      </c>
      <c r="D106" s="4">
        <v>4.9000000000000004</v>
      </c>
      <c r="E106" s="4">
        <v>9.3000000000000007</v>
      </c>
      <c r="F106" s="7"/>
      <c r="G106" s="7"/>
      <c r="H106" s="7">
        <v>152.5</v>
      </c>
    </row>
    <row r="107" spans="1:8" x14ac:dyDescent="0.3">
      <c r="A107" s="1">
        <v>92</v>
      </c>
      <c r="B107" s="9">
        <v>45199</v>
      </c>
      <c r="C107" s="4">
        <v>5.7200000000000006</v>
      </c>
      <c r="D107" s="4">
        <v>1.5</v>
      </c>
      <c r="E107" s="4">
        <v>33</v>
      </c>
      <c r="F107" s="4">
        <v>73</v>
      </c>
      <c r="G107" s="4">
        <v>73</v>
      </c>
      <c r="H107" s="4">
        <v>73</v>
      </c>
    </row>
    <row r="108" spans="1:8" x14ac:dyDescent="0.3">
      <c r="A108" s="1">
        <v>93</v>
      </c>
      <c r="B108" s="9">
        <v>45206</v>
      </c>
      <c r="C108" s="4">
        <v>43.54</v>
      </c>
      <c r="D108" s="4">
        <v>33.5</v>
      </c>
      <c r="E108" s="4">
        <v>59</v>
      </c>
      <c r="F108" s="4">
        <v>194</v>
      </c>
      <c r="G108" s="4">
        <v>194</v>
      </c>
      <c r="H108" s="4">
        <v>194</v>
      </c>
    </row>
    <row r="109" spans="1:8" x14ac:dyDescent="0.3">
      <c r="A109" s="1">
        <v>94</v>
      </c>
      <c r="B109" s="9">
        <v>45213</v>
      </c>
      <c r="C109" s="4">
        <v>50.18</v>
      </c>
      <c r="D109" s="4">
        <v>36.5</v>
      </c>
      <c r="E109" s="4">
        <v>72.3</v>
      </c>
      <c r="F109" s="4">
        <v>222</v>
      </c>
      <c r="G109" s="4">
        <v>222</v>
      </c>
      <c r="H109" s="4">
        <v>222</v>
      </c>
    </row>
    <row r="110" spans="1:8" x14ac:dyDescent="0.3">
      <c r="A110" s="1">
        <v>95</v>
      </c>
      <c r="B110" s="9">
        <v>45220</v>
      </c>
      <c r="C110" s="4">
        <v>21.48</v>
      </c>
      <c r="D110" s="4">
        <v>14</v>
      </c>
      <c r="E110" s="4">
        <v>10.9</v>
      </c>
      <c r="F110" s="4">
        <v>115</v>
      </c>
      <c r="G110" s="4">
        <v>115</v>
      </c>
      <c r="H110" s="4">
        <v>115</v>
      </c>
    </row>
    <row r="111" spans="1:8" x14ac:dyDescent="0.3">
      <c r="A111" s="1">
        <v>96</v>
      </c>
      <c r="B111" s="9">
        <v>45227</v>
      </c>
      <c r="C111" s="4">
        <v>32.660000000000004</v>
      </c>
      <c r="D111" s="4">
        <v>31.6</v>
      </c>
      <c r="E111" s="4">
        <v>52.9</v>
      </c>
      <c r="F111" s="4">
        <v>169</v>
      </c>
      <c r="G111" s="4">
        <v>169</v>
      </c>
      <c r="H111" s="4">
        <v>169</v>
      </c>
    </row>
    <row r="112" spans="1:8" x14ac:dyDescent="0.3">
      <c r="A112" s="1">
        <v>97</v>
      </c>
      <c r="B112" s="9">
        <v>45234</v>
      </c>
      <c r="C112" s="4">
        <v>39.519999999999996</v>
      </c>
      <c r="D112" s="4">
        <v>3.5</v>
      </c>
      <c r="E112" s="4">
        <v>5.9</v>
      </c>
      <c r="F112" s="4">
        <v>117</v>
      </c>
      <c r="G112" s="4">
        <v>117</v>
      </c>
      <c r="H112" s="4">
        <v>117</v>
      </c>
    </row>
    <row r="113" spans="1:8" x14ac:dyDescent="0.3">
      <c r="A113" s="1">
        <v>98</v>
      </c>
      <c r="B113" s="9">
        <v>45241</v>
      </c>
      <c r="C113" s="4">
        <v>36.980000000000004</v>
      </c>
      <c r="D113" s="4">
        <v>21</v>
      </c>
      <c r="E113" s="4">
        <v>22</v>
      </c>
      <c r="F113" s="4">
        <v>155</v>
      </c>
      <c r="G113" s="4">
        <v>155</v>
      </c>
      <c r="H113" s="4">
        <v>155</v>
      </c>
    </row>
    <row r="114" spans="1:8" x14ac:dyDescent="0.3">
      <c r="A114" s="1">
        <v>99</v>
      </c>
      <c r="B114" s="9">
        <v>45248</v>
      </c>
      <c r="C114" s="4">
        <v>57.94</v>
      </c>
      <c r="D114" s="4">
        <v>42.3</v>
      </c>
      <c r="E114" s="4">
        <v>51.2</v>
      </c>
      <c r="F114" s="4">
        <v>254</v>
      </c>
      <c r="G114" s="4">
        <v>254</v>
      </c>
      <c r="H114" s="4">
        <v>254</v>
      </c>
    </row>
    <row r="115" spans="1:8" x14ac:dyDescent="0.3">
      <c r="A115" s="1">
        <v>100</v>
      </c>
      <c r="B115" s="9">
        <v>45255</v>
      </c>
      <c r="C115" s="4">
        <v>27.04</v>
      </c>
      <c r="D115" s="4">
        <v>41.7</v>
      </c>
      <c r="E115" s="4">
        <v>45.9</v>
      </c>
      <c r="F115" s="4">
        <v>172</v>
      </c>
      <c r="G115" s="4">
        <v>172</v>
      </c>
      <c r="H115" s="4">
        <v>172</v>
      </c>
    </row>
    <row r="116" spans="1:8" x14ac:dyDescent="0.3">
      <c r="A116" s="1">
        <v>101</v>
      </c>
      <c r="B116" s="9">
        <v>45262</v>
      </c>
      <c r="C116" s="4">
        <v>44.480000000000004</v>
      </c>
      <c r="D116" s="4">
        <v>4.3</v>
      </c>
      <c r="E116" s="4">
        <v>49.8</v>
      </c>
      <c r="F116" s="4">
        <v>117</v>
      </c>
      <c r="G116" s="4">
        <v>117</v>
      </c>
      <c r="H116" s="4">
        <v>117</v>
      </c>
    </row>
    <row r="117" spans="1:8" x14ac:dyDescent="0.3">
      <c r="A117" s="1">
        <v>102</v>
      </c>
      <c r="B117" s="9">
        <v>45269</v>
      </c>
      <c r="C117" s="4">
        <v>59.279999999999994</v>
      </c>
      <c r="D117" s="4">
        <v>36.299999999999997</v>
      </c>
      <c r="E117" s="4">
        <v>100.9</v>
      </c>
      <c r="F117" s="4">
        <v>238</v>
      </c>
      <c r="G117" s="4">
        <v>238</v>
      </c>
      <c r="H117" s="4">
        <v>238</v>
      </c>
    </row>
    <row r="118" spans="1:8" x14ac:dyDescent="0.3">
      <c r="A118" s="1">
        <v>103</v>
      </c>
      <c r="B118" s="9">
        <v>45276</v>
      </c>
      <c r="C118" s="4">
        <v>56.04</v>
      </c>
      <c r="D118" s="4">
        <v>10.1</v>
      </c>
      <c r="E118" s="4">
        <v>21.4</v>
      </c>
      <c r="F118" s="4">
        <v>148</v>
      </c>
      <c r="G118" s="4">
        <v>148</v>
      </c>
      <c r="H118" s="4">
        <v>148</v>
      </c>
    </row>
    <row r="119" spans="1:8" x14ac:dyDescent="0.3">
      <c r="A119" s="1">
        <v>104</v>
      </c>
      <c r="B119" s="9">
        <v>45283</v>
      </c>
      <c r="C119" s="4">
        <v>37.58</v>
      </c>
      <c r="D119" s="4">
        <v>17.2</v>
      </c>
      <c r="E119" s="4">
        <v>17.899999999999999</v>
      </c>
      <c r="F119" s="4">
        <v>147</v>
      </c>
      <c r="G119" s="4">
        <v>147</v>
      </c>
      <c r="H119" s="4">
        <v>147</v>
      </c>
    </row>
    <row r="120" spans="1:8" x14ac:dyDescent="0.3">
      <c r="A120" s="1">
        <v>105</v>
      </c>
      <c r="B120" s="9">
        <v>45290</v>
      </c>
      <c r="C120" s="4">
        <v>47.64</v>
      </c>
      <c r="D120" s="4">
        <v>34.299999999999997</v>
      </c>
      <c r="E120" s="4">
        <v>5.3</v>
      </c>
      <c r="F120" s="4">
        <v>207</v>
      </c>
      <c r="G120" s="4">
        <v>207</v>
      </c>
      <c r="H120" s="4">
        <v>207</v>
      </c>
    </row>
    <row r="121" spans="1:8" x14ac:dyDescent="0.3">
      <c r="A121" s="1">
        <v>106</v>
      </c>
      <c r="B121" s="9">
        <v>45297</v>
      </c>
      <c r="C121" s="4">
        <v>27.580000000000002</v>
      </c>
      <c r="D121" s="4">
        <v>46.4</v>
      </c>
      <c r="E121" s="4">
        <v>59</v>
      </c>
      <c r="F121" s="4">
        <v>192</v>
      </c>
      <c r="G121" s="4">
        <v>192</v>
      </c>
      <c r="H121" s="4">
        <v>192</v>
      </c>
    </row>
    <row r="122" spans="1:8" x14ac:dyDescent="0.3">
      <c r="A122" s="1">
        <v>107</v>
      </c>
      <c r="B122" s="9">
        <v>45304</v>
      </c>
      <c r="C122" s="4">
        <v>5</v>
      </c>
      <c r="D122" s="4">
        <v>11</v>
      </c>
      <c r="E122" s="4">
        <v>29.7</v>
      </c>
      <c r="F122" s="4">
        <v>72</v>
      </c>
      <c r="G122" s="4">
        <v>72</v>
      </c>
      <c r="H122" s="4">
        <v>72</v>
      </c>
    </row>
    <row r="123" spans="1:8" x14ac:dyDescent="0.3">
      <c r="A123" s="1">
        <v>108</v>
      </c>
      <c r="B123" s="9">
        <v>45311</v>
      </c>
      <c r="C123" s="4">
        <v>18.080000000000002</v>
      </c>
      <c r="D123" s="4">
        <v>0.3</v>
      </c>
      <c r="E123" s="4">
        <v>23.2</v>
      </c>
      <c r="F123" s="4">
        <v>87</v>
      </c>
      <c r="G123" s="4">
        <v>87</v>
      </c>
      <c r="H123" s="4">
        <v>87</v>
      </c>
    </row>
    <row r="124" spans="1:8" x14ac:dyDescent="0.3">
      <c r="A124" s="1">
        <v>109</v>
      </c>
      <c r="B124" s="9">
        <v>45318</v>
      </c>
      <c r="C124" s="4">
        <v>2.62</v>
      </c>
      <c r="D124" s="4">
        <v>0.4</v>
      </c>
      <c r="E124" s="4">
        <v>25.6</v>
      </c>
      <c r="F124" s="4">
        <v>53</v>
      </c>
      <c r="G124" s="4">
        <v>53</v>
      </c>
      <c r="H124" s="4">
        <v>53</v>
      </c>
    </row>
    <row r="125" spans="1:8" x14ac:dyDescent="0.3">
      <c r="A125" s="1">
        <v>110</v>
      </c>
      <c r="B125" s="9">
        <v>45325</v>
      </c>
      <c r="C125" s="4">
        <v>51.08</v>
      </c>
      <c r="D125" s="4">
        <v>26.9</v>
      </c>
      <c r="E125" s="4">
        <v>5.5</v>
      </c>
      <c r="F125" s="4">
        <v>198</v>
      </c>
      <c r="G125" s="4">
        <v>198</v>
      </c>
      <c r="H125" s="4">
        <v>198</v>
      </c>
    </row>
    <row r="126" spans="1:8" x14ac:dyDescent="0.3">
      <c r="A126" s="1">
        <v>111</v>
      </c>
      <c r="B126" s="9">
        <v>45332</v>
      </c>
      <c r="C126" s="4">
        <v>45.160000000000004</v>
      </c>
      <c r="D126" s="4">
        <v>8.1999999999999993</v>
      </c>
      <c r="E126" s="4">
        <v>56.5</v>
      </c>
      <c r="F126" s="4">
        <v>134</v>
      </c>
      <c r="G126" s="4">
        <v>134</v>
      </c>
      <c r="H126" s="4">
        <v>134</v>
      </c>
    </row>
    <row r="127" spans="1:8" x14ac:dyDescent="0.3">
      <c r="A127" s="1">
        <v>112</v>
      </c>
      <c r="B127" s="9">
        <v>45339</v>
      </c>
      <c r="C127" s="4">
        <v>48.339999999999996</v>
      </c>
      <c r="D127" s="4">
        <v>38</v>
      </c>
      <c r="E127" s="4">
        <v>23.2</v>
      </c>
      <c r="F127" s="4">
        <v>218</v>
      </c>
      <c r="G127" s="4">
        <v>218</v>
      </c>
      <c r="H127" s="4">
        <v>218</v>
      </c>
    </row>
    <row r="128" spans="1:8" x14ac:dyDescent="0.3">
      <c r="A128" s="1">
        <v>113</v>
      </c>
      <c r="B128" s="9">
        <v>45346</v>
      </c>
      <c r="C128" s="4">
        <v>35.14</v>
      </c>
      <c r="D128" s="4">
        <v>15.4</v>
      </c>
      <c r="E128" s="4">
        <v>2.4</v>
      </c>
      <c r="F128" s="4">
        <v>141</v>
      </c>
      <c r="G128" s="4">
        <v>141</v>
      </c>
      <c r="H128" s="4">
        <v>141</v>
      </c>
    </row>
    <row r="129" spans="1:8" x14ac:dyDescent="0.3">
      <c r="A129" s="1">
        <v>114</v>
      </c>
      <c r="B129" s="9">
        <v>45353</v>
      </c>
      <c r="C129" s="4">
        <v>41.92</v>
      </c>
      <c r="D129" s="4">
        <v>20.6</v>
      </c>
      <c r="E129" s="4">
        <v>10.7</v>
      </c>
      <c r="F129" s="4">
        <v>159</v>
      </c>
      <c r="G129" s="4">
        <v>159</v>
      </c>
      <c r="H129" s="4">
        <v>159</v>
      </c>
    </row>
    <row r="130" spans="1:8" x14ac:dyDescent="0.3">
      <c r="A130" s="1">
        <v>115</v>
      </c>
      <c r="B130" s="9">
        <v>45360</v>
      </c>
      <c r="C130" s="4">
        <v>15.64</v>
      </c>
      <c r="D130" s="4">
        <v>46.8</v>
      </c>
      <c r="E130" s="4">
        <v>34.5</v>
      </c>
      <c r="F130" s="4">
        <v>146</v>
      </c>
      <c r="G130" s="4">
        <v>146</v>
      </c>
      <c r="H130" s="4">
        <v>146</v>
      </c>
    </row>
    <row r="131" spans="1:8" x14ac:dyDescent="0.3">
      <c r="A131" s="1">
        <v>116</v>
      </c>
      <c r="B131" s="9">
        <v>45367</v>
      </c>
      <c r="C131" s="4">
        <v>15.02</v>
      </c>
      <c r="D131" s="4">
        <v>35</v>
      </c>
      <c r="E131" s="4">
        <v>52.7</v>
      </c>
      <c r="F131" s="4">
        <v>126</v>
      </c>
      <c r="G131" s="4">
        <v>126</v>
      </c>
      <c r="H131" s="4">
        <v>126</v>
      </c>
    </row>
    <row r="132" spans="1:8" x14ac:dyDescent="0.3">
      <c r="A132" s="1">
        <v>117</v>
      </c>
      <c r="B132" s="9">
        <v>45374</v>
      </c>
      <c r="C132" s="4">
        <v>27.839999999999996</v>
      </c>
      <c r="D132" s="4">
        <v>14.3</v>
      </c>
      <c r="E132" s="4">
        <v>25.6</v>
      </c>
      <c r="F132" s="4">
        <v>122</v>
      </c>
      <c r="G132" s="4">
        <v>122</v>
      </c>
      <c r="H132" s="4">
        <v>122</v>
      </c>
    </row>
    <row r="133" spans="1:8" x14ac:dyDescent="0.3">
      <c r="A133" s="1">
        <v>118</v>
      </c>
      <c r="B133" s="9">
        <v>45381</v>
      </c>
      <c r="C133" s="4">
        <v>15.280000000000001</v>
      </c>
      <c r="D133" s="4">
        <v>0.8</v>
      </c>
      <c r="E133" s="4">
        <v>14.8</v>
      </c>
      <c r="F133" s="4">
        <v>94</v>
      </c>
      <c r="G133" s="4">
        <v>94</v>
      </c>
      <c r="H133" s="4">
        <v>94</v>
      </c>
    </row>
    <row r="134" spans="1:8" x14ac:dyDescent="0.3">
      <c r="A134" s="1">
        <v>119</v>
      </c>
      <c r="B134" s="9">
        <v>45388</v>
      </c>
      <c r="C134" s="4">
        <v>25.14</v>
      </c>
      <c r="D134" s="4">
        <v>36.9</v>
      </c>
      <c r="E134" s="4">
        <v>79.2</v>
      </c>
      <c r="F134" s="4">
        <v>159</v>
      </c>
      <c r="G134" s="4">
        <v>159</v>
      </c>
      <c r="H134" s="4">
        <v>159</v>
      </c>
    </row>
    <row r="135" spans="1:8" x14ac:dyDescent="0.3">
      <c r="A135" s="1">
        <v>120</v>
      </c>
      <c r="B135" s="9">
        <v>45395</v>
      </c>
      <c r="C135" s="4">
        <v>3.88</v>
      </c>
      <c r="D135" s="4">
        <v>16</v>
      </c>
      <c r="E135" s="4">
        <v>22.3</v>
      </c>
      <c r="F135" s="4">
        <v>66</v>
      </c>
      <c r="G135" s="4">
        <v>66</v>
      </c>
      <c r="H135" s="4">
        <v>66</v>
      </c>
    </row>
    <row r="136" spans="1:8" x14ac:dyDescent="0.3">
      <c r="A136" s="1">
        <v>121</v>
      </c>
      <c r="B136" s="9">
        <v>45402</v>
      </c>
      <c r="C136" s="4">
        <v>28.26</v>
      </c>
      <c r="D136" s="4">
        <v>26.8</v>
      </c>
      <c r="E136" s="4">
        <v>46.2</v>
      </c>
      <c r="F136" s="4">
        <v>155</v>
      </c>
      <c r="G136" s="4">
        <v>155</v>
      </c>
      <c r="H136" s="4">
        <v>155</v>
      </c>
    </row>
    <row r="137" spans="1:8" x14ac:dyDescent="0.3">
      <c r="A137" s="1">
        <v>122</v>
      </c>
      <c r="B137" s="9">
        <v>45409</v>
      </c>
      <c r="C137" s="4">
        <v>3.7600000000000002</v>
      </c>
      <c r="D137" s="4">
        <v>21.7</v>
      </c>
      <c r="E137" s="4">
        <v>50.4</v>
      </c>
      <c r="F137" s="4">
        <v>70</v>
      </c>
      <c r="G137" s="4">
        <v>70</v>
      </c>
      <c r="H137" s="4">
        <v>70</v>
      </c>
    </row>
    <row r="138" spans="1:8" x14ac:dyDescent="0.3">
      <c r="A138" s="1">
        <v>123</v>
      </c>
      <c r="B138" s="9">
        <v>45416</v>
      </c>
      <c r="C138" s="4">
        <v>44.8</v>
      </c>
      <c r="D138" s="4">
        <v>2.4</v>
      </c>
      <c r="E138" s="4">
        <v>15.6</v>
      </c>
      <c r="F138" s="4">
        <v>116</v>
      </c>
      <c r="G138" s="4">
        <v>116</v>
      </c>
      <c r="H138" s="4">
        <v>116</v>
      </c>
    </row>
    <row r="139" spans="1:8" x14ac:dyDescent="0.3">
      <c r="A139" s="1">
        <v>124</v>
      </c>
      <c r="B139" s="9">
        <v>45423</v>
      </c>
      <c r="C139" s="4">
        <v>24.619999999999997</v>
      </c>
      <c r="D139" s="4">
        <v>34.6</v>
      </c>
      <c r="E139" s="4">
        <v>12.4</v>
      </c>
      <c r="F139" s="4">
        <v>152</v>
      </c>
      <c r="G139" s="4">
        <v>152</v>
      </c>
      <c r="H139" s="4">
        <v>152</v>
      </c>
    </row>
    <row r="140" spans="1:8" x14ac:dyDescent="0.3">
      <c r="A140" s="1">
        <v>125</v>
      </c>
      <c r="B140" s="9">
        <v>45430</v>
      </c>
      <c r="C140" s="4">
        <v>45.9</v>
      </c>
      <c r="D140" s="4">
        <v>32.299999999999997</v>
      </c>
      <c r="E140" s="4">
        <v>74.2</v>
      </c>
      <c r="F140" s="4">
        <v>197</v>
      </c>
      <c r="G140" s="4">
        <v>197</v>
      </c>
      <c r="H140" s="4">
        <v>197</v>
      </c>
    </row>
    <row r="141" spans="1:8" x14ac:dyDescent="0.3">
      <c r="A141" s="1">
        <v>126</v>
      </c>
      <c r="B141" s="9">
        <v>45437</v>
      </c>
      <c r="C141" s="4">
        <v>17.440000000000001</v>
      </c>
      <c r="D141" s="4">
        <v>11.8</v>
      </c>
      <c r="E141" s="4">
        <v>25.9</v>
      </c>
      <c r="F141" s="4">
        <v>106</v>
      </c>
      <c r="G141" s="4">
        <v>106</v>
      </c>
      <c r="H141" s="4">
        <v>106</v>
      </c>
    </row>
    <row r="142" spans="1:8" x14ac:dyDescent="0.3">
      <c r="A142" s="1">
        <v>127</v>
      </c>
      <c r="B142" s="9">
        <v>45444</v>
      </c>
      <c r="C142" s="4">
        <v>1.56</v>
      </c>
      <c r="D142" s="4">
        <v>38.9</v>
      </c>
      <c r="E142" s="4">
        <v>50.6</v>
      </c>
      <c r="F142" s="4">
        <v>66</v>
      </c>
      <c r="G142" s="4">
        <v>66</v>
      </c>
      <c r="H142" s="4">
        <v>66</v>
      </c>
    </row>
    <row r="143" spans="1:8" x14ac:dyDescent="0.3">
      <c r="A143" s="1">
        <v>128</v>
      </c>
      <c r="B143" s="9">
        <v>45451</v>
      </c>
      <c r="C143" s="4">
        <v>70.06</v>
      </c>
      <c r="D143" s="4">
        <v>0</v>
      </c>
      <c r="E143" s="4">
        <v>9.1999999999999993</v>
      </c>
      <c r="F143" s="4">
        <v>88</v>
      </c>
      <c r="G143" s="4">
        <v>88</v>
      </c>
      <c r="H143" s="4">
        <v>88</v>
      </c>
    </row>
    <row r="144" spans="1:8" x14ac:dyDescent="0.3">
      <c r="A144" s="1">
        <v>129</v>
      </c>
      <c r="B144" s="9">
        <v>45458</v>
      </c>
      <c r="C144" s="4">
        <v>44.06</v>
      </c>
      <c r="D144" s="4">
        <v>49</v>
      </c>
      <c r="E144" s="4">
        <v>3.2</v>
      </c>
      <c r="F144" s="4">
        <v>247</v>
      </c>
      <c r="G144" s="4">
        <v>247</v>
      </c>
      <c r="H144" s="4">
        <v>247</v>
      </c>
    </row>
    <row r="145" spans="1:8" x14ac:dyDescent="0.3">
      <c r="A145" s="1">
        <v>130</v>
      </c>
      <c r="B145" s="9">
        <v>45465</v>
      </c>
      <c r="C145" s="4">
        <v>11.92</v>
      </c>
      <c r="D145" s="4">
        <v>12</v>
      </c>
      <c r="E145" s="4">
        <v>43.1</v>
      </c>
      <c r="F145" s="4">
        <v>97</v>
      </c>
      <c r="G145" s="4">
        <v>97</v>
      </c>
      <c r="H145" s="4">
        <v>97</v>
      </c>
    </row>
    <row r="146" spans="1:8" x14ac:dyDescent="0.3">
      <c r="A146" s="1">
        <v>131</v>
      </c>
      <c r="B146" s="9">
        <v>45472</v>
      </c>
      <c r="C146" s="4">
        <v>2</v>
      </c>
      <c r="D146" s="4">
        <v>39.6</v>
      </c>
      <c r="E146" s="4">
        <v>8.6999999999999993</v>
      </c>
      <c r="F146" s="4">
        <v>16</v>
      </c>
      <c r="G146" s="4">
        <v>16</v>
      </c>
      <c r="H146" s="4">
        <v>16</v>
      </c>
    </row>
    <row r="147" spans="1:8" x14ac:dyDescent="0.3">
      <c r="A147" s="1">
        <v>132</v>
      </c>
      <c r="B147" s="9">
        <v>45479</v>
      </c>
      <c r="C147" s="4">
        <v>53.04</v>
      </c>
      <c r="D147" s="4">
        <v>2.9</v>
      </c>
      <c r="E147" s="4">
        <v>43</v>
      </c>
      <c r="F147" s="4">
        <v>127</v>
      </c>
      <c r="G147" s="4">
        <v>127</v>
      </c>
      <c r="H147" s="4">
        <v>127</v>
      </c>
    </row>
    <row r="148" spans="1:8" x14ac:dyDescent="0.3">
      <c r="A148" s="1">
        <v>133</v>
      </c>
      <c r="B148" s="9">
        <v>45486</v>
      </c>
      <c r="C148" s="4">
        <v>1.6800000000000002</v>
      </c>
      <c r="D148" s="4">
        <v>27.2</v>
      </c>
      <c r="E148" s="4">
        <v>2.1</v>
      </c>
      <c r="F148" s="4">
        <v>57</v>
      </c>
      <c r="G148" s="4">
        <v>57</v>
      </c>
      <c r="H148" s="4">
        <v>57</v>
      </c>
    </row>
    <row r="149" spans="1:8" x14ac:dyDescent="0.3">
      <c r="A149" s="1">
        <v>134</v>
      </c>
      <c r="B149" s="9">
        <v>45493</v>
      </c>
      <c r="C149" s="4">
        <v>43.96</v>
      </c>
      <c r="D149" s="4">
        <v>33.5</v>
      </c>
      <c r="E149" s="4">
        <v>45.1</v>
      </c>
      <c r="F149" s="4">
        <v>196</v>
      </c>
      <c r="G149" s="4">
        <v>196</v>
      </c>
      <c r="H149" s="4">
        <v>196</v>
      </c>
    </row>
    <row r="150" spans="1:8" x14ac:dyDescent="0.3">
      <c r="A150" s="1">
        <v>135</v>
      </c>
      <c r="B150" s="9">
        <v>45500</v>
      </c>
      <c r="C150" s="4">
        <v>7.38</v>
      </c>
      <c r="D150" s="4">
        <v>38.6</v>
      </c>
      <c r="E150" s="4">
        <v>65.599999999999994</v>
      </c>
      <c r="F150" s="4">
        <v>108</v>
      </c>
      <c r="G150" s="4">
        <v>108</v>
      </c>
      <c r="H150" s="4">
        <v>108</v>
      </c>
    </row>
    <row r="151" spans="1:8" x14ac:dyDescent="0.3">
      <c r="A151" s="1">
        <v>136</v>
      </c>
      <c r="B151" s="9">
        <v>45507</v>
      </c>
      <c r="C151" s="4">
        <v>9.66</v>
      </c>
      <c r="D151" s="4">
        <v>47</v>
      </c>
      <c r="E151" s="4">
        <v>8.5</v>
      </c>
      <c r="F151" s="4">
        <v>116</v>
      </c>
      <c r="G151" s="4">
        <v>116</v>
      </c>
      <c r="H151" s="4">
        <v>116</v>
      </c>
    </row>
    <row r="152" spans="1:8" x14ac:dyDescent="0.3">
      <c r="A152" s="1">
        <v>137</v>
      </c>
      <c r="B152" s="9">
        <v>45514</v>
      </c>
      <c r="C152" s="4">
        <v>5.12</v>
      </c>
      <c r="D152" s="4">
        <v>39</v>
      </c>
      <c r="E152" s="4">
        <v>9.3000000000000007</v>
      </c>
      <c r="F152" s="4">
        <v>95</v>
      </c>
      <c r="G152" s="4">
        <v>95</v>
      </c>
      <c r="H152" s="4">
        <v>95</v>
      </c>
    </row>
    <row r="153" spans="1:8" x14ac:dyDescent="0.3">
      <c r="A153" s="1">
        <v>138</v>
      </c>
      <c r="B153" s="9">
        <v>45521</v>
      </c>
      <c r="C153" s="4">
        <v>54.739999999999995</v>
      </c>
      <c r="D153" s="4">
        <v>28.9</v>
      </c>
      <c r="E153" s="4">
        <v>59.7</v>
      </c>
      <c r="F153" s="4">
        <v>208</v>
      </c>
      <c r="G153" s="4">
        <v>208</v>
      </c>
      <c r="H153" s="4">
        <v>208</v>
      </c>
    </row>
    <row r="154" spans="1:8" x14ac:dyDescent="0.3">
      <c r="A154" s="1">
        <v>139</v>
      </c>
      <c r="B154" s="9">
        <v>45528</v>
      </c>
      <c r="C154" s="4">
        <v>8.6</v>
      </c>
      <c r="D154" s="4">
        <v>25.9</v>
      </c>
      <c r="E154" s="4">
        <v>20.5</v>
      </c>
      <c r="F154" s="4">
        <v>96</v>
      </c>
      <c r="G154" s="4">
        <v>96</v>
      </c>
      <c r="H154" s="4">
        <v>96</v>
      </c>
    </row>
    <row r="155" spans="1:8" x14ac:dyDescent="0.3">
      <c r="A155" s="1">
        <v>140</v>
      </c>
      <c r="B155" s="9">
        <v>45535</v>
      </c>
      <c r="C155" s="4">
        <v>36.980000000000004</v>
      </c>
      <c r="D155" s="4">
        <v>43.9</v>
      </c>
      <c r="E155" s="4">
        <v>1.7</v>
      </c>
      <c r="F155" s="4">
        <v>207</v>
      </c>
      <c r="G155" s="4">
        <v>207</v>
      </c>
      <c r="H155" s="4">
        <v>207</v>
      </c>
    </row>
    <row r="156" spans="1:8" x14ac:dyDescent="0.3">
      <c r="A156" s="1">
        <v>141</v>
      </c>
      <c r="B156" s="9">
        <v>45542</v>
      </c>
      <c r="C156" s="4">
        <v>14.680000000000001</v>
      </c>
      <c r="D156" s="4">
        <v>17</v>
      </c>
      <c r="E156" s="4">
        <v>12.9</v>
      </c>
      <c r="F156" s="4">
        <v>109</v>
      </c>
      <c r="G156" s="4">
        <v>109</v>
      </c>
      <c r="H156" s="4">
        <v>109</v>
      </c>
    </row>
    <row r="157" spans="1:8" x14ac:dyDescent="0.3">
      <c r="A157" s="1">
        <v>142</v>
      </c>
      <c r="B157" s="9">
        <v>45549</v>
      </c>
      <c r="C157" s="4">
        <v>38.739999999999995</v>
      </c>
      <c r="D157" s="4">
        <v>35.4</v>
      </c>
      <c r="E157" s="4">
        <v>75.599999999999994</v>
      </c>
      <c r="F157" s="4">
        <v>192</v>
      </c>
      <c r="G157" s="4">
        <v>192</v>
      </c>
      <c r="H157" s="4">
        <v>192</v>
      </c>
    </row>
    <row r="158" spans="1:8" x14ac:dyDescent="0.3">
      <c r="A158" s="1">
        <v>143</v>
      </c>
      <c r="B158" s="9">
        <v>45556</v>
      </c>
      <c r="C158" s="4">
        <v>44.1</v>
      </c>
      <c r="D158" s="4">
        <v>33.200000000000003</v>
      </c>
      <c r="E158" s="4">
        <v>37.9</v>
      </c>
      <c r="F158" s="4">
        <v>201</v>
      </c>
      <c r="G158" s="4">
        <v>201</v>
      </c>
      <c r="H158" s="4">
        <v>201</v>
      </c>
    </row>
    <row r="159" spans="1:8" x14ac:dyDescent="0.3">
      <c r="A159" s="1">
        <v>144</v>
      </c>
      <c r="B159" s="9">
        <v>45563</v>
      </c>
      <c r="C159" s="4">
        <v>20.919999999999998</v>
      </c>
      <c r="D159" s="4">
        <v>5.7</v>
      </c>
      <c r="E159" s="4">
        <v>34.4</v>
      </c>
      <c r="F159" s="4">
        <v>104</v>
      </c>
      <c r="G159" s="4">
        <v>104</v>
      </c>
      <c r="H159" s="4">
        <v>104</v>
      </c>
    </row>
    <row r="160" spans="1:8" x14ac:dyDescent="0.3">
      <c r="A160" s="1">
        <v>145</v>
      </c>
      <c r="B160" s="9">
        <v>45570</v>
      </c>
      <c r="C160" s="4">
        <v>19.240000000000002</v>
      </c>
      <c r="D160" s="4">
        <v>14.8</v>
      </c>
      <c r="E160" s="4">
        <v>38.9</v>
      </c>
      <c r="F160" s="4">
        <v>114</v>
      </c>
      <c r="G160" s="4">
        <v>114</v>
      </c>
      <c r="H160" s="4">
        <v>114</v>
      </c>
    </row>
    <row r="161" spans="1:8" x14ac:dyDescent="0.3">
      <c r="A161" s="1">
        <v>146</v>
      </c>
      <c r="B161" s="9">
        <v>45577</v>
      </c>
      <c r="C161" s="4">
        <v>28.060000000000002</v>
      </c>
      <c r="D161" s="4">
        <v>1.9</v>
      </c>
      <c r="E161" s="4">
        <v>9</v>
      </c>
      <c r="F161" s="4">
        <v>103</v>
      </c>
      <c r="G161" s="4">
        <v>103</v>
      </c>
      <c r="H161" s="4">
        <v>103</v>
      </c>
    </row>
    <row r="162" spans="1:8" x14ac:dyDescent="0.3">
      <c r="A162" s="1">
        <v>147</v>
      </c>
      <c r="B162" s="9">
        <v>45584</v>
      </c>
      <c r="C162" s="4">
        <v>48.019999999999996</v>
      </c>
      <c r="D162" s="4">
        <v>7.3</v>
      </c>
      <c r="E162" s="4">
        <v>8.6999999999999993</v>
      </c>
      <c r="F162" s="4">
        <v>132</v>
      </c>
      <c r="G162" s="4">
        <v>132</v>
      </c>
      <c r="H162" s="4">
        <v>132</v>
      </c>
    </row>
    <row r="163" spans="1:8" x14ac:dyDescent="0.3">
      <c r="A163" s="1">
        <v>148</v>
      </c>
      <c r="B163" s="9">
        <v>45591</v>
      </c>
      <c r="C163" s="4">
        <v>48.64</v>
      </c>
      <c r="D163" s="4">
        <v>49</v>
      </c>
      <c r="E163" s="4">
        <v>44.3</v>
      </c>
      <c r="F163" s="4">
        <v>254</v>
      </c>
      <c r="G163" s="4">
        <v>254</v>
      </c>
      <c r="H163" s="4">
        <v>254</v>
      </c>
    </row>
    <row r="164" spans="1:8" x14ac:dyDescent="0.3">
      <c r="A164" s="1">
        <v>149</v>
      </c>
      <c r="B164" s="9">
        <v>45598</v>
      </c>
      <c r="C164" s="4">
        <v>7.6</v>
      </c>
      <c r="D164" s="4">
        <v>40.299999999999997</v>
      </c>
      <c r="E164" s="4">
        <v>11.9</v>
      </c>
      <c r="F164" s="4">
        <v>109</v>
      </c>
      <c r="G164" s="4">
        <v>109</v>
      </c>
      <c r="H164" s="4">
        <v>109</v>
      </c>
    </row>
    <row r="165" spans="1:8" x14ac:dyDescent="0.3">
      <c r="A165" s="1">
        <v>150</v>
      </c>
      <c r="B165" s="9">
        <v>45605</v>
      </c>
      <c r="C165" s="4">
        <v>8.9400000000000013</v>
      </c>
      <c r="D165" s="4">
        <v>25.8</v>
      </c>
      <c r="E165" s="4">
        <v>20.6</v>
      </c>
      <c r="F165" s="4">
        <v>101</v>
      </c>
      <c r="G165" s="4">
        <v>101</v>
      </c>
      <c r="H165" s="4">
        <v>101</v>
      </c>
    </row>
    <row r="166" spans="1:8" x14ac:dyDescent="0.3">
      <c r="A166" s="1">
        <v>151</v>
      </c>
      <c r="B166" s="9">
        <v>45612</v>
      </c>
      <c r="C166" s="4">
        <v>56.14</v>
      </c>
      <c r="D166" s="4">
        <v>13.9</v>
      </c>
      <c r="E166" s="4">
        <v>37</v>
      </c>
      <c r="F166" s="4">
        <v>161</v>
      </c>
      <c r="G166" s="4">
        <v>161</v>
      </c>
      <c r="H166" s="4">
        <v>161</v>
      </c>
    </row>
    <row r="167" spans="1:8" x14ac:dyDescent="0.3">
      <c r="A167" s="1">
        <v>152</v>
      </c>
      <c r="B167" s="9">
        <v>45619</v>
      </c>
      <c r="C167" s="4">
        <v>24.2</v>
      </c>
      <c r="D167" s="4">
        <v>8.4</v>
      </c>
      <c r="E167" s="4">
        <v>48.7</v>
      </c>
      <c r="F167" s="4">
        <v>116</v>
      </c>
      <c r="G167" s="4">
        <v>116</v>
      </c>
      <c r="H167" s="4">
        <v>116</v>
      </c>
    </row>
    <row r="168" spans="1:8" x14ac:dyDescent="0.3">
      <c r="A168" s="1">
        <v>153</v>
      </c>
      <c r="B168" s="9">
        <v>45626</v>
      </c>
      <c r="C168" s="4">
        <v>39.519999999999996</v>
      </c>
      <c r="D168" s="4">
        <v>23.3</v>
      </c>
      <c r="E168" s="4">
        <v>14.2</v>
      </c>
      <c r="F168" s="4">
        <v>166</v>
      </c>
      <c r="G168" s="4">
        <v>166</v>
      </c>
      <c r="H168" s="4">
        <v>166</v>
      </c>
    </row>
    <row r="169" spans="1:8" x14ac:dyDescent="0.3">
      <c r="A169" s="1">
        <v>154</v>
      </c>
      <c r="B169" s="9">
        <v>45633</v>
      </c>
      <c r="C169" s="4">
        <v>34.260000000000005</v>
      </c>
      <c r="D169" s="4">
        <v>39.700000000000003</v>
      </c>
      <c r="E169" s="4">
        <v>37.700000000000003</v>
      </c>
      <c r="F169" s="4">
        <v>190</v>
      </c>
      <c r="G169" s="4">
        <v>190</v>
      </c>
      <c r="H169" s="4">
        <v>190</v>
      </c>
    </row>
    <row r="170" spans="1:8" x14ac:dyDescent="0.3">
      <c r="A170" s="1">
        <v>155</v>
      </c>
      <c r="B170" s="9">
        <v>45640</v>
      </c>
      <c r="C170" s="4">
        <v>37.56</v>
      </c>
      <c r="D170" s="4">
        <v>21.1</v>
      </c>
      <c r="E170" s="4">
        <v>9.5</v>
      </c>
      <c r="F170" s="4">
        <v>156</v>
      </c>
      <c r="G170" s="4">
        <v>156</v>
      </c>
      <c r="H170" s="4">
        <v>156</v>
      </c>
    </row>
    <row r="171" spans="1:8" x14ac:dyDescent="0.3">
      <c r="A171" s="1">
        <v>156</v>
      </c>
      <c r="B171" s="9">
        <v>45647</v>
      </c>
      <c r="C171" s="4">
        <v>0.82</v>
      </c>
      <c r="D171" s="4">
        <v>11.6</v>
      </c>
      <c r="E171" s="4">
        <v>5.7</v>
      </c>
      <c r="F171" s="4">
        <v>32</v>
      </c>
      <c r="G171" s="4">
        <v>32</v>
      </c>
      <c r="H171" s="4">
        <v>32</v>
      </c>
    </row>
    <row r="172" spans="1:8" x14ac:dyDescent="0.3">
      <c r="A172" s="1">
        <v>157</v>
      </c>
      <c r="B172" s="9">
        <v>45654</v>
      </c>
      <c r="C172" s="4">
        <v>18.78</v>
      </c>
      <c r="D172" s="4">
        <v>43.5</v>
      </c>
      <c r="E172" s="4">
        <v>50.5</v>
      </c>
      <c r="F172" s="4">
        <v>153</v>
      </c>
      <c r="G172" s="4">
        <v>153</v>
      </c>
      <c r="H172" s="4">
        <v>153</v>
      </c>
    </row>
    <row r="173" spans="1:8" x14ac:dyDescent="0.3">
      <c r="A173" s="1">
        <v>158</v>
      </c>
      <c r="B173" s="9">
        <v>45661</v>
      </c>
      <c r="C173" s="4">
        <v>29.96</v>
      </c>
      <c r="D173" s="4">
        <v>1.3</v>
      </c>
      <c r="E173" s="4">
        <v>24.3</v>
      </c>
      <c r="F173" s="4">
        <v>101</v>
      </c>
      <c r="G173" s="4">
        <v>101</v>
      </c>
      <c r="H173" s="4">
        <v>101</v>
      </c>
    </row>
    <row r="174" spans="1:8" x14ac:dyDescent="0.3">
      <c r="A174" s="1">
        <v>159</v>
      </c>
      <c r="B174" s="9">
        <v>45668</v>
      </c>
      <c r="C174" s="4">
        <v>2.34</v>
      </c>
      <c r="D174" s="4">
        <v>36.9</v>
      </c>
      <c r="E174" s="4">
        <v>45.2</v>
      </c>
      <c r="F174" s="4">
        <v>73</v>
      </c>
      <c r="G174" s="4">
        <v>73</v>
      </c>
      <c r="H174" s="4">
        <v>73</v>
      </c>
    </row>
    <row r="175" spans="1:8" x14ac:dyDescent="0.3">
      <c r="A175" s="1">
        <v>160</v>
      </c>
      <c r="B175" s="9">
        <v>45675</v>
      </c>
      <c r="C175" s="4">
        <v>26.339999999999996</v>
      </c>
      <c r="D175" s="4">
        <v>18.399999999999999</v>
      </c>
      <c r="E175" s="4">
        <v>34.6</v>
      </c>
      <c r="F175" s="4">
        <v>129</v>
      </c>
      <c r="G175" s="4">
        <v>129</v>
      </c>
      <c r="H175" s="4">
        <v>129</v>
      </c>
    </row>
    <row r="176" spans="1:8" x14ac:dyDescent="0.3">
      <c r="A176" s="1">
        <v>161</v>
      </c>
      <c r="B176" s="9">
        <v>45682</v>
      </c>
      <c r="C176" s="4">
        <v>34.5</v>
      </c>
      <c r="D176" s="4">
        <v>18.100000000000001</v>
      </c>
      <c r="E176" s="4">
        <v>30.7</v>
      </c>
      <c r="F176" s="4">
        <v>144</v>
      </c>
      <c r="G176" s="4">
        <v>144</v>
      </c>
      <c r="H176" s="4">
        <v>144</v>
      </c>
    </row>
    <row r="177" spans="1:8" x14ac:dyDescent="0.3">
      <c r="A177" s="1">
        <v>162</v>
      </c>
      <c r="B177" s="9">
        <v>45689</v>
      </c>
      <c r="C177" s="4">
        <v>17.14</v>
      </c>
      <c r="D177" s="4">
        <v>35.799999999999997</v>
      </c>
      <c r="E177" s="4">
        <v>49.3</v>
      </c>
      <c r="F177" s="4">
        <v>133</v>
      </c>
      <c r="G177" s="4">
        <v>133</v>
      </c>
      <c r="H177" s="4">
        <v>133</v>
      </c>
    </row>
    <row r="178" spans="1:8" x14ac:dyDescent="0.3">
      <c r="A178" s="1">
        <v>163</v>
      </c>
      <c r="B178" s="9">
        <v>45696</v>
      </c>
      <c r="C178" s="4">
        <v>37.68</v>
      </c>
      <c r="D178" s="4">
        <v>18.100000000000001</v>
      </c>
      <c r="E178" s="4">
        <v>25.6</v>
      </c>
      <c r="F178" s="4">
        <v>149</v>
      </c>
      <c r="G178" s="4">
        <v>149</v>
      </c>
      <c r="H178" s="4">
        <v>149</v>
      </c>
    </row>
    <row r="179" spans="1:8" x14ac:dyDescent="0.3">
      <c r="A179" s="1">
        <v>164</v>
      </c>
      <c r="B179" s="9">
        <v>45703</v>
      </c>
      <c r="C179" s="4">
        <v>32.700000000000003</v>
      </c>
      <c r="D179" s="4">
        <v>36.799999999999997</v>
      </c>
      <c r="E179" s="4">
        <v>7.4</v>
      </c>
      <c r="F179" s="4">
        <v>180</v>
      </c>
      <c r="G179" s="4">
        <v>180</v>
      </c>
      <c r="H179" s="4">
        <v>180</v>
      </c>
    </row>
    <row r="180" spans="1:8" x14ac:dyDescent="0.3">
      <c r="A180" s="1">
        <v>165</v>
      </c>
      <c r="B180" s="9">
        <v>45710</v>
      </c>
      <c r="C180" s="4">
        <v>23.44</v>
      </c>
      <c r="D180" s="4">
        <v>14.7</v>
      </c>
      <c r="E180" s="4">
        <v>5.4</v>
      </c>
      <c r="F180" s="4">
        <v>119</v>
      </c>
      <c r="G180" s="4">
        <v>119</v>
      </c>
      <c r="H180" s="4">
        <v>119</v>
      </c>
    </row>
    <row r="181" spans="1:8" x14ac:dyDescent="0.3">
      <c r="A181" s="1">
        <v>166</v>
      </c>
      <c r="B181" s="9">
        <v>45717</v>
      </c>
      <c r="C181" s="4">
        <v>46.9</v>
      </c>
      <c r="D181" s="4">
        <v>3.4</v>
      </c>
      <c r="E181" s="4">
        <v>84.8</v>
      </c>
      <c r="F181" s="4">
        <v>119</v>
      </c>
      <c r="G181" s="4">
        <v>119</v>
      </c>
      <c r="H181" s="4">
        <v>119</v>
      </c>
    </row>
    <row r="182" spans="1:8" x14ac:dyDescent="0.3">
      <c r="A182" s="1">
        <v>167</v>
      </c>
      <c r="B182" s="9">
        <v>45724</v>
      </c>
      <c r="C182" s="4">
        <v>3.5799999999999996</v>
      </c>
      <c r="D182" s="4">
        <v>37.6</v>
      </c>
      <c r="E182" s="4">
        <v>21.6</v>
      </c>
      <c r="F182" s="4">
        <v>80</v>
      </c>
      <c r="G182" s="4">
        <v>80</v>
      </c>
      <c r="H182" s="4">
        <v>80</v>
      </c>
    </row>
    <row r="183" spans="1:8" x14ac:dyDescent="0.3">
      <c r="A183" s="1">
        <v>168</v>
      </c>
      <c r="B183" s="9">
        <v>45731</v>
      </c>
      <c r="C183" s="4">
        <v>41.36</v>
      </c>
      <c r="D183" s="4">
        <v>5.2</v>
      </c>
      <c r="E183" s="4">
        <v>19.399999999999999</v>
      </c>
      <c r="F183" s="4">
        <v>122</v>
      </c>
      <c r="G183" s="4">
        <v>122</v>
      </c>
      <c r="H183" s="4">
        <v>122</v>
      </c>
    </row>
    <row r="184" spans="1:8" x14ac:dyDescent="0.3">
      <c r="A184" s="1">
        <v>169</v>
      </c>
      <c r="B184" s="9">
        <v>45738</v>
      </c>
      <c r="C184" s="4">
        <v>43.08</v>
      </c>
      <c r="D184" s="4">
        <v>23.6</v>
      </c>
      <c r="E184" s="4">
        <v>57.6</v>
      </c>
      <c r="F184" s="4">
        <v>171</v>
      </c>
      <c r="G184" s="4">
        <v>171</v>
      </c>
      <c r="H184" s="4">
        <v>171</v>
      </c>
    </row>
    <row r="185" spans="1:8" x14ac:dyDescent="0.3">
      <c r="A185" s="1">
        <v>170</v>
      </c>
      <c r="B185" s="9">
        <v>45745</v>
      </c>
      <c r="C185" s="4">
        <v>56.86</v>
      </c>
      <c r="D185" s="4">
        <v>10.6</v>
      </c>
      <c r="E185" s="4">
        <v>6.4</v>
      </c>
      <c r="F185" s="4">
        <v>150</v>
      </c>
      <c r="G185" s="4">
        <v>150</v>
      </c>
      <c r="H185" s="4">
        <v>150</v>
      </c>
    </row>
    <row r="186" spans="1:8" x14ac:dyDescent="0.3">
      <c r="A186" s="1">
        <v>171</v>
      </c>
      <c r="B186" s="9">
        <v>45752</v>
      </c>
      <c r="C186" s="4">
        <v>10</v>
      </c>
      <c r="D186" s="4">
        <v>11.6</v>
      </c>
      <c r="E186" s="4">
        <v>18.399999999999999</v>
      </c>
      <c r="F186" s="4">
        <v>84</v>
      </c>
      <c r="G186" s="4">
        <v>84</v>
      </c>
      <c r="H186" s="4">
        <v>84</v>
      </c>
    </row>
    <row r="187" spans="1:8" x14ac:dyDescent="0.3">
      <c r="A187" s="1">
        <v>172</v>
      </c>
      <c r="B187" s="9">
        <v>45759</v>
      </c>
      <c r="C187" s="4">
        <v>32.9</v>
      </c>
      <c r="D187" s="4">
        <v>20.9</v>
      </c>
      <c r="E187" s="4">
        <v>47.4</v>
      </c>
      <c r="F187" s="4">
        <v>145</v>
      </c>
      <c r="G187" s="4">
        <v>145</v>
      </c>
      <c r="H187" s="4">
        <v>145</v>
      </c>
    </row>
    <row r="188" spans="1:8" x14ac:dyDescent="0.3">
      <c r="A188" s="1">
        <v>173</v>
      </c>
      <c r="B188" s="9">
        <v>45766</v>
      </c>
      <c r="C188" s="4">
        <v>3.9200000000000004</v>
      </c>
      <c r="D188" s="4">
        <v>20.100000000000001</v>
      </c>
      <c r="E188" s="4">
        <v>17</v>
      </c>
      <c r="F188" s="4">
        <v>76</v>
      </c>
      <c r="G188" s="4">
        <v>76</v>
      </c>
      <c r="H188" s="4">
        <v>76</v>
      </c>
    </row>
    <row r="189" spans="1:8" x14ac:dyDescent="0.3">
      <c r="A189" s="1">
        <v>174</v>
      </c>
      <c r="B189" s="9">
        <v>45773</v>
      </c>
      <c r="C189" s="4">
        <v>33.68</v>
      </c>
      <c r="D189" s="4">
        <v>7.1</v>
      </c>
      <c r="E189" s="4">
        <v>12.8</v>
      </c>
      <c r="F189" s="4">
        <v>117</v>
      </c>
      <c r="G189" s="4">
        <v>117</v>
      </c>
      <c r="H189" s="4">
        <v>117</v>
      </c>
    </row>
    <row r="190" spans="1:8" x14ac:dyDescent="0.3">
      <c r="A190" s="1">
        <v>175</v>
      </c>
      <c r="B190" s="9">
        <v>45780</v>
      </c>
      <c r="C190" s="4">
        <v>44.480000000000004</v>
      </c>
      <c r="D190" s="4">
        <v>3.4</v>
      </c>
      <c r="E190" s="4">
        <v>13.1</v>
      </c>
      <c r="F190" s="4">
        <v>115</v>
      </c>
      <c r="G190" s="4">
        <v>115</v>
      </c>
      <c r="H190" s="4">
        <v>115</v>
      </c>
    </row>
    <row r="191" spans="1:8" x14ac:dyDescent="0.3">
      <c r="A191" s="1">
        <v>176</v>
      </c>
      <c r="B191" s="9">
        <v>45787</v>
      </c>
      <c r="C191" s="4">
        <v>55.379999999999995</v>
      </c>
      <c r="D191" s="4">
        <v>48.9</v>
      </c>
      <c r="E191" s="4">
        <v>41.8</v>
      </c>
      <c r="F191" s="4">
        <v>270</v>
      </c>
      <c r="G191" s="4">
        <v>270</v>
      </c>
      <c r="H191" s="4">
        <v>270</v>
      </c>
    </row>
    <row r="192" spans="1:8" x14ac:dyDescent="0.3">
      <c r="A192" s="1">
        <v>177</v>
      </c>
      <c r="B192" s="9">
        <v>45794</v>
      </c>
      <c r="C192" s="4">
        <v>49.68</v>
      </c>
      <c r="D192" s="4">
        <v>30.2</v>
      </c>
      <c r="E192" s="4">
        <v>20.3</v>
      </c>
      <c r="F192" s="4">
        <v>202</v>
      </c>
      <c r="G192" s="4">
        <v>202</v>
      </c>
      <c r="H192" s="4">
        <v>202</v>
      </c>
    </row>
    <row r="193" spans="1:8" x14ac:dyDescent="0.3">
      <c r="A193" s="1">
        <v>178</v>
      </c>
      <c r="B193" s="9">
        <v>45801</v>
      </c>
      <c r="C193" s="4">
        <v>34.04</v>
      </c>
      <c r="D193" s="4">
        <v>7.8</v>
      </c>
      <c r="E193" s="4">
        <v>35.200000000000003</v>
      </c>
      <c r="F193" s="4">
        <v>117</v>
      </c>
      <c r="G193" s="4">
        <v>117</v>
      </c>
      <c r="H193" s="4">
        <v>117</v>
      </c>
    </row>
    <row r="194" spans="1:8" x14ac:dyDescent="0.3">
      <c r="A194" s="1">
        <v>179</v>
      </c>
      <c r="B194" s="9">
        <v>45808</v>
      </c>
      <c r="C194" s="4">
        <v>55.339999999999996</v>
      </c>
      <c r="D194" s="4">
        <v>2.2999999999999998</v>
      </c>
      <c r="E194" s="4">
        <v>23.7</v>
      </c>
      <c r="F194" s="4">
        <v>118</v>
      </c>
      <c r="G194" s="4">
        <v>118</v>
      </c>
      <c r="H194" s="4">
        <v>118</v>
      </c>
    </row>
    <row r="195" spans="1:8" x14ac:dyDescent="0.3">
      <c r="A195" s="1">
        <v>180</v>
      </c>
      <c r="B195" s="9">
        <v>45815</v>
      </c>
      <c r="C195" s="4">
        <v>33.119999999999997</v>
      </c>
      <c r="D195" s="4">
        <v>10</v>
      </c>
      <c r="E195" s="4">
        <v>17.600000000000001</v>
      </c>
      <c r="F195" s="4">
        <v>126</v>
      </c>
      <c r="G195" s="4">
        <v>126</v>
      </c>
      <c r="H195" s="4">
        <v>126</v>
      </c>
    </row>
    <row r="196" spans="1:8" x14ac:dyDescent="0.3">
      <c r="A196" s="1">
        <v>181</v>
      </c>
      <c r="B196" s="9">
        <v>45822</v>
      </c>
      <c r="C196" s="4">
        <v>31.32</v>
      </c>
      <c r="D196" s="4">
        <v>2.6</v>
      </c>
      <c r="E196" s="4">
        <v>8.3000000000000007</v>
      </c>
      <c r="F196" s="4">
        <v>105</v>
      </c>
      <c r="G196" s="4">
        <v>105</v>
      </c>
      <c r="H196" s="4">
        <v>105</v>
      </c>
    </row>
    <row r="197" spans="1:8" x14ac:dyDescent="0.3">
      <c r="A197" s="1">
        <v>182</v>
      </c>
      <c r="B197" s="9">
        <v>45829</v>
      </c>
      <c r="C197" s="4">
        <v>43.7</v>
      </c>
      <c r="D197" s="4">
        <v>5.4</v>
      </c>
      <c r="E197" s="4">
        <v>27.4</v>
      </c>
      <c r="F197" s="4">
        <v>122</v>
      </c>
      <c r="G197" s="4">
        <v>122</v>
      </c>
      <c r="H197" s="4">
        <v>122</v>
      </c>
    </row>
    <row r="198" spans="1:8" x14ac:dyDescent="0.3">
      <c r="A198" s="1">
        <v>183</v>
      </c>
      <c r="B198" s="9">
        <v>45836</v>
      </c>
      <c r="C198" s="4">
        <v>11.24</v>
      </c>
      <c r="D198" s="4">
        <v>5.7</v>
      </c>
      <c r="E198" s="4">
        <v>29.7</v>
      </c>
      <c r="F198" s="4">
        <v>87</v>
      </c>
      <c r="G198" s="4">
        <v>87</v>
      </c>
      <c r="H198" s="4">
        <v>87</v>
      </c>
    </row>
    <row r="199" spans="1:8" x14ac:dyDescent="0.3">
      <c r="A199" s="1">
        <v>184</v>
      </c>
      <c r="B199" s="9">
        <v>45843</v>
      </c>
      <c r="C199" s="4">
        <v>57.52</v>
      </c>
      <c r="D199" s="4">
        <v>43</v>
      </c>
      <c r="E199" s="4">
        <v>71.8</v>
      </c>
      <c r="F199" s="4">
        <v>262</v>
      </c>
      <c r="G199" s="4">
        <v>262</v>
      </c>
      <c r="H199" s="4">
        <v>262</v>
      </c>
    </row>
    <row r="200" spans="1:8" x14ac:dyDescent="0.3">
      <c r="A200" s="1">
        <v>185</v>
      </c>
      <c r="B200" s="9">
        <v>45850</v>
      </c>
      <c r="C200" s="4">
        <v>50.760000000000005</v>
      </c>
      <c r="D200" s="4">
        <v>21.3</v>
      </c>
      <c r="E200" s="4">
        <v>30</v>
      </c>
      <c r="F200" s="4">
        <v>176</v>
      </c>
      <c r="G200" s="4">
        <v>176</v>
      </c>
      <c r="H200" s="4">
        <v>176</v>
      </c>
    </row>
    <row r="201" spans="1:8" x14ac:dyDescent="0.3">
      <c r="A201" s="1">
        <v>186</v>
      </c>
      <c r="B201" s="9">
        <v>45857</v>
      </c>
      <c r="C201" s="4">
        <v>41</v>
      </c>
      <c r="D201" s="4">
        <v>45.1</v>
      </c>
      <c r="E201" s="4">
        <v>19.600000000000001</v>
      </c>
      <c r="F201" s="4">
        <v>226</v>
      </c>
      <c r="G201" s="4">
        <v>226</v>
      </c>
      <c r="H201" s="4">
        <v>226</v>
      </c>
    </row>
    <row r="202" spans="1:8" x14ac:dyDescent="0.3">
      <c r="A202" s="1">
        <v>187</v>
      </c>
      <c r="B202" s="9">
        <v>45864</v>
      </c>
      <c r="C202" s="4">
        <v>27.9</v>
      </c>
      <c r="D202" s="4">
        <v>2.1</v>
      </c>
      <c r="E202" s="4">
        <v>26.6</v>
      </c>
      <c r="F202" s="4">
        <v>103</v>
      </c>
      <c r="G202" s="4">
        <v>103</v>
      </c>
      <c r="H202" s="4">
        <v>103</v>
      </c>
    </row>
    <row r="203" spans="1:8" x14ac:dyDescent="0.3">
      <c r="A203" s="1">
        <v>188</v>
      </c>
      <c r="B203" s="9">
        <v>45871</v>
      </c>
      <c r="C203" s="4">
        <v>38.22</v>
      </c>
      <c r="D203" s="4">
        <v>28.7</v>
      </c>
      <c r="E203" s="4">
        <v>18.2</v>
      </c>
      <c r="F203" s="4">
        <v>173</v>
      </c>
      <c r="G203" s="4">
        <v>173</v>
      </c>
      <c r="H203" s="4">
        <v>173</v>
      </c>
    </row>
    <row r="204" spans="1:8" x14ac:dyDescent="0.3">
      <c r="A204" s="1">
        <v>189</v>
      </c>
      <c r="B204" s="9">
        <v>45878</v>
      </c>
      <c r="C204" s="4">
        <v>57.2</v>
      </c>
      <c r="D204" s="4">
        <v>13.9</v>
      </c>
      <c r="E204" s="4">
        <v>3.7</v>
      </c>
      <c r="F204" s="4">
        <v>159</v>
      </c>
      <c r="G204" s="4">
        <v>159</v>
      </c>
      <c r="H204" s="4">
        <v>159</v>
      </c>
    </row>
    <row r="205" spans="1:8" x14ac:dyDescent="0.3">
      <c r="A205" s="1">
        <v>190</v>
      </c>
      <c r="B205" s="9">
        <v>45885</v>
      </c>
      <c r="C205" s="4">
        <v>3.7399999999999998</v>
      </c>
      <c r="D205" s="4">
        <v>12.1</v>
      </c>
      <c r="E205" s="4">
        <v>23.4</v>
      </c>
      <c r="F205" s="4">
        <v>67</v>
      </c>
      <c r="G205" s="4">
        <v>67</v>
      </c>
      <c r="H205" s="4">
        <v>67</v>
      </c>
    </row>
    <row r="206" spans="1:8" x14ac:dyDescent="0.3">
      <c r="A206" s="1">
        <v>191</v>
      </c>
      <c r="B206" s="9">
        <v>45892</v>
      </c>
      <c r="C206" s="4">
        <v>7.9</v>
      </c>
      <c r="D206" s="4">
        <v>41.1</v>
      </c>
      <c r="E206" s="4">
        <v>5.8</v>
      </c>
      <c r="F206" s="4">
        <v>108</v>
      </c>
      <c r="G206" s="4">
        <v>108</v>
      </c>
      <c r="H206" s="4">
        <v>108</v>
      </c>
    </row>
    <row r="207" spans="1:8" x14ac:dyDescent="0.3">
      <c r="A207" s="1">
        <v>192</v>
      </c>
      <c r="B207" s="9">
        <v>45899</v>
      </c>
      <c r="C207" s="4">
        <v>15.1</v>
      </c>
      <c r="D207" s="4">
        <v>10.8</v>
      </c>
      <c r="E207" s="4">
        <v>6</v>
      </c>
      <c r="F207" s="4">
        <v>99</v>
      </c>
      <c r="G207" s="4">
        <v>99</v>
      </c>
      <c r="H207" s="4">
        <v>99</v>
      </c>
    </row>
    <row r="208" spans="1:8" x14ac:dyDescent="0.3">
      <c r="A208" s="1">
        <v>193</v>
      </c>
      <c r="B208" s="9">
        <v>45906</v>
      </c>
      <c r="C208" s="4">
        <v>3.44</v>
      </c>
      <c r="D208" s="4">
        <v>4.0999999999999996</v>
      </c>
      <c r="E208" s="4">
        <v>31.6</v>
      </c>
      <c r="F208" s="4">
        <v>59</v>
      </c>
      <c r="G208" s="4">
        <v>59</v>
      </c>
      <c r="H208" s="4">
        <v>59</v>
      </c>
    </row>
    <row r="209" spans="1:8" x14ac:dyDescent="0.3">
      <c r="A209" s="1">
        <v>194</v>
      </c>
      <c r="B209" s="9">
        <v>45913</v>
      </c>
      <c r="C209" s="4">
        <v>33.36</v>
      </c>
      <c r="D209" s="4">
        <v>42</v>
      </c>
      <c r="E209" s="4">
        <v>3.6</v>
      </c>
      <c r="F209" s="4">
        <v>196</v>
      </c>
      <c r="G209" s="4">
        <v>196</v>
      </c>
      <c r="H209" s="4">
        <v>196</v>
      </c>
    </row>
    <row r="210" spans="1:8" x14ac:dyDescent="0.3">
      <c r="A210" s="1">
        <v>195</v>
      </c>
      <c r="B210" s="9">
        <v>45920</v>
      </c>
      <c r="C210" s="4">
        <v>29.939999999999998</v>
      </c>
      <c r="D210" s="4">
        <v>35.6</v>
      </c>
      <c r="E210" s="4">
        <v>6</v>
      </c>
      <c r="F210" s="4">
        <v>173</v>
      </c>
      <c r="G210" s="4">
        <v>173</v>
      </c>
      <c r="H210" s="4">
        <v>173</v>
      </c>
    </row>
    <row r="211" spans="1:8" x14ac:dyDescent="0.3">
      <c r="A211" s="1">
        <v>196</v>
      </c>
      <c r="B211" s="9">
        <v>45927</v>
      </c>
      <c r="C211" s="4">
        <v>7.6400000000000006</v>
      </c>
      <c r="D211" s="4">
        <v>3.7</v>
      </c>
      <c r="E211" s="4">
        <v>13.8</v>
      </c>
      <c r="F211" s="4">
        <v>76</v>
      </c>
      <c r="G211" s="4">
        <v>76</v>
      </c>
      <c r="H211" s="4">
        <v>76</v>
      </c>
    </row>
    <row r="212" spans="1:8" x14ac:dyDescent="0.3">
      <c r="A212" s="1">
        <v>197</v>
      </c>
      <c r="B212" s="9">
        <v>45934</v>
      </c>
      <c r="C212" s="4">
        <v>18.84</v>
      </c>
      <c r="D212" s="4">
        <v>4.9000000000000004</v>
      </c>
      <c r="E212" s="4">
        <v>8.1</v>
      </c>
      <c r="F212" s="4">
        <v>97</v>
      </c>
      <c r="G212" s="4">
        <v>97</v>
      </c>
      <c r="H212" s="4">
        <v>97</v>
      </c>
    </row>
    <row r="213" spans="1:8" x14ac:dyDescent="0.3">
      <c r="A213" s="1">
        <v>198</v>
      </c>
      <c r="B213" s="9">
        <v>45941</v>
      </c>
      <c r="C213" s="4">
        <v>35.4</v>
      </c>
      <c r="D213" s="4">
        <v>9.3000000000000007</v>
      </c>
      <c r="E213" s="4">
        <v>6.4</v>
      </c>
      <c r="F213" s="4">
        <v>128</v>
      </c>
      <c r="G213" s="4">
        <v>128</v>
      </c>
      <c r="H213" s="4">
        <v>128</v>
      </c>
    </row>
    <row r="214" spans="1:8" x14ac:dyDescent="0.3">
      <c r="A214" s="1">
        <v>199</v>
      </c>
      <c r="B214" s="9">
        <v>45948</v>
      </c>
      <c r="C214" s="4">
        <v>56.720000000000006</v>
      </c>
      <c r="D214" s="4">
        <v>42</v>
      </c>
      <c r="E214" s="4">
        <v>66.2</v>
      </c>
      <c r="F214" s="7"/>
      <c r="G214" s="7"/>
      <c r="H214" s="7">
        <v>187.33333333333334</v>
      </c>
    </row>
    <row r="215" spans="1:8" x14ac:dyDescent="0.3">
      <c r="A215" s="1">
        <v>200</v>
      </c>
      <c r="B215" s="9">
        <v>45955</v>
      </c>
      <c r="C215" s="4">
        <v>46.42</v>
      </c>
      <c r="D215" s="4">
        <v>8.6</v>
      </c>
      <c r="E215" s="4">
        <v>8.6999999999999993</v>
      </c>
      <c r="F215" s="4">
        <v>134</v>
      </c>
      <c r="G215" s="4">
        <v>134</v>
      </c>
      <c r="H215" s="4">
        <v>134</v>
      </c>
    </row>
    <row r="217" spans="1:8" x14ac:dyDescent="0.3">
      <c r="B217" s="5"/>
      <c r="C217" s="5"/>
      <c r="D217" s="5"/>
      <c r="E217" s="5"/>
      <c r="F217" s="6"/>
    </row>
    <row r="218" spans="1:8" x14ac:dyDescent="0.3">
      <c r="F218" s="6"/>
    </row>
  </sheetData>
  <autoFilter ref="A15:G15" xr:uid="{EC175D86-93C1-C14E-A3EA-4FA43AD05D92}"/>
  <sortState xmlns:xlrd2="http://schemas.microsoft.com/office/spreadsheetml/2017/richdata2" ref="A16:F215">
    <sortCondition ref="A16:A215"/>
  </sortState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8204-DCA5-4585-8229-40B317DFD8F3}">
  <dimension ref="A1:I18"/>
  <sheetViews>
    <sheetView tabSelected="1" workbookViewId="0">
      <selection activeCell="D28" sqref="D28"/>
    </sheetView>
  </sheetViews>
  <sheetFormatPr defaultRowHeight="15.6" x14ac:dyDescent="0.3"/>
  <cols>
    <col min="1" max="1" width="17.3984375" bestFit="1" customWidth="1"/>
    <col min="2" max="2" width="14" customWidth="1"/>
    <col min="3" max="3" width="13.5" bestFit="1" customWidth="1"/>
    <col min="4" max="5" width="11.8984375" bestFit="1" customWidth="1"/>
    <col min="6" max="6" width="12.5" bestFit="1" customWidth="1"/>
    <col min="7" max="9" width="11.8984375" bestFit="1" customWidth="1"/>
  </cols>
  <sheetData>
    <row r="1" spans="1:9" ht="16.2" thickBot="1" x14ac:dyDescent="0.35">
      <c r="A1" t="s">
        <v>54</v>
      </c>
    </row>
    <row r="2" spans="1:9" ht="16.2" hidden="1" thickBot="1" x14ac:dyDescent="0.35"/>
    <row r="3" spans="1:9" hidden="1" x14ac:dyDescent="0.3">
      <c r="A3" s="38" t="s">
        <v>55</v>
      </c>
      <c r="B3" s="38"/>
    </row>
    <row r="4" spans="1:9" hidden="1" x14ac:dyDescent="0.3">
      <c r="A4" s="35" t="s">
        <v>56</v>
      </c>
      <c r="B4" s="35">
        <v>0.7621406615763705</v>
      </c>
    </row>
    <row r="5" spans="1:9" hidden="1" x14ac:dyDescent="0.3">
      <c r="A5" s="35" t="s">
        <v>57</v>
      </c>
      <c r="B5" s="35">
        <v>0.58085838802806766</v>
      </c>
    </row>
    <row r="6" spans="1:9" hidden="1" x14ac:dyDescent="0.3">
      <c r="A6" s="35" t="s">
        <v>58</v>
      </c>
      <c r="B6" s="35">
        <v>0.57874151119992656</v>
      </c>
    </row>
    <row r="7" spans="1:9" hidden="1" x14ac:dyDescent="0.3">
      <c r="A7" s="35" t="s">
        <v>59</v>
      </c>
      <c r="B7" s="35">
        <v>33.286813567851219</v>
      </c>
    </row>
    <row r="8" spans="1:9" ht="16.2" hidden="1" thickBot="1" x14ac:dyDescent="0.35">
      <c r="A8" s="36" t="s">
        <v>60</v>
      </c>
      <c r="B8" s="36">
        <v>200</v>
      </c>
    </row>
    <row r="9" spans="1:9" hidden="1" x14ac:dyDescent="0.3"/>
    <row r="10" spans="1:9" ht="16.2" hidden="1" thickBot="1" x14ac:dyDescent="0.35">
      <c r="A10" t="s">
        <v>61</v>
      </c>
    </row>
    <row r="11" spans="1:9" hidden="1" x14ac:dyDescent="0.3">
      <c r="A11" s="37"/>
      <c r="B11" s="37" t="s">
        <v>65</v>
      </c>
      <c r="C11" s="37" t="s">
        <v>66</v>
      </c>
      <c r="D11" s="37" t="s">
        <v>67</v>
      </c>
      <c r="E11" s="37" t="s">
        <v>68</v>
      </c>
      <c r="F11" s="37" t="s">
        <v>69</v>
      </c>
    </row>
    <row r="12" spans="1:9" hidden="1" x14ac:dyDescent="0.3">
      <c r="A12" s="35" t="s">
        <v>62</v>
      </c>
      <c r="B12" s="35">
        <v>1</v>
      </c>
      <c r="C12" s="35">
        <v>304031.87894260266</v>
      </c>
      <c r="D12" s="35">
        <v>304031.87894260266</v>
      </c>
      <c r="E12" s="35">
        <v>274.39404140398017</v>
      </c>
      <c r="F12" s="35">
        <v>3.0422013259780546E-39</v>
      </c>
    </row>
    <row r="13" spans="1:9" hidden="1" x14ac:dyDescent="0.3">
      <c r="A13" s="35" t="s">
        <v>63</v>
      </c>
      <c r="B13" s="35">
        <v>198</v>
      </c>
      <c r="C13" s="35">
        <v>219386.367585175</v>
      </c>
      <c r="D13" s="35">
        <v>1108.0119575008839</v>
      </c>
      <c r="E13" s="35"/>
      <c r="F13" s="35"/>
    </row>
    <row r="14" spans="1:9" ht="16.2" hidden="1" thickBot="1" x14ac:dyDescent="0.35">
      <c r="A14" s="36" t="s">
        <v>21</v>
      </c>
      <c r="B14" s="36">
        <v>199</v>
      </c>
      <c r="C14" s="36">
        <v>523418.24652777764</v>
      </c>
      <c r="D14" s="36"/>
      <c r="E14" s="36"/>
      <c r="F14" s="36"/>
    </row>
    <row r="15" spans="1:9" ht="16.2" hidden="1" thickBot="1" x14ac:dyDescent="0.35"/>
    <row r="16" spans="1:9" x14ac:dyDescent="0.3">
      <c r="A16" s="39"/>
      <c r="B16" s="39" t="s">
        <v>70</v>
      </c>
      <c r="C16" s="37" t="s">
        <v>59</v>
      </c>
      <c r="D16" s="37" t="s">
        <v>71</v>
      </c>
      <c r="E16" s="37" t="s">
        <v>72</v>
      </c>
      <c r="F16" s="37" t="s">
        <v>73</v>
      </c>
      <c r="G16" s="37" t="s">
        <v>74</v>
      </c>
      <c r="H16" s="37" t="s">
        <v>75</v>
      </c>
      <c r="I16" s="37" t="s">
        <v>76</v>
      </c>
    </row>
    <row r="17" spans="1:9" x14ac:dyDescent="0.3">
      <c r="A17" s="40" t="s">
        <v>64</v>
      </c>
      <c r="B17" s="40">
        <v>72.627095179647355</v>
      </c>
      <c r="C17" s="35">
        <v>4.7007110918682846</v>
      </c>
      <c r="D17" s="35">
        <v>15.450235881393407</v>
      </c>
      <c r="E17" s="35">
        <v>7.4677798541133208E-36</v>
      </c>
      <c r="F17" s="35">
        <v>63.357210748224105</v>
      </c>
      <c r="G17" s="35">
        <v>81.896979611070606</v>
      </c>
      <c r="H17" s="35">
        <v>63.357210748224105</v>
      </c>
      <c r="I17" s="35">
        <v>81.896979611070606</v>
      </c>
    </row>
    <row r="18" spans="1:9" ht="16.2" thickBot="1" x14ac:dyDescent="0.35">
      <c r="A18" s="41" t="s">
        <v>77</v>
      </c>
      <c r="B18" s="41">
        <v>2.2612908919417758</v>
      </c>
      <c r="C18" s="36">
        <v>0.13651145493141853</v>
      </c>
      <c r="D18" s="36">
        <v>16.564843536960449</v>
      </c>
      <c r="E18" s="36">
        <v>3.0422013259779241E-39</v>
      </c>
      <c r="F18" s="36">
        <v>1.992087916892155</v>
      </c>
      <c r="G18" s="36">
        <v>2.5304938669913963</v>
      </c>
      <c r="H18" s="36">
        <v>1.992087916892155</v>
      </c>
      <c r="I18" s="36">
        <v>2.5304938669913963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274D-AB21-4589-97B8-966E1A563A75}">
  <dimension ref="A2:AP204"/>
  <sheetViews>
    <sheetView topLeftCell="AE3" workbookViewId="0">
      <selection activeCell="AO2" sqref="AO2:AP202"/>
    </sheetView>
  </sheetViews>
  <sheetFormatPr defaultRowHeight="15.6" x14ac:dyDescent="0.3"/>
  <cols>
    <col min="1" max="1" width="8.69921875" customWidth="1"/>
    <col min="2" max="2" width="9.8984375" bestFit="1" customWidth="1"/>
    <col min="6" max="6" width="15.296875" bestFit="1" customWidth="1"/>
    <col min="9" max="9" width="8.69921875" customWidth="1"/>
    <col min="10" max="10" width="9.8984375" bestFit="1" customWidth="1"/>
    <col min="11" max="11" width="15.296875" bestFit="1" customWidth="1"/>
    <col min="25" max="25" width="3.8984375" bestFit="1" customWidth="1"/>
    <col min="26" max="26" width="9.8984375" bestFit="1" customWidth="1"/>
    <col min="27" max="27" width="15.296875" bestFit="1" customWidth="1"/>
    <col min="31" max="31" width="28.09765625" bestFit="1" customWidth="1"/>
    <col min="41" max="41" width="9.8984375" bestFit="1" customWidth="1"/>
    <col min="42" max="42" width="15.296875" bestFit="1" customWidth="1"/>
  </cols>
  <sheetData>
    <row r="2" spans="1:42" x14ac:dyDescent="0.3">
      <c r="AO2" s="8" t="s">
        <v>3</v>
      </c>
      <c r="AP2" s="2" t="s">
        <v>46</v>
      </c>
    </row>
    <row r="3" spans="1:42" x14ac:dyDescent="0.3">
      <c r="AO3" s="4">
        <v>46.019999999999996</v>
      </c>
      <c r="AP3" s="4">
        <v>221</v>
      </c>
    </row>
    <row r="4" spans="1:42" x14ac:dyDescent="0.3">
      <c r="A4" s="3" t="s">
        <v>0</v>
      </c>
      <c r="B4" s="3" t="s">
        <v>7</v>
      </c>
      <c r="C4" s="8" t="s">
        <v>3</v>
      </c>
      <c r="D4" s="8" t="s">
        <v>1</v>
      </c>
      <c r="E4" s="8" t="s">
        <v>2</v>
      </c>
      <c r="F4" s="2" t="s">
        <v>46</v>
      </c>
      <c r="I4" s="3" t="s">
        <v>0</v>
      </c>
      <c r="J4" s="8" t="s">
        <v>3</v>
      </c>
      <c r="K4" s="2" t="s">
        <v>46</v>
      </c>
      <c r="Y4" s="3" t="s">
        <v>0</v>
      </c>
      <c r="Z4" s="8" t="s">
        <v>3</v>
      </c>
      <c r="AA4" s="2" t="s">
        <v>46</v>
      </c>
      <c r="AO4" s="4">
        <v>8.9</v>
      </c>
      <c r="AP4" s="4">
        <v>104</v>
      </c>
    </row>
    <row r="5" spans="1:42" x14ac:dyDescent="0.3">
      <c r="A5" s="1">
        <v>1</v>
      </c>
      <c r="B5" s="9">
        <v>44562</v>
      </c>
      <c r="C5" s="4">
        <v>46.019999999999996</v>
      </c>
      <c r="D5" s="4">
        <v>37.799999999999997</v>
      </c>
      <c r="E5" s="4">
        <v>69.2</v>
      </c>
      <c r="F5" s="4">
        <v>221</v>
      </c>
      <c r="I5" s="1">
        <v>1</v>
      </c>
      <c r="J5" s="4">
        <v>46.019999999999996</v>
      </c>
      <c r="K5" s="4">
        <v>221</v>
      </c>
      <c r="Y5" s="1">
        <v>1</v>
      </c>
      <c r="Z5" s="4">
        <v>46.019999999999996</v>
      </c>
      <c r="AA5" s="4">
        <v>221</v>
      </c>
      <c r="AO5" s="4">
        <v>3.44</v>
      </c>
      <c r="AP5" s="4">
        <v>93</v>
      </c>
    </row>
    <row r="6" spans="1:42" x14ac:dyDescent="0.3">
      <c r="A6" s="1">
        <v>2</v>
      </c>
      <c r="B6" s="9">
        <v>44569</v>
      </c>
      <c r="C6" s="4">
        <v>8.9</v>
      </c>
      <c r="D6" s="4">
        <v>39.299999999999997</v>
      </c>
      <c r="E6" s="4">
        <v>45.1</v>
      </c>
      <c r="F6" s="4">
        <v>104</v>
      </c>
      <c r="I6" s="1">
        <v>2</v>
      </c>
      <c r="J6" s="4">
        <v>8.9</v>
      </c>
      <c r="K6" s="4">
        <v>104</v>
      </c>
      <c r="Y6" s="1">
        <v>2</v>
      </c>
      <c r="Z6" s="4">
        <v>8.9</v>
      </c>
      <c r="AA6" s="4">
        <v>104</v>
      </c>
      <c r="AO6" s="4">
        <v>30.3</v>
      </c>
      <c r="AP6" s="4">
        <v>185</v>
      </c>
    </row>
    <row r="7" spans="1:42" x14ac:dyDescent="0.3">
      <c r="A7" s="1">
        <v>3</v>
      </c>
      <c r="B7" s="9">
        <v>44576</v>
      </c>
      <c r="C7" s="4">
        <v>3.44</v>
      </c>
      <c r="D7" s="4">
        <v>45.9</v>
      </c>
      <c r="E7" s="4">
        <v>69.3</v>
      </c>
      <c r="F7" s="4">
        <v>93</v>
      </c>
      <c r="I7" s="1">
        <v>3</v>
      </c>
      <c r="J7" s="4">
        <v>3.44</v>
      </c>
      <c r="K7" s="4">
        <v>93</v>
      </c>
      <c r="Y7" s="1">
        <v>3</v>
      </c>
      <c r="Z7" s="4">
        <v>3.44</v>
      </c>
      <c r="AA7" s="4">
        <v>93</v>
      </c>
      <c r="AO7" s="4">
        <v>36.160000000000004</v>
      </c>
      <c r="AP7" s="4">
        <v>129</v>
      </c>
    </row>
    <row r="8" spans="1:42" x14ac:dyDescent="0.3">
      <c r="A8" s="1">
        <v>4</v>
      </c>
      <c r="B8" s="9">
        <v>44583</v>
      </c>
      <c r="C8" s="4">
        <v>30.3</v>
      </c>
      <c r="D8" s="4">
        <v>41.3</v>
      </c>
      <c r="E8" s="4">
        <v>58.5</v>
      </c>
      <c r="F8" s="4">
        <v>185</v>
      </c>
      <c r="I8" s="1">
        <v>4</v>
      </c>
      <c r="J8" s="4">
        <v>30.3</v>
      </c>
      <c r="K8" s="4">
        <v>185</v>
      </c>
      <c r="Y8" s="1">
        <v>4</v>
      </c>
      <c r="Z8" s="4">
        <v>30.3</v>
      </c>
      <c r="AA8" s="4">
        <v>185</v>
      </c>
      <c r="AO8" s="4">
        <v>1.7399999999999998</v>
      </c>
      <c r="AP8" s="4">
        <v>72</v>
      </c>
    </row>
    <row r="9" spans="1:42" x14ac:dyDescent="0.3">
      <c r="A9" s="1">
        <v>5</v>
      </c>
      <c r="B9" s="9">
        <v>44590</v>
      </c>
      <c r="C9" s="4">
        <v>36.160000000000004</v>
      </c>
      <c r="D9" s="4">
        <v>10.8</v>
      </c>
      <c r="E9" s="4">
        <v>58.4</v>
      </c>
      <c r="F9" s="4">
        <v>129</v>
      </c>
      <c r="I9" s="1">
        <v>5</v>
      </c>
      <c r="J9" s="4">
        <v>36.160000000000004</v>
      </c>
      <c r="K9" s="4">
        <v>129</v>
      </c>
      <c r="Y9" s="1">
        <v>5</v>
      </c>
      <c r="Z9" s="4">
        <v>36.160000000000004</v>
      </c>
      <c r="AA9" s="4">
        <v>129</v>
      </c>
      <c r="AO9" s="4">
        <v>11.5</v>
      </c>
      <c r="AP9" s="4">
        <v>118</v>
      </c>
    </row>
    <row r="10" spans="1:42" x14ac:dyDescent="0.3">
      <c r="A10" s="1">
        <v>6</v>
      </c>
      <c r="B10" s="9">
        <v>44597</v>
      </c>
      <c r="C10" s="4">
        <v>1.7399999999999998</v>
      </c>
      <c r="D10" s="4">
        <v>48.9</v>
      </c>
      <c r="E10" s="4">
        <v>75</v>
      </c>
      <c r="F10" s="4">
        <v>72</v>
      </c>
      <c r="I10" s="1">
        <v>6</v>
      </c>
      <c r="J10" s="4">
        <v>1.7399999999999998</v>
      </c>
      <c r="K10" s="4">
        <v>72</v>
      </c>
      <c r="Y10" s="1">
        <v>6</v>
      </c>
      <c r="Z10" s="4">
        <v>1.7399999999999998</v>
      </c>
      <c r="AA10" s="4">
        <v>72</v>
      </c>
      <c r="AO10" s="4">
        <v>24.04</v>
      </c>
      <c r="AP10" s="4">
        <v>132</v>
      </c>
    </row>
    <row r="11" spans="1:42" x14ac:dyDescent="0.3">
      <c r="A11" s="1">
        <v>7</v>
      </c>
      <c r="B11" s="9">
        <v>44604</v>
      </c>
      <c r="C11" s="4">
        <v>11.5</v>
      </c>
      <c r="D11" s="4">
        <v>32.799999999999997</v>
      </c>
      <c r="E11" s="4">
        <v>23.5</v>
      </c>
      <c r="F11" s="4">
        <v>118</v>
      </c>
      <c r="I11" s="1">
        <v>7</v>
      </c>
      <c r="J11" s="4">
        <v>11.5</v>
      </c>
      <c r="K11" s="4">
        <v>118</v>
      </c>
      <c r="Y11" s="1">
        <v>7</v>
      </c>
      <c r="Z11" s="4">
        <v>11.5</v>
      </c>
      <c r="AA11" s="4">
        <v>118</v>
      </c>
      <c r="AO11" s="4">
        <v>1.72</v>
      </c>
      <c r="AP11" s="4">
        <v>48</v>
      </c>
    </row>
    <row r="12" spans="1:42" x14ac:dyDescent="0.3">
      <c r="A12" s="1">
        <v>8</v>
      </c>
      <c r="B12" s="9">
        <v>44611</v>
      </c>
      <c r="C12" s="4">
        <v>24.04</v>
      </c>
      <c r="D12" s="4">
        <v>19.600000000000001</v>
      </c>
      <c r="E12" s="4">
        <v>11.6</v>
      </c>
      <c r="F12" s="4">
        <v>132</v>
      </c>
      <c r="I12" s="1">
        <v>8</v>
      </c>
      <c r="J12" s="4">
        <v>24.04</v>
      </c>
      <c r="K12" s="4">
        <v>132</v>
      </c>
      <c r="Y12" s="1">
        <v>8</v>
      </c>
      <c r="Z12" s="4">
        <v>24.04</v>
      </c>
      <c r="AA12" s="4">
        <v>132</v>
      </c>
      <c r="AO12" s="4">
        <v>39.96</v>
      </c>
      <c r="AP12" s="4">
        <v>106</v>
      </c>
    </row>
    <row r="13" spans="1:42" x14ac:dyDescent="0.3">
      <c r="A13" s="1">
        <v>9</v>
      </c>
      <c r="B13" s="9">
        <v>44618</v>
      </c>
      <c r="C13" s="4">
        <v>1.72</v>
      </c>
      <c r="D13" s="4">
        <v>2.1</v>
      </c>
      <c r="E13" s="4">
        <v>1</v>
      </c>
      <c r="F13" s="4">
        <v>48</v>
      </c>
      <c r="I13" s="1">
        <v>9</v>
      </c>
      <c r="J13" s="4">
        <v>1.72</v>
      </c>
      <c r="K13" s="4">
        <v>48</v>
      </c>
      <c r="Y13" s="1">
        <v>9</v>
      </c>
      <c r="Z13" s="4">
        <v>1.72</v>
      </c>
      <c r="AA13" s="4">
        <v>48</v>
      </c>
      <c r="AO13" s="4">
        <v>13.219999999999999</v>
      </c>
      <c r="AP13" s="4">
        <v>86</v>
      </c>
    </row>
    <row r="14" spans="1:42" x14ac:dyDescent="0.3">
      <c r="A14" s="1">
        <v>10</v>
      </c>
      <c r="B14" s="9">
        <v>44625</v>
      </c>
      <c r="C14" s="4">
        <v>39.96</v>
      </c>
      <c r="D14" s="4">
        <v>2.6</v>
      </c>
      <c r="E14" s="4">
        <v>21.2</v>
      </c>
      <c r="F14" s="4">
        <v>106</v>
      </c>
      <c r="I14" s="1">
        <v>10</v>
      </c>
      <c r="J14" s="4">
        <v>39.96</v>
      </c>
      <c r="K14" s="4">
        <v>106</v>
      </c>
      <c r="Y14" s="1">
        <v>10</v>
      </c>
      <c r="Z14" s="4">
        <v>39.96</v>
      </c>
      <c r="AA14" s="4">
        <v>106</v>
      </c>
      <c r="AO14" s="4">
        <v>42.94</v>
      </c>
      <c r="AP14" s="7">
        <v>207.5</v>
      </c>
    </row>
    <row r="15" spans="1:42" x14ac:dyDescent="0.3">
      <c r="A15" s="1">
        <v>11</v>
      </c>
      <c r="B15" s="9">
        <v>44632</v>
      </c>
      <c r="C15" s="4">
        <v>13.219999999999999</v>
      </c>
      <c r="D15" s="4">
        <v>5.8</v>
      </c>
      <c r="E15" s="4">
        <v>24.2</v>
      </c>
      <c r="F15" s="4">
        <v>86</v>
      </c>
      <c r="I15" s="1">
        <v>11</v>
      </c>
      <c r="J15" s="4">
        <v>13.219999999999999</v>
      </c>
      <c r="K15" s="4">
        <v>86</v>
      </c>
      <c r="Y15" s="1">
        <v>11</v>
      </c>
      <c r="Z15" s="4">
        <v>13.219999999999999</v>
      </c>
      <c r="AA15" s="4">
        <v>86</v>
      </c>
      <c r="AO15" s="4">
        <v>4.76</v>
      </c>
      <c r="AP15" s="4">
        <v>92</v>
      </c>
    </row>
    <row r="16" spans="1:42" x14ac:dyDescent="0.3">
      <c r="A16" s="1">
        <v>12</v>
      </c>
      <c r="B16" s="9">
        <v>44639</v>
      </c>
      <c r="C16" s="4">
        <v>42.94</v>
      </c>
      <c r="D16" s="4">
        <v>24</v>
      </c>
      <c r="E16" s="4">
        <v>4</v>
      </c>
      <c r="F16" s="7">
        <v>207.5</v>
      </c>
      <c r="I16" s="1">
        <v>12</v>
      </c>
      <c r="J16" s="4">
        <v>42.94</v>
      </c>
      <c r="K16" s="7">
        <v>207.5</v>
      </c>
      <c r="Y16" s="1">
        <v>12</v>
      </c>
      <c r="Z16" s="4">
        <v>42.94</v>
      </c>
      <c r="AA16" s="7">
        <v>207.5</v>
      </c>
      <c r="AO16" s="4">
        <v>19.5</v>
      </c>
      <c r="AP16" s="4">
        <v>97</v>
      </c>
    </row>
    <row r="17" spans="1:42" x14ac:dyDescent="0.3">
      <c r="A17" s="1">
        <v>13</v>
      </c>
      <c r="B17" s="9">
        <v>44646</v>
      </c>
      <c r="C17" s="4">
        <v>4.76</v>
      </c>
      <c r="D17" s="4">
        <v>35.1</v>
      </c>
      <c r="E17" s="4">
        <v>65.900000000000006</v>
      </c>
      <c r="F17" s="4">
        <v>92</v>
      </c>
      <c r="I17" s="1">
        <v>13</v>
      </c>
      <c r="J17" s="4">
        <v>4.76</v>
      </c>
      <c r="K17" s="4">
        <v>92</v>
      </c>
      <c r="Y17" s="1">
        <v>13</v>
      </c>
      <c r="Z17" s="4">
        <v>4.76</v>
      </c>
      <c r="AA17" s="4">
        <v>92</v>
      </c>
      <c r="AO17" s="4">
        <v>40.82</v>
      </c>
      <c r="AP17" s="4">
        <v>190</v>
      </c>
    </row>
    <row r="18" spans="1:42" x14ac:dyDescent="0.3">
      <c r="A18" s="1">
        <v>14</v>
      </c>
      <c r="B18" s="9">
        <v>44653</v>
      </c>
      <c r="C18" s="4">
        <v>19.5</v>
      </c>
      <c r="D18" s="4">
        <v>7.6</v>
      </c>
      <c r="E18" s="4">
        <v>7.2</v>
      </c>
      <c r="F18" s="4">
        <v>97</v>
      </c>
      <c r="I18" s="1">
        <v>14</v>
      </c>
      <c r="J18" s="4">
        <v>19.5</v>
      </c>
      <c r="K18" s="4">
        <v>97</v>
      </c>
      <c r="Y18" s="1">
        <v>14</v>
      </c>
      <c r="Z18" s="4">
        <v>19.5</v>
      </c>
      <c r="AA18" s="4">
        <v>97</v>
      </c>
      <c r="AO18" s="4">
        <v>39.08</v>
      </c>
      <c r="AP18" s="4">
        <v>224</v>
      </c>
    </row>
    <row r="19" spans="1:42" x14ac:dyDescent="0.3">
      <c r="A19" s="1">
        <v>15</v>
      </c>
      <c r="B19" s="9">
        <v>44660</v>
      </c>
      <c r="C19" s="4">
        <v>40.82</v>
      </c>
      <c r="D19" s="4">
        <v>32.9</v>
      </c>
      <c r="E19" s="4">
        <v>46</v>
      </c>
      <c r="F19" s="4">
        <v>190</v>
      </c>
      <c r="I19" s="1">
        <v>15</v>
      </c>
      <c r="J19" s="4">
        <v>40.82</v>
      </c>
      <c r="K19" s="4">
        <v>190</v>
      </c>
      <c r="Y19" s="1">
        <v>15</v>
      </c>
      <c r="Z19" s="4">
        <v>40.82</v>
      </c>
      <c r="AA19" s="4">
        <v>190</v>
      </c>
      <c r="AO19" s="4">
        <v>55</v>
      </c>
      <c r="AP19" s="4">
        <v>125</v>
      </c>
    </row>
    <row r="20" spans="1:42" x14ac:dyDescent="0.3">
      <c r="A20" s="1">
        <v>16</v>
      </c>
      <c r="B20" s="9">
        <v>44667</v>
      </c>
      <c r="C20" s="4">
        <v>39.08</v>
      </c>
      <c r="D20" s="4">
        <v>47.7</v>
      </c>
      <c r="E20" s="4">
        <v>52.9</v>
      </c>
      <c r="F20" s="4">
        <v>224</v>
      </c>
      <c r="I20" s="1">
        <v>16</v>
      </c>
      <c r="J20" s="4">
        <v>39.08</v>
      </c>
      <c r="K20" s="4">
        <v>224</v>
      </c>
      <c r="Y20" s="1">
        <v>16</v>
      </c>
      <c r="Z20" s="4">
        <v>39.08</v>
      </c>
      <c r="AA20" s="4">
        <v>224</v>
      </c>
      <c r="AO20" s="4">
        <v>56.279999999999994</v>
      </c>
      <c r="AP20" s="4">
        <v>244</v>
      </c>
    </row>
    <row r="21" spans="1:42" x14ac:dyDescent="0.3">
      <c r="A21" s="1">
        <v>17</v>
      </c>
      <c r="B21" s="9">
        <v>44674</v>
      </c>
      <c r="C21" s="4">
        <v>85.06</v>
      </c>
      <c r="D21" s="4">
        <v>36.6</v>
      </c>
      <c r="E21" s="4">
        <v>114</v>
      </c>
      <c r="F21" s="4">
        <v>125</v>
      </c>
      <c r="I21" s="1">
        <v>17</v>
      </c>
      <c r="J21" s="4">
        <v>85.06</v>
      </c>
      <c r="K21" s="4">
        <v>125</v>
      </c>
      <c r="Y21" s="1">
        <v>17</v>
      </c>
      <c r="Z21" s="4">
        <v>55</v>
      </c>
      <c r="AA21" s="4">
        <v>125</v>
      </c>
      <c r="AO21" s="4">
        <v>13.84</v>
      </c>
      <c r="AP21" s="4">
        <v>113</v>
      </c>
    </row>
    <row r="22" spans="1:42" x14ac:dyDescent="0.3">
      <c r="A22" s="1">
        <v>18</v>
      </c>
      <c r="B22" s="9">
        <v>44681</v>
      </c>
      <c r="C22" s="4">
        <v>56.279999999999994</v>
      </c>
      <c r="D22" s="4">
        <v>39.6</v>
      </c>
      <c r="E22" s="4">
        <v>55.8</v>
      </c>
      <c r="F22" s="4">
        <v>244</v>
      </c>
      <c r="I22" s="1">
        <v>18</v>
      </c>
      <c r="J22" s="4">
        <v>56.279999999999994</v>
      </c>
      <c r="K22" s="4">
        <v>244</v>
      </c>
      <c r="Y22" s="1">
        <v>18</v>
      </c>
      <c r="Z22" s="4">
        <v>56.279999999999994</v>
      </c>
      <c r="AA22" s="4">
        <v>244</v>
      </c>
      <c r="AO22" s="4">
        <v>29.46</v>
      </c>
      <c r="AP22" s="4">
        <v>146</v>
      </c>
    </row>
    <row r="23" spans="1:42" x14ac:dyDescent="0.3">
      <c r="A23" s="1">
        <v>19</v>
      </c>
      <c r="B23" s="9">
        <v>44688</v>
      </c>
      <c r="C23" s="4">
        <v>13.84</v>
      </c>
      <c r="D23" s="4">
        <v>20.5</v>
      </c>
      <c r="E23" s="4">
        <v>18.3</v>
      </c>
      <c r="F23" s="4">
        <v>113</v>
      </c>
      <c r="I23" s="1">
        <v>19</v>
      </c>
      <c r="J23" s="4">
        <v>13.84</v>
      </c>
      <c r="K23" s="4">
        <v>113</v>
      </c>
      <c r="Y23" s="1">
        <v>19</v>
      </c>
      <c r="Z23" s="4">
        <v>13.84</v>
      </c>
      <c r="AA23" s="4">
        <v>113</v>
      </c>
      <c r="AO23" s="4">
        <v>43.68</v>
      </c>
      <c r="AP23" s="4">
        <v>180</v>
      </c>
    </row>
    <row r="24" spans="1:42" x14ac:dyDescent="0.3">
      <c r="A24" s="1">
        <v>20</v>
      </c>
      <c r="B24" s="9">
        <v>44695</v>
      </c>
      <c r="C24" s="4">
        <v>29.46</v>
      </c>
      <c r="D24" s="4">
        <v>23.9</v>
      </c>
      <c r="E24" s="4">
        <v>19.100000000000001</v>
      </c>
      <c r="F24" s="4">
        <v>146</v>
      </c>
      <c r="I24" s="1">
        <v>20</v>
      </c>
      <c r="J24" s="4">
        <v>29.46</v>
      </c>
      <c r="K24" s="4">
        <v>146</v>
      </c>
      <c r="Y24" s="1">
        <v>20</v>
      </c>
      <c r="Z24" s="4">
        <v>29.46</v>
      </c>
      <c r="AA24" s="4">
        <v>146</v>
      </c>
      <c r="AO24" s="4">
        <v>47.480000000000004</v>
      </c>
      <c r="AP24" s="4">
        <v>125</v>
      </c>
    </row>
    <row r="25" spans="1:42" x14ac:dyDescent="0.3">
      <c r="A25" s="1">
        <v>21</v>
      </c>
      <c r="B25" s="9">
        <v>44702</v>
      </c>
      <c r="C25" s="4">
        <v>43.68</v>
      </c>
      <c r="D25" s="4">
        <v>27.7</v>
      </c>
      <c r="E25" s="4">
        <v>53.4</v>
      </c>
      <c r="F25" s="4">
        <v>180</v>
      </c>
      <c r="I25" s="1">
        <v>21</v>
      </c>
      <c r="J25" s="4">
        <v>43.68</v>
      </c>
      <c r="K25" s="4">
        <v>180</v>
      </c>
      <c r="Y25" s="1">
        <v>21</v>
      </c>
      <c r="Z25" s="4">
        <v>43.68</v>
      </c>
      <c r="AA25" s="4">
        <v>180</v>
      </c>
      <c r="AO25" s="4">
        <v>2.6399999999999997</v>
      </c>
      <c r="AP25" s="4">
        <v>56</v>
      </c>
    </row>
    <row r="26" spans="1:42" x14ac:dyDescent="0.3">
      <c r="A26" s="1">
        <v>22</v>
      </c>
      <c r="B26" s="9">
        <v>44709</v>
      </c>
      <c r="C26" s="4">
        <v>47.480000000000004</v>
      </c>
      <c r="D26" s="4">
        <v>5.0999999999999996</v>
      </c>
      <c r="E26" s="4">
        <v>23.5</v>
      </c>
      <c r="F26" s="4">
        <v>125</v>
      </c>
      <c r="I26" s="1">
        <v>22</v>
      </c>
      <c r="J26" s="4">
        <v>47.480000000000004</v>
      </c>
      <c r="K26" s="4">
        <v>125</v>
      </c>
      <c r="Y26" s="1">
        <v>22</v>
      </c>
      <c r="Z26" s="4">
        <v>47.480000000000004</v>
      </c>
      <c r="AA26" s="4">
        <v>125</v>
      </c>
      <c r="AO26" s="4">
        <v>45.660000000000004</v>
      </c>
      <c r="AP26" s="4">
        <v>155</v>
      </c>
    </row>
    <row r="27" spans="1:42" x14ac:dyDescent="0.3">
      <c r="A27" s="1">
        <v>23</v>
      </c>
      <c r="B27" s="9">
        <v>44716</v>
      </c>
      <c r="C27" s="4">
        <v>2.6399999999999997</v>
      </c>
      <c r="D27" s="4">
        <v>15.9</v>
      </c>
      <c r="E27" s="4">
        <v>49.6</v>
      </c>
      <c r="F27" s="4">
        <v>56</v>
      </c>
      <c r="I27" s="1">
        <v>23</v>
      </c>
      <c r="J27" s="4">
        <v>2.6399999999999997</v>
      </c>
      <c r="K27" s="4">
        <v>56</v>
      </c>
      <c r="Y27" s="1">
        <v>23</v>
      </c>
      <c r="Z27" s="4">
        <v>2.6399999999999997</v>
      </c>
      <c r="AA27" s="4">
        <v>56</v>
      </c>
      <c r="AO27" s="4">
        <v>12.459999999999999</v>
      </c>
      <c r="AP27" s="4">
        <v>97</v>
      </c>
    </row>
    <row r="28" spans="1:42" x14ac:dyDescent="0.3">
      <c r="A28" s="1">
        <v>24</v>
      </c>
      <c r="B28" s="9">
        <v>44723</v>
      </c>
      <c r="C28" s="4">
        <v>45.660000000000004</v>
      </c>
      <c r="D28" s="4">
        <v>16.899999999999999</v>
      </c>
      <c r="E28" s="4">
        <v>26.2</v>
      </c>
      <c r="F28" s="4">
        <v>155</v>
      </c>
      <c r="I28" s="1">
        <v>24</v>
      </c>
      <c r="J28" s="4">
        <v>45.660000000000004</v>
      </c>
      <c r="K28" s="4">
        <v>155</v>
      </c>
      <c r="Y28" s="1">
        <v>24</v>
      </c>
      <c r="Z28" s="4">
        <v>45.660000000000004</v>
      </c>
      <c r="AA28" s="4">
        <v>155</v>
      </c>
      <c r="AO28" s="4">
        <v>52.58</v>
      </c>
      <c r="AP28" s="4">
        <v>120</v>
      </c>
    </row>
    <row r="29" spans="1:42" x14ac:dyDescent="0.3">
      <c r="A29" s="1">
        <v>25</v>
      </c>
      <c r="B29" s="9">
        <v>44730</v>
      </c>
      <c r="C29" s="4">
        <v>12.459999999999999</v>
      </c>
      <c r="D29" s="4">
        <v>12.6</v>
      </c>
      <c r="E29" s="4">
        <v>18.3</v>
      </c>
      <c r="F29" s="4">
        <v>97</v>
      </c>
      <c r="I29" s="1">
        <v>25</v>
      </c>
      <c r="J29" s="4">
        <v>12.459999999999999</v>
      </c>
      <c r="K29" s="4">
        <v>97</v>
      </c>
      <c r="Y29" s="1">
        <v>25</v>
      </c>
      <c r="Z29" s="4">
        <v>12.459999999999999</v>
      </c>
      <c r="AA29" s="4">
        <v>97</v>
      </c>
      <c r="AO29" s="4">
        <v>28.580000000000002</v>
      </c>
      <c r="AP29" s="4">
        <v>150</v>
      </c>
    </row>
    <row r="30" spans="1:42" x14ac:dyDescent="0.3">
      <c r="A30" s="1">
        <v>26</v>
      </c>
      <c r="B30" s="9">
        <v>44737</v>
      </c>
      <c r="C30" s="4">
        <v>52.58</v>
      </c>
      <c r="D30" s="4">
        <v>3.5</v>
      </c>
      <c r="E30" s="4">
        <v>19.5</v>
      </c>
      <c r="F30" s="4">
        <v>120</v>
      </c>
      <c r="I30" s="1">
        <v>26</v>
      </c>
      <c r="J30" s="4">
        <v>52.58</v>
      </c>
      <c r="K30" s="4">
        <v>120</v>
      </c>
      <c r="Y30" s="1">
        <v>26</v>
      </c>
      <c r="Z30" s="4">
        <v>52.58</v>
      </c>
      <c r="AA30" s="4">
        <v>120</v>
      </c>
      <c r="AO30" s="4">
        <v>48.019999999999996</v>
      </c>
      <c r="AP30" s="4">
        <v>159</v>
      </c>
    </row>
    <row r="31" spans="1:42" x14ac:dyDescent="0.3">
      <c r="A31" s="1">
        <v>27</v>
      </c>
      <c r="B31" s="9">
        <v>44744</v>
      </c>
      <c r="C31" s="4">
        <v>28.580000000000002</v>
      </c>
      <c r="D31" s="4">
        <v>29.3</v>
      </c>
      <c r="E31" s="4">
        <v>12.6</v>
      </c>
      <c r="F31" s="4">
        <v>150</v>
      </c>
      <c r="I31" s="1">
        <v>27</v>
      </c>
      <c r="J31" s="4">
        <v>28.580000000000002</v>
      </c>
      <c r="K31" s="4">
        <v>150</v>
      </c>
      <c r="Y31" s="1">
        <v>27</v>
      </c>
      <c r="Z31" s="4">
        <v>28.580000000000002</v>
      </c>
      <c r="AA31" s="4">
        <v>150</v>
      </c>
      <c r="AO31" s="4">
        <v>49.760000000000005</v>
      </c>
      <c r="AP31" s="4">
        <v>189</v>
      </c>
    </row>
    <row r="32" spans="1:42" x14ac:dyDescent="0.3">
      <c r="A32" s="1">
        <v>28</v>
      </c>
      <c r="B32" s="9">
        <v>44751</v>
      </c>
      <c r="C32" s="4">
        <v>48.019999999999996</v>
      </c>
      <c r="D32" s="4">
        <v>16.7</v>
      </c>
      <c r="E32" s="4">
        <v>22.9</v>
      </c>
      <c r="F32" s="4">
        <v>159</v>
      </c>
      <c r="I32" s="1">
        <v>28</v>
      </c>
      <c r="J32" s="4">
        <v>48.019999999999996</v>
      </c>
      <c r="K32" s="4">
        <v>159</v>
      </c>
      <c r="Y32" s="1">
        <v>28</v>
      </c>
      <c r="Z32" s="4">
        <v>48.019999999999996</v>
      </c>
      <c r="AA32" s="4">
        <v>159</v>
      </c>
      <c r="AO32" s="4">
        <v>14.12</v>
      </c>
      <c r="AP32" s="4">
        <v>105</v>
      </c>
    </row>
    <row r="33" spans="1:42" ht="21" x14ac:dyDescent="0.3">
      <c r="A33" s="1">
        <v>29</v>
      </c>
      <c r="B33" s="9">
        <v>44758</v>
      </c>
      <c r="C33" s="4">
        <v>49.760000000000005</v>
      </c>
      <c r="D33" s="4">
        <v>27.1</v>
      </c>
      <c r="E33" s="4">
        <v>22.9</v>
      </c>
      <c r="F33" s="4">
        <v>189</v>
      </c>
      <c r="I33" s="1">
        <v>29</v>
      </c>
      <c r="J33" s="4">
        <v>49.760000000000005</v>
      </c>
      <c r="K33" s="4">
        <v>189</v>
      </c>
      <c r="Y33" s="1">
        <v>29</v>
      </c>
      <c r="Z33" s="4">
        <v>49.760000000000005</v>
      </c>
      <c r="AA33" s="4">
        <v>189</v>
      </c>
      <c r="AE33" s="33" t="s">
        <v>49</v>
      </c>
      <c r="AF33" s="34"/>
      <c r="AO33" s="4">
        <v>58.58</v>
      </c>
      <c r="AP33" s="4">
        <v>214</v>
      </c>
    </row>
    <row r="34" spans="1:42" x14ac:dyDescent="0.3">
      <c r="A34" s="1">
        <v>30</v>
      </c>
      <c r="B34" s="9">
        <v>44765</v>
      </c>
      <c r="C34" s="4">
        <v>14.12</v>
      </c>
      <c r="D34" s="4">
        <v>16</v>
      </c>
      <c r="E34" s="4">
        <v>40.799999999999997</v>
      </c>
      <c r="F34" s="4">
        <v>105</v>
      </c>
      <c r="I34" s="1">
        <v>30</v>
      </c>
      <c r="J34" s="4">
        <v>14.12</v>
      </c>
      <c r="K34" s="4">
        <v>105</v>
      </c>
      <c r="Y34" s="1">
        <v>30</v>
      </c>
      <c r="Z34" s="4">
        <v>14.12</v>
      </c>
      <c r="AA34" s="4">
        <v>105</v>
      </c>
      <c r="AO34" s="4">
        <v>55</v>
      </c>
      <c r="AP34" s="4">
        <v>119</v>
      </c>
    </row>
    <row r="35" spans="1:42" x14ac:dyDescent="0.3">
      <c r="A35" s="1">
        <v>31</v>
      </c>
      <c r="B35" s="9">
        <v>44772</v>
      </c>
      <c r="C35" s="4">
        <v>58.58</v>
      </c>
      <c r="D35" s="4">
        <v>28.3</v>
      </c>
      <c r="E35" s="4">
        <v>43.2</v>
      </c>
      <c r="F35" s="4">
        <v>214</v>
      </c>
      <c r="I35" s="1">
        <v>31</v>
      </c>
      <c r="J35" s="4">
        <v>58.58</v>
      </c>
      <c r="K35" s="4">
        <v>214</v>
      </c>
      <c r="Y35" s="1">
        <v>31</v>
      </c>
      <c r="Z35" s="4">
        <v>58.58</v>
      </c>
      <c r="AA35" s="4">
        <v>214</v>
      </c>
      <c r="AE35" t="s">
        <v>50</v>
      </c>
      <c r="AO35" s="4">
        <v>19.440000000000001</v>
      </c>
      <c r="AP35" s="4">
        <v>96</v>
      </c>
    </row>
    <row r="36" spans="1:42" x14ac:dyDescent="0.3">
      <c r="A36" s="1">
        <v>32</v>
      </c>
      <c r="B36" s="9">
        <v>44779</v>
      </c>
      <c r="C36" s="4">
        <v>100.2</v>
      </c>
      <c r="D36" s="4">
        <v>17.399999999999999</v>
      </c>
      <c r="E36" s="4">
        <v>38.6</v>
      </c>
      <c r="F36" s="4">
        <v>119</v>
      </c>
      <c r="I36" s="1">
        <v>32</v>
      </c>
      <c r="J36" s="4">
        <v>100.2</v>
      </c>
      <c r="K36" s="4">
        <v>119</v>
      </c>
      <c r="Y36" s="1">
        <v>32</v>
      </c>
      <c r="Z36" s="4">
        <v>55</v>
      </c>
      <c r="AA36" s="4">
        <v>119</v>
      </c>
      <c r="AO36" s="4">
        <v>53.120000000000005</v>
      </c>
      <c r="AP36" s="4">
        <v>174</v>
      </c>
    </row>
    <row r="37" spans="1:42" x14ac:dyDescent="0.3">
      <c r="A37" s="1">
        <v>33</v>
      </c>
      <c r="B37" s="9">
        <v>44786</v>
      </c>
      <c r="C37" s="4">
        <v>19.440000000000001</v>
      </c>
      <c r="D37" s="4">
        <v>1.5</v>
      </c>
      <c r="E37" s="4">
        <v>30</v>
      </c>
      <c r="F37" s="4">
        <v>96</v>
      </c>
      <c r="I37" s="1">
        <v>33</v>
      </c>
      <c r="J37" s="4">
        <v>19.440000000000001</v>
      </c>
      <c r="K37" s="4">
        <v>96</v>
      </c>
      <c r="Y37" s="1">
        <v>33</v>
      </c>
      <c r="Z37" s="4">
        <v>19.440000000000001</v>
      </c>
      <c r="AA37" s="4">
        <v>96</v>
      </c>
      <c r="AE37" t="s">
        <v>51</v>
      </c>
      <c r="AF37" t="s">
        <v>52</v>
      </c>
      <c r="AO37" s="4">
        <v>19.14</v>
      </c>
      <c r="AP37" s="7">
        <v>107.33333333333333</v>
      </c>
    </row>
    <row r="38" spans="1:42" x14ac:dyDescent="0.3">
      <c r="A38" s="1">
        <v>34</v>
      </c>
      <c r="B38" s="9">
        <v>44793</v>
      </c>
      <c r="C38" s="4">
        <v>53.120000000000005</v>
      </c>
      <c r="D38" s="4">
        <v>20</v>
      </c>
      <c r="E38" s="4">
        <v>0.3</v>
      </c>
      <c r="F38" s="4">
        <v>174</v>
      </c>
      <c r="I38" s="1">
        <v>34</v>
      </c>
      <c r="J38" s="4">
        <v>53.120000000000005</v>
      </c>
      <c r="K38" s="4">
        <v>174</v>
      </c>
      <c r="Y38" s="1">
        <v>34</v>
      </c>
      <c r="Z38" s="4">
        <v>53.120000000000005</v>
      </c>
      <c r="AA38" s="4">
        <v>174</v>
      </c>
      <c r="AE38">
        <v>0</v>
      </c>
      <c r="AF38">
        <f>72.62+2.26*AE38</f>
        <v>72.62</v>
      </c>
      <c r="AG38" t="s">
        <v>53</v>
      </c>
      <c r="AO38" s="4">
        <v>58.14</v>
      </c>
      <c r="AP38" s="4">
        <v>128</v>
      </c>
    </row>
    <row r="39" spans="1:42" x14ac:dyDescent="0.3">
      <c r="A39" s="1">
        <v>35</v>
      </c>
      <c r="B39" s="9">
        <v>44800</v>
      </c>
      <c r="C39" s="4">
        <v>19.14</v>
      </c>
      <c r="D39" s="4">
        <v>1.4</v>
      </c>
      <c r="E39" s="4">
        <v>7.4</v>
      </c>
      <c r="F39" s="7">
        <v>107.33333333333333</v>
      </c>
      <c r="I39" s="1">
        <v>35</v>
      </c>
      <c r="J39" s="4">
        <v>19.14</v>
      </c>
      <c r="K39" s="7">
        <v>107.33333333333333</v>
      </c>
      <c r="Y39" s="1">
        <v>35</v>
      </c>
      <c r="Z39" s="4">
        <v>19.14</v>
      </c>
      <c r="AA39" s="7">
        <v>107.33333333333333</v>
      </c>
      <c r="AE39">
        <v>10</v>
      </c>
      <c r="AF39">
        <f>72.62+2.26*AE39</f>
        <v>95.22</v>
      </c>
      <c r="AO39" s="4">
        <v>53.379999999999995</v>
      </c>
      <c r="AP39" s="4">
        <v>254</v>
      </c>
    </row>
    <row r="40" spans="1:42" x14ac:dyDescent="0.3">
      <c r="A40" s="1">
        <v>36</v>
      </c>
      <c r="B40" s="9">
        <v>44807</v>
      </c>
      <c r="C40" s="4">
        <v>58.14</v>
      </c>
      <c r="D40" s="4">
        <v>4.0999999999999996</v>
      </c>
      <c r="E40" s="4">
        <v>8.5</v>
      </c>
      <c r="F40" s="4">
        <v>128</v>
      </c>
      <c r="I40" s="1">
        <v>36</v>
      </c>
      <c r="J40" s="4">
        <v>58.14</v>
      </c>
      <c r="K40" s="4">
        <v>128</v>
      </c>
      <c r="Y40" s="1">
        <v>36</v>
      </c>
      <c r="Z40" s="4">
        <v>58.14</v>
      </c>
      <c r="AA40" s="4">
        <v>128</v>
      </c>
      <c r="AE40">
        <v>20</v>
      </c>
      <c r="AF40">
        <f>72.62+2.26*AE40</f>
        <v>117.82</v>
      </c>
      <c r="AO40" s="4">
        <v>14.940000000000001</v>
      </c>
      <c r="AP40" s="4">
        <v>147</v>
      </c>
    </row>
    <row r="41" spans="1:42" x14ac:dyDescent="0.3">
      <c r="A41" s="1">
        <v>37</v>
      </c>
      <c r="B41" s="9">
        <v>44814</v>
      </c>
      <c r="C41" s="4">
        <v>53.379999999999995</v>
      </c>
      <c r="D41" s="4">
        <v>43.8</v>
      </c>
      <c r="E41" s="4">
        <v>5</v>
      </c>
      <c r="F41" s="4">
        <v>254</v>
      </c>
      <c r="I41" s="1">
        <v>37</v>
      </c>
      <c r="J41" s="4">
        <v>53.379999999999995</v>
      </c>
      <c r="K41" s="4">
        <v>254</v>
      </c>
      <c r="Y41" s="1">
        <v>37</v>
      </c>
      <c r="Z41" s="4">
        <v>53.379999999999995</v>
      </c>
      <c r="AA41" s="4">
        <v>254</v>
      </c>
      <c r="AO41" s="4">
        <v>8.620000000000001</v>
      </c>
      <c r="AP41" s="4">
        <v>101</v>
      </c>
    </row>
    <row r="42" spans="1:42" x14ac:dyDescent="0.3">
      <c r="A42" s="1">
        <v>38</v>
      </c>
      <c r="B42" s="9">
        <v>44821</v>
      </c>
      <c r="C42" s="4">
        <v>14.940000000000001</v>
      </c>
      <c r="D42" s="4">
        <v>49.4</v>
      </c>
      <c r="E42" s="4">
        <v>45.7</v>
      </c>
      <c r="F42" s="4">
        <v>147</v>
      </c>
      <c r="I42" s="1">
        <v>38</v>
      </c>
      <c r="J42" s="4">
        <v>14.940000000000001</v>
      </c>
      <c r="K42" s="4">
        <v>147</v>
      </c>
      <c r="Y42" s="1">
        <v>38</v>
      </c>
      <c r="Z42" s="4">
        <v>14.940000000000001</v>
      </c>
      <c r="AA42" s="4">
        <v>147</v>
      </c>
      <c r="AO42" s="4">
        <v>45.6</v>
      </c>
      <c r="AP42" s="4">
        <v>215</v>
      </c>
    </row>
    <row r="43" spans="1:42" x14ac:dyDescent="0.3">
      <c r="A43" s="1">
        <v>39</v>
      </c>
      <c r="B43" s="9">
        <v>44828</v>
      </c>
      <c r="C43" s="4">
        <v>8.620000000000001</v>
      </c>
      <c r="D43" s="4">
        <v>26.7</v>
      </c>
      <c r="E43" s="4">
        <v>35.1</v>
      </c>
      <c r="F43" s="4">
        <v>101</v>
      </c>
      <c r="I43" s="1">
        <v>39</v>
      </c>
      <c r="J43" s="4">
        <v>8.620000000000001</v>
      </c>
      <c r="K43" s="4">
        <v>101</v>
      </c>
      <c r="Y43" s="1">
        <v>39</v>
      </c>
      <c r="Z43" s="4">
        <v>8.620000000000001</v>
      </c>
      <c r="AA43" s="4">
        <v>101</v>
      </c>
      <c r="AO43" s="4">
        <v>40.5</v>
      </c>
      <c r="AP43" s="4">
        <v>166</v>
      </c>
    </row>
    <row r="44" spans="1:42" x14ac:dyDescent="0.3">
      <c r="A44" s="1">
        <v>40</v>
      </c>
      <c r="B44" s="9">
        <v>44835</v>
      </c>
      <c r="C44" s="4">
        <v>45.6</v>
      </c>
      <c r="D44" s="4">
        <v>37.700000000000003</v>
      </c>
      <c r="E44" s="4">
        <v>32</v>
      </c>
      <c r="F44" s="4">
        <v>215</v>
      </c>
      <c r="I44" s="1">
        <v>40</v>
      </c>
      <c r="J44" s="4">
        <v>45.6</v>
      </c>
      <c r="K44" s="4">
        <v>215</v>
      </c>
      <c r="Y44" s="1">
        <v>40</v>
      </c>
      <c r="Z44" s="4">
        <v>45.6</v>
      </c>
      <c r="AA44" s="4">
        <v>215</v>
      </c>
      <c r="AO44" s="4">
        <v>35.4</v>
      </c>
      <c r="AP44" s="4">
        <v>171</v>
      </c>
    </row>
    <row r="45" spans="1:42" x14ac:dyDescent="0.3">
      <c r="A45" s="1">
        <v>41</v>
      </c>
      <c r="B45" s="9">
        <v>44842</v>
      </c>
      <c r="C45" s="4">
        <v>40.5</v>
      </c>
      <c r="D45" s="4">
        <v>22.3</v>
      </c>
      <c r="E45" s="4">
        <v>31.6</v>
      </c>
      <c r="F45" s="4">
        <v>166</v>
      </c>
      <c r="I45" s="1">
        <v>41</v>
      </c>
      <c r="J45" s="4">
        <v>40.5</v>
      </c>
      <c r="K45" s="4">
        <v>166</v>
      </c>
      <c r="Y45" s="1">
        <v>41</v>
      </c>
      <c r="Z45" s="4">
        <v>40.5</v>
      </c>
      <c r="AA45" s="4">
        <v>166</v>
      </c>
      <c r="AO45" s="4">
        <v>58.720000000000006</v>
      </c>
      <c r="AP45" s="4">
        <v>207</v>
      </c>
    </row>
    <row r="46" spans="1:42" x14ac:dyDescent="0.3">
      <c r="A46" s="1">
        <v>42</v>
      </c>
      <c r="B46" s="9">
        <v>44849</v>
      </c>
      <c r="C46" s="4">
        <v>35.4</v>
      </c>
      <c r="D46" s="4">
        <v>33.4</v>
      </c>
      <c r="E46" s="4">
        <v>38.700000000000003</v>
      </c>
      <c r="F46" s="4">
        <v>171</v>
      </c>
      <c r="I46" s="1">
        <v>42</v>
      </c>
      <c r="J46" s="4">
        <v>35.4</v>
      </c>
      <c r="K46" s="4">
        <v>171</v>
      </c>
      <c r="Y46" s="1">
        <v>42</v>
      </c>
      <c r="Z46" s="4">
        <v>35.4</v>
      </c>
      <c r="AA46" s="4">
        <v>171</v>
      </c>
      <c r="AO46" s="4">
        <v>41.38</v>
      </c>
      <c r="AP46" s="4">
        <v>129</v>
      </c>
    </row>
    <row r="47" spans="1:42" x14ac:dyDescent="0.3">
      <c r="A47" s="1">
        <v>43</v>
      </c>
      <c r="B47" s="9">
        <v>44856</v>
      </c>
      <c r="C47" s="4">
        <v>58.720000000000006</v>
      </c>
      <c r="D47" s="4">
        <v>27.7</v>
      </c>
      <c r="E47" s="4">
        <v>1.8</v>
      </c>
      <c r="F47" s="4">
        <v>207</v>
      </c>
      <c r="I47" s="1">
        <v>43</v>
      </c>
      <c r="J47" s="4">
        <v>58.720000000000006</v>
      </c>
      <c r="K47" s="4">
        <v>207</v>
      </c>
      <c r="Y47" s="1">
        <v>43</v>
      </c>
      <c r="Z47" s="4">
        <v>58.720000000000006</v>
      </c>
      <c r="AA47" s="4">
        <v>207</v>
      </c>
      <c r="AO47" s="4">
        <v>5.0200000000000005</v>
      </c>
      <c r="AP47" s="4">
        <v>85</v>
      </c>
    </row>
    <row r="48" spans="1:42" x14ac:dyDescent="0.3">
      <c r="A48" s="1">
        <v>44</v>
      </c>
      <c r="B48" s="9">
        <v>44863</v>
      </c>
      <c r="C48" s="4">
        <v>41.38</v>
      </c>
      <c r="D48" s="4">
        <v>8.4</v>
      </c>
      <c r="E48" s="4">
        <v>26.4</v>
      </c>
      <c r="F48" s="4">
        <v>129</v>
      </c>
      <c r="I48" s="1">
        <v>44</v>
      </c>
      <c r="J48" s="4">
        <v>41.38</v>
      </c>
      <c r="K48" s="4">
        <v>129</v>
      </c>
      <c r="Y48" s="1">
        <v>44</v>
      </c>
      <c r="Z48" s="4">
        <v>41.38</v>
      </c>
      <c r="AA48" s="4">
        <v>129</v>
      </c>
      <c r="AO48" s="4">
        <v>35.019999999999996</v>
      </c>
      <c r="AP48" s="4">
        <v>149</v>
      </c>
    </row>
    <row r="49" spans="1:42" x14ac:dyDescent="0.3">
      <c r="A49" s="1">
        <v>45</v>
      </c>
      <c r="B49" s="9">
        <v>44870</v>
      </c>
      <c r="C49" s="4">
        <v>5.0200000000000005</v>
      </c>
      <c r="D49" s="4">
        <v>25.7</v>
      </c>
      <c r="E49" s="4">
        <v>43.3</v>
      </c>
      <c r="F49" s="4">
        <v>85</v>
      </c>
      <c r="I49" s="1">
        <v>45</v>
      </c>
      <c r="J49" s="4">
        <v>5.0200000000000005</v>
      </c>
      <c r="K49" s="4">
        <v>85</v>
      </c>
      <c r="Y49" s="1">
        <v>45</v>
      </c>
      <c r="Z49" s="4">
        <v>5.0200000000000005</v>
      </c>
      <c r="AA49" s="4">
        <v>85</v>
      </c>
      <c r="AO49" s="4">
        <v>17.940000000000001</v>
      </c>
      <c r="AP49" s="4">
        <v>106</v>
      </c>
    </row>
    <row r="50" spans="1:42" x14ac:dyDescent="0.3">
      <c r="A50" s="1">
        <v>46</v>
      </c>
      <c r="B50" s="9">
        <v>44877</v>
      </c>
      <c r="C50" s="4">
        <v>35.019999999999996</v>
      </c>
      <c r="D50" s="4">
        <v>22.5</v>
      </c>
      <c r="E50" s="4">
        <v>31.5</v>
      </c>
      <c r="F50" s="4">
        <v>149</v>
      </c>
      <c r="I50" s="1">
        <v>46</v>
      </c>
      <c r="J50" s="4">
        <v>35.019999999999996</v>
      </c>
      <c r="K50" s="4">
        <v>149</v>
      </c>
      <c r="Y50" s="1">
        <v>46</v>
      </c>
      <c r="Z50" s="4">
        <v>35.019999999999996</v>
      </c>
      <c r="AA50" s="4">
        <v>149</v>
      </c>
      <c r="AO50" s="4">
        <v>47.980000000000004</v>
      </c>
      <c r="AP50" s="4">
        <v>232</v>
      </c>
    </row>
    <row r="51" spans="1:42" x14ac:dyDescent="0.3">
      <c r="A51" s="1">
        <v>47</v>
      </c>
      <c r="B51" s="9">
        <v>44884</v>
      </c>
      <c r="C51" s="4">
        <v>17.940000000000001</v>
      </c>
      <c r="D51" s="4">
        <v>9.9</v>
      </c>
      <c r="E51" s="4">
        <v>35.700000000000003</v>
      </c>
      <c r="F51" s="4">
        <v>106</v>
      </c>
      <c r="I51" s="1">
        <v>47</v>
      </c>
      <c r="J51" s="4">
        <v>17.940000000000001</v>
      </c>
      <c r="K51" s="4">
        <v>106</v>
      </c>
      <c r="Y51" s="1">
        <v>47</v>
      </c>
      <c r="Z51" s="4">
        <v>17.940000000000001</v>
      </c>
      <c r="AA51" s="4">
        <v>106</v>
      </c>
      <c r="AO51" s="4">
        <v>45.44</v>
      </c>
      <c r="AP51" s="4">
        <v>148</v>
      </c>
    </row>
    <row r="52" spans="1:42" x14ac:dyDescent="0.3">
      <c r="A52" s="1">
        <v>48</v>
      </c>
      <c r="B52" s="9">
        <v>44891</v>
      </c>
      <c r="C52" s="4">
        <v>47.980000000000004</v>
      </c>
      <c r="D52" s="4">
        <v>41.5</v>
      </c>
      <c r="E52" s="4">
        <v>18.5</v>
      </c>
      <c r="F52" s="4">
        <v>232</v>
      </c>
      <c r="I52" s="1">
        <v>48</v>
      </c>
      <c r="J52" s="4">
        <v>47.980000000000004</v>
      </c>
      <c r="K52" s="4">
        <v>232</v>
      </c>
      <c r="Y52" s="1">
        <v>48</v>
      </c>
      <c r="Z52" s="4">
        <v>47.980000000000004</v>
      </c>
      <c r="AA52" s="4">
        <v>232</v>
      </c>
      <c r="AO52" s="4">
        <v>13.38</v>
      </c>
      <c r="AP52" s="4">
        <v>97</v>
      </c>
    </row>
    <row r="53" spans="1:42" x14ac:dyDescent="0.3">
      <c r="A53" s="1">
        <v>49</v>
      </c>
      <c r="B53" s="9">
        <v>44898</v>
      </c>
      <c r="C53" s="4">
        <v>45.44</v>
      </c>
      <c r="D53" s="4">
        <v>15.8</v>
      </c>
      <c r="E53" s="4">
        <v>49.9</v>
      </c>
      <c r="F53" s="4">
        <v>148</v>
      </c>
      <c r="I53" s="1">
        <v>49</v>
      </c>
      <c r="J53" s="4">
        <v>45.44</v>
      </c>
      <c r="K53" s="4">
        <v>148</v>
      </c>
      <c r="Y53" s="1">
        <v>49</v>
      </c>
      <c r="Z53" s="4">
        <v>45.44</v>
      </c>
      <c r="AA53" s="4">
        <v>148</v>
      </c>
      <c r="AO53" s="4">
        <v>39.96</v>
      </c>
      <c r="AP53" s="4">
        <v>114</v>
      </c>
    </row>
    <row r="54" spans="1:42" x14ac:dyDescent="0.3">
      <c r="A54" s="1">
        <v>50</v>
      </c>
      <c r="B54" s="9">
        <v>44905</v>
      </c>
      <c r="C54" s="4">
        <v>13.38</v>
      </c>
      <c r="D54" s="4">
        <v>11.7</v>
      </c>
      <c r="E54" s="4">
        <v>36.799999999999997</v>
      </c>
      <c r="F54" s="4">
        <v>97</v>
      </c>
      <c r="I54" s="1">
        <v>50</v>
      </c>
      <c r="J54" s="4">
        <v>13.38</v>
      </c>
      <c r="K54" s="4">
        <v>97</v>
      </c>
      <c r="Y54" s="1">
        <v>50</v>
      </c>
      <c r="Z54" s="4">
        <v>13.38</v>
      </c>
      <c r="AA54" s="4">
        <v>97</v>
      </c>
      <c r="AO54" s="4">
        <v>20.080000000000002</v>
      </c>
      <c r="AP54" s="4">
        <v>107</v>
      </c>
    </row>
    <row r="55" spans="1:42" x14ac:dyDescent="0.3">
      <c r="A55" s="1">
        <v>51</v>
      </c>
      <c r="B55" s="9">
        <v>44912</v>
      </c>
      <c r="C55" s="4">
        <v>39.96</v>
      </c>
      <c r="D55" s="4">
        <v>3.1</v>
      </c>
      <c r="E55" s="4">
        <v>34.6</v>
      </c>
      <c r="F55" s="4">
        <v>114</v>
      </c>
      <c r="I55" s="1">
        <v>51</v>
      </c>
      <c r="J55" s="4">
        <v>39.96</v>
      </c>
      <c r="K55" s="4">
        <v>114</v>
      </c>
      <c r="Y55" s="1">
        <v>51</v>
      </c>
      <c r="Z55" s="4">
        <v>39.96</v>
      </c>
      <c r="AA55" s="4">
        <v>114</v>
      </c>
      <c r="AO55" s="4">
        <v>43.28</v>
      </c>
      <c r="AP55" s="4">
        <v>226</v>
      </c>
    </row>
    <row r="56" spans="1:42" x14ac:dyDescent="0.3">
      <c r="A56" s="1">
        <v>52</v>
      </c>
      <c r="B56" s="9">
        <v>44919</v>
      </c>
      <c r="C56" s="4">
        <v>20.080000000000002</v>
      </c>
      <c r="D56" s="4">
        <v>9.6</v>
      </c>
      <c r="E56" s="4">
        <v>3.6</v>
      </c>
      <c r="F56" s="4">
        <v>107</v>
      </c>
      <c r="I56" s="1">
        <v>52</v>
      </c>
      <c r="J56" s="4">
        <v>20.080000000000002</v>
      </c>
      <c r="K56" s="4">
        <v>107</v>
      </c>
      <c r="Y56" s="1">
        <v>52</v>
      </c>
      <c r="Z56" s="4">
        <v>20.080000000000002</v>
      </c>
      <c r="AA56" s="4">
        <v>107</v>
      </c>
      <c r="AO56" s="4">
        <v>36.519999999999996</v>
      </c>
      <c r="AP56" s="4">
        <v>212</v>
      </c>
    </row>
    <row r="57" spans="1:42" x14ac:dyDescent="0.3">
      <c r="A57" s="1">
        <v>53</v>
      </c>
      <c r="B57" s="9">
        <v>44926</v>
      </c>
      <c r="C57" s="4">
        <v>43.28</v>
      </c>
      <c r="D57" s="4">
        <v>41.7</v>
      </c>
      <c r="E57" s="4">
        <v>39.6</v>
      </c>
      <c r="F57" s="4">
        <v>226</v>
      </c>
      <c r="I57" s="1">
        <v>53</v>
      </c>
      <c r="J57" s="4">
        <v>43.28</v>
      </c>
      <c r="K57" s="4">
        <v>226</v>
      </c>
      <c r="Y57" s="1">
        <v>53</v>
      </c>
      <c r="Z57" s="4">
        <v>43.28</v>
      </c>
      <c r="AA57" s="4">
        <v>226</v>
      </c>
      <c r="AO57" s="4">
        <v>52.54</v>
      </c>
      <c r="AP57" s="4">
        <v>202</v>
      </c>
    </row>
    <row r="58" spans="1:42" x14ac:dyDescent="0.3">
      <c r="A58" s="1">
        <v>54</v>
      </c>
      <c r="B58" s="9">
        <v>44933</v>
      </c>
      <c r="C58" s="4">
        <v>36.519999999999996</v>
      </c>
      <c r="D58" s="4">
        <v>46.2</v>
      </c>
      <c r="E58" s="4">
        <v>58.7</v>
      </c>
      <c r="F58" s="4">
        <v>212</v>
      </c>
      <c r="I58" s="1">
        <v>54</v>
      </c>
      <c r="J58" s="4">
        <v>36.519999999999996</v>
      </c>
      <c r="K58" s="4">
        <v>212</v>
      </c>
      <c r="Y58" s="1">
        <v>54</v>
      </c>
      <c r="Z58" s="4">
        <v>36.519999999999996</v>
      </c>
      <c r="AA58" s="4">
        <v>212</v>
      </c>
      <c r="AO58" s="4">
        <v>39.78</v>
      </c>
      <c r="AP58" s="4">
        <v>237</v>
      </c>
    </row>
    <row r="59" spans="1:42" x14ac:dyDescent="0.3">
      <c r="A59" s="1">
        <v>55</v>
      </c>
      <c r="B59" s="9">
        <v>44940</v>
      </c>
      <c r="C59" s="4">
        <v>52.54</v>
      </c>
      <c r="D59" s="4">
        <v>28.8</v>
      </c>
      <c r="E59" s="4">
        <v>15.9</v>
      </c>
      <c r="F59" s="4">
        <v>202</v>
      </c>
      <c r="I59" s="1">
        <v>55</v>
      </c>
      <c r="J59" s="4">
        <v>52.54</v>
      </c>
      <c r="K59" s="4">
        <v>202</v>
      </c>
      <c r="Y59" s="1">
        <v>55</v>
      </c>
      <c r="Z59" s="4">
        <v>52.54</v>
      </c>
      <c r="AA59" s="4">
        <v>202</v>
      </c>
      <c r="AO59" s="4">
        <v>1.46</v>
      </c>
      <c r="AP59" s="4">
        <v>55</v>
      </c>
    </row>
    <row r="60" spans="1:42" x14ac:dyDescent="0.3">
      <c r="A60" s="1">
        <v>56</v>
      </c>
      <c r="B60" s="9">
        <v>44947</v>
      </c>
      <c r="C60" s="4">
        <v>39.78</v>
      </c>
      <c r="D60" s="4">
        <v>49.4</v>
      </c>
      <c r="E60" s="4">
        <v>60</v>
      </c>
      <c r="F60" s="4">
        <v>237</v>
      </c>
      <c r="I60" s="1">
        <v>56</v>
      </c>
      <c r="J60" s="4">
        <v>39.78</v>
      </c>
      <c r="K60" s="4">
        <v>237</v>
      </c>
      <c r="Y60" s="1">
        <v>56</v>
      </c>
      <c r="Z60" s="4">
        <v>39.78</v>
      </c>
      <c r="AA60" s="4">
        <v>237</v>
      </c>
      <c r="AO60" s="4">
        <v>27.24</v>
      </c>
      <c r="AP60" s="4">
        <v>132</v>
      </c>
    </row>
    <row r="61" spans="1:42" x14ac:dyDescent="0.3">
      <c r="A61" s="1">
        <v>57</v>
      </c>
      <c r="B61" s="9">
        <v>44954</v>
      </c>
      <c r="C61" s="4">
        <v>1.46</v>
      </c>
      <c r="D61" s="4">
        <v>28.1</v>
      </c>
      <c r="E61" s="4">
        <v>41.4</v>
      </c>
      <c r="F61" s="4">
        <v>55</v>
      </c>
      <c r="I61" s="1">
        <v>57</v>
      </c>
      <c r="J61" s="4">
        <v>1.46</v>
      </c>
      <c r="K61" s="4">
        <v>55</v>
      </c>
      <c r="Y61" s="1">
        <v>57</v>
      </c>
      <c r="Z61" s="4">
        <v>1.46</v>
      </c>
      <c r="AA61" s="4">
        <v>55</v>
      </c>
      <c r="AO61" s="4">
        <v>42.160000000000004</v>
      </c>
      <c r="AP61" s="4">
        <v>238</v>
      </c>
    </row>
    <row r="62" spans="1:42" x14ac:dyDescent="0.3">
      <c r="A62" s="1">
        <v>58</v>
      </c>
      <c r="B62" s="9">
        <v>44961</v>
      </c>
      <c r="C62" s="4">
        <v>27.24</v>
      </c>
      <c r="D62" s="4">
        <v>19.2</v>
      </c>
      <c r="E62" s="4">
        <v>16.600000000000001</v>
      </c>
      <c r="F62" s="4">
        <v>132</v>
      </c>
      <c r="I62" s="1">
        <v>58</v>
      </c>
      <c r="J62" s="4">
        <v>27.24</v>
      </c>
      <c r="K62" s="4">
        <v>132</v>
      </c>
      <c r="Y62" s="1">
        <v>58</v>
      </c>
      <c r="Z62" s="4">
        <v>27.24</v>
      </c>
      <c r="AA62" s="4">
        <v>132</v>
      </c>
      <c r="AO62" s="4">
        <v>42.14</v>
      </c>
      <c r="AP62" s="4">
        <v>184</v>
      </c>
    </row>
    <row r="63" spans="1:42" x14ac:dyDescent="0.3">
      <c r="A63" s="1">
        <v>59</v>
      </c>
      <c r="B63" s="9">
        <v>44968</v>
      </c>
      <c r="C63" s="4">
        <v>42.160000000000004</v>
      </c>
      <c r="D63" s="4">
        <v>49.6</v>
      </c>
      <c r="E63" s="4">
        <v>37.700000000000003</v>
      </c>
      <c r="F63" s="4">
        <v>238</v>
      </c>
      <c r="I63" s="1">
        <v>59</v>
      </c>
      <c r="J63" s="4">
        <v>42.160000000000004</v>
      </c>
      <c r="K63" s="4">
        <v>238</v>
      </c>
      <c r="Y63" s="1">
        <v>59</v>
      </c>
      <c r="Z63" s="4">
        <v>42.160000000000004</v>
      </c>
      <c r="AA63" s="4">
        <v>238</v>
      </c>
      <c r="AO63" s="4">
        <v>10.7</v>
      </c>
      <c r="AP63" s="4">
        <v>81</v>
      </c>
    </row>
    <row r="64" spans="1:42" x14ac:dyDescent="0.3">
      <c r="A64" s="1">
        <v>60</v>
      </c>
      <c r="B64" s="9">
        <v>44975</v>
      </c>
      <c r="C64" s="4">
        <v>42.14</v>
      </c>
      <c r="D64" s="4">
        <v>29.5</v>
      </c>
      <c r="E64" s="4">
        <v>9.3000000000000007</v>
      </c>
      <c r="F64" s="4">
        <v>184</v>
      </c>
      <c r="I64" s="1">
        <v>60</v>
      </c>
      <c r="J64" s="4">
        <v>42.14</v>
      </c>
      <c r="K64" s="4">
        <v>184</v>
      </c>
      <c r="Y64" s="1">
        <v>60</v>
      </c>
      <c r="Z64" s="4">
        <v>42.14</v>
      </c>
      <c r="AA64" s="4">
        <v>184</v>
      </c>
      <c r="AO64" s="4">
        <v>52.260000000000005</v>
      </c>
      <c r="AP64" s="7">
        <v>174.16666666666666</v>
      </c>
    </row>
    <row r="65" spans="1:42" x14ac:dyDescent="0.3">
      <c r="A65" s="1">
        <v>61</v>
      </c>
      <c r="B65" s="9">
        <v>44982</v>
      </c>
      <c r="C65" s="4">
        <v>10.7</v>
      </c>
      <c r="D65" s="4">
        <v>2</v>
      </c>
      <c r="E65" s="4">
        <v>21.4</v>
      </c>
      <c r="F65" s="4">
        <v>81</v>
      </c>
      <c r="I65" s="1">
        <v>61</v>
      </c>
      <c r="J65" s="4">
        <v>10.7</v>
      </c>
      <c r="K65" s="4">
        <v>81</v>
      </c>
      <c r="Y65" s="1">
        <v>61</v>
      </c>
      <c r="Z65" s="4">
        <v>10.7</v>
      </c>
      <c r="AA65" s="4">
        <v>81</v>
      </c>
      <c r="AO65" s="4">
        <v>47.86</v>
      </c>
      <c r="AP65" s="4">
        <v>157</v>
      </c>
    </row>
    <row r="66" spans="1:42" x14ac:dyDescent="0.3">
      <c r="A66" s="1">
        <v>62</v>
      </c>
      <c r="B66" s="9">
        <v>44989</v>
      </c>
      <c r="C66" s="4">
        <v>52.260000000000005</v>
      </c>
      <c r="D66" s="4">
        <v>42.7</v>
      </c>
      <c r="E66" s="4">
        <v>54.7</v>
      </c>
      <c r="F66" s="7">
        <v>174.16666666666666</v>
      </c>
      <c r="I66" s="1">
        <v>62</v>
      </c>
      <c r="J66" s="4">
        <v>52.260000000000005</v>
      </c>
      <c r="K66" s="7">
        <v>174.16666666666666</v>
      </c>
      <c r="Y66" s="1">
        <v>62</v>
      </c>
      <c r="Z66" s="4">
        <v>52.260000000000005</v>
      </c>
      <c r="AA66" s="7">
        <v>174.16666666666666</v>
      </c>
      <c r="AO66" s="4">
        <v>20.54</v>
      </c>
      <c r="AP66" s="4">
        <v>150</v>
      </c>
    </row>
    <row r="67" spans="1:42" x14ac:dyDescent="0.3">
      <c r="A67" s="1">
        <v>63</v>
      </c>
      <c r="B67" s="9">
        <v>44996</v>
      </c>
      <c r="C67" s="4">
        <v>47.86</v>
      </c>
      <c r="D67" s="4">
        <v>15.5</v>
      </c>
      <c r="E67" s="4">
        <v>27.3</v>
      </c>
      <c r="F67" s="4">
        <v>157</v>
      </c>
      <c r="I67" s="1">
        <v>63</v>
      </c>
      <c r="J67" s="4">
        <v>47.86</v>
      </c>
      <c r="K67" s="4">
        <v>157</v>
      </c>
      <c r="Y67" s="1">
        <v>63</v>
      </c>
      <c r="Z67" s="4">
        <v>47.86</v>
      </c>
      <c r="AA67" s="4">
        <v>157</v>
      </c>
      <c r="AO67" s="4">
        <v>26.22</v>
      </c>
      <c r="AP67" s="4">
        <v>180</v>
      </c>
    </row>
    <row r="68" spans="1:42" x14ac:dyDescent="0.3">
      <c r="A68" s="1">
        <v>64</v>
      </c>
      <c r="B68" s="9">
        <v>45003</v>
      </c>
      <c r="C68" s="4">
        <v>20.54</v>
      </c>
      <c r="D68" s="4">
        <v>29.6</v>
      </c>
      <c r="E68" s="4">
        <v>8.4</v>
      </c>
      <c r="F68" s="4">
        <v>290</v>
      </c>
      <c r="I68" s="1">
        <v>64</v>
      </c>
      <c r="J68" s="4">
        <v>20.54</v>
      </c>
      <c r="K68" s="4">
        <v>290</v>
      </c>
      <c r="Y68" s="1">
        <v>64</v>
      </c>
      <c r="Z68" s="4">
        <v>20.54</v>
      </c>
      <c r="AA68" s="4">
        <v>150</v>
      </c>
      <c r="AO68" s="4">
        <v>13.8</v>
      </c>
      <c r="AP68" s="4">
        <v>93</v>
      </c>
    </row>
    <row r="69" spans="1:42" x14ac:dyDescent="0.3">
      <c r="A69" s="1">
        <v>65</v>
      </c>
      <c r="B69" s="9">
        <v>45010</v>
      </c>
      <c r="C69" s="4">
        <v>26.22</v>
      </c>
      <c r="D69" s="4">
        <v>42.8</v>
      </c>
      <c r="E69" s="4">
        <v>28.9</v>
      </c>
      <c r="F69" s="4">
        <v>180</v>
      </c>
      <c r="I69" s="1">
        <v>65</v>
      </c>
      <c r="J69" s="4">
        <v>26.22</v>
      </c>
      <c r="K69" s="4">
        <v>180</v>
      </c>
      <c r="Y69" s="1">
        <v>65</v>
      </c>
      <c r="Z69" s="4">
        <v>26.22</v>
      </c>
      <c r="AA69" s="4">
        <v>180</v>
      </c>
      <c r="AO69" s="4">
        <v>6.3</v>
      </c>
      <c r="AP69" s="4">
        <v>95</v>
      </c>
    </row>
    <row r="70" spans="1:42" x14ac:dyDescent="0.3">
      <c r="A70" s="1">
        <v>66</v>
      </c>
      <c r="B70" s="9">
        <v>45017</v>
      </c>
      <c r="C70" s="4">
        <v>13.8</v>
      </c>
      <c r="D70" s="4">
        <v>9.3000000000000007</v>
      </c>
      <c r="E70" s="4">
        <v>0.9</v>
      </c>
      <c r="F70" s="4">
        <v>93</v>
      </c>
      <c r="I70" s="1">
        <v>66</v>
      </c>
      <c r="J70" s="4">
        <v>13.8</v>
      </c>
      <c r="K70" s="4">
        <v>93</v>
      </c>
      <c r="Y70" s="1">
        <v>66</v>
      </c>
      <c r="Z70" s="4">
        <v>13.8</v>
      </c>
      <c r="AA70" s="4">
        <v>93</v>
      </c>
      <c r="AO70" s="4">
        <v>27.860000000000003</v>
      </c>
      <c r="AP70" s="4">
        <v>134</v>
      </c>
    </row>
    <row r="71" spans="1:42" x14ac:dyDescent="0.3">
      <c r="A71" s="1">
        <v>67</v>
      </c>
      <c r="B71" s="9">
        <v>45024</v>
      </c>
      <c r="C71" s="4">
        <v>6.3</v>
      </c>
      <c r="D71" s="4">
        <v>24.6</v>
      </c>
      <c r="E71" s="4">
        <v>2.2000000000000002</v>
      </c>
      <c r="F71" s="4">
        <v>95</v>
      </c>
      <c r="I71" s="1">
        <v>67</v>
      </c>
      <c r="J71" s="4">
        <v>6.3</v>
      </c>
      <c r="K71" s="4">
        <v>95</v>
      </c>
      <c r="Y71" s="1">
        <v>67</v>
      </c>
      <c r="Z71" s="4">
        <v>6.3</v>
      </c>
      <c r="AA71" s="4">
        <v>95</v>
      </c>
      <c r="AO71" s="4">
        <v>47.480000000000004</v>
      </c>
      <c r="AP71" s="4">
        <v>189</v>
      </c>
    </row>
    <row r="72" spans="1:42" x14ac:dyDescent="0.3">
      <c r="A72" s="1">
        <v>68</v>
      </c>
      <c r="B72" s="9">
        <v>45031</v>
      </c>
      <c r="C72" s="4">
        <v>27.860000000000003</v>
      </c>
      <c r="D72" s="4">
        <v>14.5</v>
      </c>
      <c r="E72" s="4">
        <v>10.199999999999999</v>
      </c>
      <c r="F72" s="4">
        <v>134</v>
      </c>
      <c r="I72" s="1">
        <v>68</v>
      </c>
      <c r="J72" s="4">
        <v>27.860000000000003</v>
      </c>
      <c r="K72" s="4">
        <v>134</v>
      </c>
      <c r="Y72" s="1">
        <v>68</v>
      </c>
      <c r="Z72" s="4">
        <v>27.860000000000003</v>
      </c>
      <c r="AA72" s="4">
        <v>134</v>
      </c>
      <c r="AO72" s="4">
        <v>43.36</v>
      </c>
      <c r="AP72" s="4">
        <v>223</v>
      </c>
    </row>
    <row r="73" spans="1:42" x14ac:dyDescent="0.3">
      <c r="A73" s="1">
        <v>69</v>
      </c>
      <c r="B73" s="9">
        <v>45038</v>
      </c>
      <c r="C73" s="4">
        <v>47.480000000000004</v>
      </c>
      <c r="D73" s="4">
        <v>27.5</v>
      </c>
      <c r="E73" s="4">
        <v>11</v>
      </c>
      <c r="F73" s="4">
        <v>189</v>
      </c>
      <c r="I73" s="1">
        <v>69</v>
      </c>
      <c r="J73" s="4">
        <v>47.480000000000004</v>
      </c>
      <c r="K73" s="4">
        <v>189</v>
      </c>
      <c r="Y73" s="1">
        <v>69</v>
      </c>
      <c r="Z73" s="4">
        <v>47.480000000000004</v>
      </c>
      <c r="AA73" s="4">
        <v>189</v>
      </c>
      <c r="AO73" s="4">
        <v>39.82</v>
      </c>
      <c r="AP73" s="4">
        <v>183</v>
      </c>
    </row>
    <row r="74" spans="1:42" x14ac:dyDescent="0.3">
      <c r="A74" s="1">
        <v>70</v>
      </c>
      <c r="B74" s="9">
        <v>45045</v>
      </c>
      <c r="C74" s="4">
        <v>43.36</v>
      </c>
      <c r="D74" s="4">
        <v>43.9</v>
      </c>
      <c r="E74" s="4">
        <v>27.2</v>
      </c>
      <c r="F74" s="4">
        <v>223</v>
      </c>
      <c r="I74" s="1">
        <v>70</v>
      </c>
      <c r="J74" s="4">
        <v>43.36</v>
      </c>
      <c r="K74" s="4">
        <v>223</v>
      </c>
      <c r="Y74" s="1">
        <v>70</v>
      </c>
      <c r="Z74" s="4">
        <v>43.36</v>
      </c>
      <c r="AA74" s="4">
        <v>223</v>
      </c>
      <c r="AO74" s="4">
        <v>21.96</v>
      </c>
      <c r="AP74" s="4">
        <v>124</v>
      </c>
    </row>
    <row r="75" spans="1:42" x14ac:dyDescent="0.3">
      <c r="A75" s="1">
        <v>71</v>
      </c>
      <c r="B75" s="9">
        <v>45052</v>
      </c>
      <c r="C75" s="4">
        <v>39.82</v>
      </c>
      <c r="D75" s="4">
        <v>30.6</v>
      </c>
      <c r="E75" s="4">
        <v>38.700000000000003</v>
      </c>
      <c r="F75" s="4">
        <v>183</v>
      </c>
      <c r="I75" s="1">
        <v>71</v>
      </c>
      <c r="J75" s="4">
        <v>39.82</v>
      </c>
      <c r="K75" s="4">
        <v>183</v>
      </c>
      <c r="Y75" s="1">
        <v>71</v>
      </c>
      <c r="Z75" s="4">
        <v>39.82</v>
      </c>
      <c r="AA75" s="4">
        <v>183</v>
      </c>
      <c r="AO75" s="4">
        <v>5.36</v>
      </c>
      <c r="AP75" s="4">
        <v>88</v>
      </c>
    </row>
    <row r="76" spans="1:42" x14ac:dyDescent="0.3">
      <c r="A76" s="1">
        <v>72</v>
      </c>
      <c r="B76" s="9">
        <v>45059</v>
      </c>
      <c r="C76" s="4">
        <v>21.96</v>
      </c>
      <c r="D76" s="4">
        <v>14.3</v>
      </c>
      <c r="E76" s="4">
        <v>31.7</v>
      </c>
      <c r="F76" s="4">
        <v>124</v>
      </c>
      <c r="I76" s="1">
        <v>72</v>
      </c>
      <c r="J76" s="4">
        <v>21.96</v>
      </c>
      <c r="K76" s="4">
        <v>124</v>
      </c>
      <c r="Y76" s="1">
        <v>72</v>
      </c>
      <c r="Z76" s="4">
        <v>21.96</v>
      </c>
      <c r="AA76" s="4">
        <v>124</v>
      </c>
      <c r="AO76" s="4">
        <v>25.880000000000003</v>
      </c>
      <c r="AP76" s="4">
        <v>110</v>
      </c>
    </row>
    <row r="77" spans="1:42" x14ac:dyDescent="0.3">
      <c r="A77" s="1">
        <v>73</v>
      </c>
      <c r="B77" s="9">
        <v>45066</v>
      </c>
      <c r="C77" s="4">
        <v>5.36</v>
      </c>
      <c r="D77" s="4">
        <v>33</v>
      </c>
      <c r="E77" s="4">
        <v>19.3</v>
      </c>
      <c r="F77" s="4">
        <v>88</v>
      </c>
      <c r="I77" s="1">
        <v>73</v>
      </c>
      <c r="J77" s="4">
        <v>5.36</v>
      </c>
      <c r="K77" s="4">
        <v>88</v>
      </c>
      <c r="Y77" s="1">
        <v>73</v>
      </c>
      <c r="Z77" s="4">
        <v>5.36</v>
      </c>
      <c r="AA77" s="4">
        <v>88</v>
      </c>
      <c r="AO77" s="4">
        <v>42.68</v>
      </c>
      <c r="AP77" s="4">
        <v>170</v>
      </c>
    </row>
    <row r="78" spans="1:42" x14ac:dyDescent="0.3">
      <c r="A78" s="1">
        <v>74</v>
      </c>
      <c r="B78" s="9">
        <v>45073</v>
      </c>
      <c r="C78" s="4">
        <v>25.880000000000003</v>
      </c>
      <c r="D78" s="4">
        <v>5.7</v>
      </c>
      <c r="E78" s="4">
        <v>31.3</v>
      </c>
      <c r="F78" s="4">
        <v>110</v>
      </c>
      <c r="I78" s="1">
        <v>74</v>
      </c>
      <c r="J78" s="4">
        <v>25.880000000000003</v>
      </c>
      <c r="K78" s="4">
        <v>110</v>
      </c>
      <c r="Y78" s="1">
        <v>74</v>
      </c>
      <c r="Z78" s="4">
        <v>25.880000000000003</v>
      </c>
      <c r="AA78" s="4">
        <v>110</v>
      </c>
      <c r="AO78" s="4">
        <v>3.38</v>
      </c>
      <c r="AP78" s="4">
        <v>87</v>
      </c>
    </row>
    <row r="79" spans="1:42" x14ac:dyDescent="0.3">
      <c r="A79" s="1">
        <v>75</v>
      </c>
      <c r="B79" s="9">
        <v>45080</v>
      </c>
      <c r="C79" s="4">
        <v>42.68</v>
      </c>
      <c r="D79" s="4">
        <v>24.6</v>
      </c>
      <c r="E79" s="4">
        <v>13.1</v>
      </c>
      <c r="F79" s="4">
        <v>170</v>
      </c>
      <c r="I79" s="1">
        <v>75</v>
      </c>
      <c r="J79" s="4">
        <v>42.68</v>
      </c>
      <c r="K79" s="4">
        <v>170</v>
      </c>
      <c r="Y79" s="1">
        <v>75</v>
      </c>
      <c r="Z79" s="4">
        <v>42.68</v>
      </c>
      <c r="AA79" s="4">
        <v>170</v>
      </c>
      <c r="AO79" s="4">
        <v>5.5</v>
      </c>
      <c r="AP79" s="4">
        <v>69</v>
      </c>
    </row>
    <row r="80" spans="1:42" x14ac:dyDescent="0.3">
      <c r="A80" s="1">
        <v>76</v>
      </c>
      <c r="B80" s="9">
        <v>45087</v>
      </c>
      <c r="C80" s="4">
        <v>3.38</v>
      </c>
      <c r="D80" s="4">
        <v>43.7</v>
      </c>
      <c r="E80" s="4">
        <v>89.4</v>
      </c>
      <c r="F80" s="4">
        <v>87</v>
      </c>
      <c r="I80" s="1">
        <v>76</v>
      </c>
      <c r="J80" s="4">
        <v>3.38</v>
      </c>
      <c r="K80" s="4">
        <v>87</v>
      </c>
      <c r="Y80" s="1">
        <v>76</v>
      </c>
      <c r="Z80" s="4">
        <v>3.38</v>
      </c>
      <c r="AA80" s="4">
        <v>87</v>
      </c>
      <c r="AO80" s="4">
        <v>24.1</v>
      </c>
      <c r="AP80" s="4">
        <v>142</v>
      </c>
    </row>
    <row r="81" spans="1:42" x14ac:dyDescent="0.3">
      <c r="A81" s="1">
        <v>77</v>
      </c>
      <c r="B81" s="9">
        <v>45094</v>
      </c>
      <c r="C81" s="4">
        <v>5.5</v>
      </c>
      <c r="D81" s="4">
        <v>1.6</v>
      </c>
      <c r="E81" s="4">
        <v>20.7</v>
      </c>
      <c r="F81" s="4">
        <v>69</v>
      </c>
      <c r="I81" s="1">
        <v>77</v>
      </c>
      <c r="J81" s="4">
        <v>5.5</v>
      </c>
      <c r="K81" s="4">
        <v>69</v>
      </c>
      <c r="Y81" s="1">
        <v>77</v>
      </c>
      <c r="Z81" s="4">
        <v>5.5</v>
      </c>
      <c r="AA81" s="4">
        <v>69</v>
      </c>
      <c r="AO81" s="4">
        <v>1.08</v>
      </c>
      <c r="AP81" s="4">
        <v>53</v>
      </c>
    </row>
    <row r="82" spans="1:42" x14ac:dyDescent="0.3">
      <c r="A82" s="1">
        <v>78</v>
      </c>
      <c r="B82" s="9">
        <v>45101</v>
      </c>
      <c r="C82" s="4">
        <v>24.1</v>
      </c>
      <c r="D82" s="4">
        <v>28.5</v>
      </c>
      <c r="E82" s="4">
        <v>14.2</v>
      </c>
      <c r="F82" s="4">
        <v>142</v>
      </c>
      <c r="I82" s="1">
        <v>78</v>
      </c>
      <c r="J82" s="4">
        <v>24.1</v>
      </c>
      <c r="K82" s="4">
        <v>142</v>
      </c>
      <c r="Y82" s="1">
        <v>78</v>
      </c>
      <c r="Z82" s="4">
        <v>24.1</v>
      </c>
      <c r="AA82" s="4">
        <v>142</v>
      </c>
      <c r="AO82" s="4">
        <v>23.2</v>
      </c>
      <c r="AP82" s="4">
        <v>110</v>
      </c>
    </row>
    <row r="83" spans="1:42" x14ac:dyDescent="0.3">
      <c r="A83" s="1">
        <v>79</v>
      </c>
      <c r="B83" s="9">
        <v>45108</v>
      </c>
      <c r="C83" s="4">
        <v>1.08</v>
      </c>
      <c r="D83" s="4">
        <v>29.9</v>
      </c>
      <c r="E83" s="4">
        <v>9.4</v>
      </c>
      <c r="F83" s="4">
        <v>53</v>
      </c>
      <c r="I83" s="1">
        <v>79</v>
      </c>
      <c r="J83" s="4">
        <v>1.08</v>
      </c>
      <c r="K83" s="4">
        <v>53</v>
      </c>
      <c r="Y83" s="1">
        <v>79</v>
      </c>
      <c r="Z83" s="4">
        <v>1.08</v>
      </c>
      <c r="AA83" s="4">
        <v>53</v>
      </c>
      <c r="AO83" s="4">
        <v>15.280000000000001</v>
      </c>
      <c r="AP83" s="4">
        <v>118</v>
      </c>
    </row>
    <row r="84" spans="1:42" x14ac:dyDescent="0.3">
      <c r="A84" s="1">
        <v>80</v>
      </c>
      <c r="B84" s="9">
        <v>45115</v>
      </c>
      <c r="C84" s="4">
        <v>23.2</v>
      </c>
      <c r="D84" s="4">
        <v>7.7</v>
      </c>
      <c r="E84" s="4">
        <v>23.1</v>
      </c>
      <c r="F84" s="4">
        <v>110</v>
      </c>
      <c r="I84" s="1">
        <v>80</v>
      </c>
      <c r="J84" s="4">
        <v>23.2</v>
      </c>
      <c r="K84" s="4">
        <v>110</v>
      </c>
      <c r="Y84" s="1">
        <v>80</v>
      </c>
      <c r="Z84" s="4">
        <v>23.2</v>
      </c>
      <c r="AA84" s="4">
        <v>110</v>
      </c>
      <c r="AO84" s="4">
        <v>47.96</v>
      </c>
      <c r="AP84" s="4">
        <v>123</v>
      </c>
    </row>
    <row r="85" spans="1:42" x14ac:dyDescent="0.3">
      <c r="A85" s="1">
        <v>81</v>
      </c>
      <c r="B85" s="9">
        <v>45122</v>
      </c>
      <c r="C85" s="4">
        <v>15.280000000000001</v>
      </c>
      <c r="D85" s="4">
        <v>26.7</v>
      </c>
      <c r="E85" s="4">
        <v>22.3</v>
      </c>
      <c r="F85" s="4">
        <v>118</v>
      </c>
      <c r="I85" s="1">
        <v>81</v>
      </c>
      <c r="J85" s="4">
        <v>15.280000000000001</v>
      </c>
      <c r="K85" s="4">
        <v>118</v>
      </c>
      <c r="Y85" s="1">
        <v>81</v>
      </c>
      <c r="Z85" s="4">
        <v>15.280000000000001</v>
      </c>
      <c r="AA85" s="4">
        <v>118</v>
      </c>
      <c r="AO85" s="4">
        <v>15.059999999999999</v>
      </c>
      <c r="AP85" s="4">
        <v>113</v>
      </c>
    </row>
    <row r="86" spans="1:42" x14ac:dyDescent="0.3">
      <c r="A86" s="1">
        <v>82</v>
      </c>
      <c r="B86" s="9">
        <v>45129</v>
      </c>
      <c r="C86" s="4">
        <v>47.96</v>
      </c>
      <c r="D86" s="4">
        <v>4.0999999999999996</v>
      </c>
      <c r="E86" s="4">
        <v>36.9</v>
      </c>
      <c r="F86" s="4">
        <v>123</v>
      </c>
      <c r="I86" s="1">
        <v>82</v>
      </c>
      <c r="J86" s="4">
        <v>47.96</v>
      </c>
      <c r="K86" s="4">
        <v>123</v>
      </c>
      <c r="Y86" s="1">
        <v>82</v>
      </c>
      <c r="Z86" s="4">
        <v>47.96</v>
      </c>
      <c r="AA86" s="4">
        <v>123</v>
      </c>
      <c r="AO86" s="4">
        <v>13.680000000000001</v>
      </c>
      <c r="AP86" s="4">
        <v>136</v>
      </c>
    </row>
    <row r="87" spans="1:42" x14ac:dyDescent="0.3">
      <c r="A87" s="1">
        <v>83</v>
      </c>
      <c r="B87" s="9">
        <v>45136</v>
      </c>
      <c r="C87" s="4">
        <v>15.059999999999999</v>
      </c>
      <c r="D87" s="4">
        <v>20.3</v>
      </c>
      <c r="E87" s="4">
        <v>32.5</v>
      </c>
      <c r="F87" s="4">
        <v>113</v>
      </c>
      <c r="I87" s="1">
        <v>83</v>
      </c>
      <c r="J87" s="4">
        <v>15.059999999999999</v>
      </c>
      <c r="K87" s="4">
        <v>113</v>
      </c>
      <c r="Y87" s="1">
        <v>83</v>
      </c>
      <c r="Z87" s="4">
        <v>15.059999999999999</v>
      </c>
      <c r="AA87" s="4">
        <v>113</v>
      </c>
      <c r="AO87" s="4">
        <v>42.7</v>
      </c>
      <c r="AP87" s="4">
        <v>217</v>
      </c>
    </row>
    <row r="88" spans="1:42" x14ac:dyDescent="0.3">
      <c r="A88" s="1">
        <v>84</v>
      </c>
      <c r="B88" s="9">
        <v>45143</v>
      </c>
      <c r="C88" s="4">
        <v>13.680000000000001</v>
      </c>
      <c r="D88" s="4">
        <v>44.5</v>
      </c>
      <c r="E88" s="4">
        <v>35.6</v>
      </c>
      <c r="F88" s="4">
        <v>136</v>
      </c>
      <c r="I88" s="1">
        <v>84</v>
      </c>
      <c r="J88" s="4">
        <v>13.680000000000001</v>
      </c>
      <c r="K88" s="4">
        <v>136</v>
      </c>
      <c r="Y88" s="1">
        <v>84</v>
      </c>
      <c r="Z88" s="4">
        <v>13.680000000000001</v>
      </c>
      <c r="AA88" s="4">
        <v>136</v>
      </c>
      <c r="AO88" s="4">
        <v>38.64</v>
      </c>
      <c r="AP88" s="4">
        <v>152</v>
      </c>
    </row>
    <row r="89" spans="1:42" x14ac:dyDescent="0.3">
      <c r="A89" s="1">
        <v>85</v>
      </c>
      <c r="B89" s="9">
        <v>45150</v>
      </c>
      <c r="C89" s="4">
        <v>42.7</v>
      </c>
      <c r="D89" s="4">
        <v>43</v>
      </c>
      <c r="E89" s="4">
        <v>33.799999999999997</v>
      </c>
      <c r="F89" s="4">
        <v>217</v>
      </c>
      <c r="I89" s="1">
        <v>85</v>
      </c>
      <c r="J89" s="4">
        <v>42.7</v>
      </c>
      <c r="K89" s="4">
        <v>217</v>
      </c>
      <c r="Y89" s="1">
        <v>85</v>
      </c>
      <c r="Z89" s="4">
        <v>42.7</v>
      </c>
      <c r="AA89" s="4">
        <v>217</v>
      </c>
      <c r="AO89" s="4">
        <v>15.26</v>
      </c>
      <c r="AP89" s="4">
        <v>120</v>
      </c>
    </row>
    <row r="90" spans="1:42" x14ac:dyDescent="0.3">
      <c r="A90" s="1">
        <v>86</v>
      </c>
      <c r="B90" s="9">
        <v>45157</v>
      </c>
      <c r="C90" s="4">
        <v>38.64</v>
      </c>
      <c r="D90" s="4">
        <v>18.399999999999999</v>
      </c>
      <c r="E90" s="4">
        <v>65.7</v>
      </c>
      <c r="F90" s="4">
        <v>152</v>
      </c>
      <c r="I90" s="1">
        <v>86</v>
      </c>
      <c r="J90" s="4">
        <v>38.64</v>
      </c>
      <c r="K90" s="4">
        <v>152</v>
      </c>
      <c r="Y90" s="1">
        <v>86</v>
      </c>
      <c r="Z90" s="4">
        <v>38.64</v>
      </c>
      <c r="AA90" s="4">
        <v>152</v>
      </c>
      <c r="AO90" s="4">
        <v>22.14</v>
      </c>
      <c r="AP90" s="4">
        <v>160</v>
      </c>
    </row>
    <row r="91" spans="1:42" x14ac:dyDescent="0.3">
      <c r="A91" s="1">
        <v>87</v>
      </c>
      <c r="B91" s="9">
        <v>45164</v>
      </c>
      <c r="C91" s="4">
        <v>15.26</v>
      </c>
      <c r="D91" s="4">
        <v>27.5</v>
      </c>
      <c r="E91" s="4">
        <v>16</v>
      </c>
      <c r="F91" s="4">
        <v>120</v>
      </c>
      <c r="I91" s="1">
        <v>87</v>
      </c>
      <c r="J91" s="4">
        <v>15.26</v>
      </c>
      <c r="K91" s="4">
        <v>120</v>
      </c>
      <c r="Y91" s="1">
        <v>87</v>
      </c>
      <c r="Z91" s="4">
        <v>15.26</v>
      </c>
      <c r="AA91" s="4">
        <v>120</v>
      </c>
      <c r="AO91" s="4">
        <v>17.66</v>
      </c>
      <c r="AP91" s="4">
        <v>129</v>
      </c>
    </row>
    <row r="92" spans="1:42" x14ac:dyDescent="0.3">
      <c r="A92" s="1">
        <v>88</v>
      </c>
      <c r="B92" s="9">
        <v>45171</v>
      </c>
      <c r="C92" s="4">
        <v>22.14</v>
      </c>
      <c r="D92" s="4">
        <v>40.6</v>
      </c>
      <c r="E92" s="4">
        <v>63.2</v>
      </c>
      <c r="F92" s="4">
        <v>160</v>
      </c>
      <c r="I92" s="1">
        <v>88</v>
      </c>
      <c r="J92" s="4">
        <v>22.14</v>
      </c>
      <c r="K92" s="4">
        <v>160</v>
      </c>
      <c r="Y92" s="1">
        <v>88</v>
      </c>
      <c r="Z92" s="4">
        <v>22.14</v>
      </c>
      <c r="AA92" s="4">
        <v>160</v>
      </c>
      <c r="AO92" s="4">
        <v>21.96</v>
      </c>
      <c r="AP92" s="4">
        <v>167</v>
      </c>
    </row>
    <row r="93" spans="1:42" x14ac:dyDescent="0.3">
      <c r="A93" s="1">
        <v>89</v>
      </c>
      <c r="B93" s="9">
        <v>45178</v>
      </c>
      <c r="C93" s="4">
        <v>17.66</v>
      </c>
      <c r="D93" s="4">
        <v>25.5</v>
      </c>
      <c r="E93" s="4">
        <v>73.400000000000006</v>
      </c>
      <c r="F93" s="4">
        <v>129</v>
      </c>
      <c r="I93" s="1">
        <v>89</v>
      </c>
      <c r="J93" s="4">
        <v>17.66</v>
      </c>
      <c r="K93" s="4">
        <v>129</v>
      </c>
      <c r="Y93" s="1">
        <v>89</v>
      </c>
      <c r="Z93" s="4">
        <v>17.66</v>
      </c>
      <c r="AA93" s="4">
        <v>129</v>
      </c>
      <c r="AO93" s="4">
        <v>26.860000000000003</v>
      </c>
      <c r="AP93" s="7">
        <v>152.5</v>
      </c>
    </row>
    <row r="94" spans="1:42" x14ac:dyDescent="0.3">
      <c r="A94" s="1">
        <v>90</v>
      </c>
      <c r="B94" s="9">
        <v>45185</v>
      </c>
      <c r="C94" s="4">
        <v>21.96</v>
      </c>
      <c r="D94" s="4">
        <v>47.8</v>
      </c>
      <c r="E94" s="4">
        <v>51.4</v>
      </c>
      <c r="F94" s="4">
        <v>167</v>
      </c>
      <c r="I94" s="1">
        <v>90</v>
      </c>
      <c r="J94" s="4">
        <v>21.96</v>
      </c>
      <c r="K94" s="4">
        <v>167</v>
      </c>
      <c r="Y94" s="1">
        <v>90</v>
      </c>
      <c r="Z94" s="4">
        <v>21.96</v>
      </c>
      <c r="AA94" s="4">
        <v>167</v>
      </c>
      <c r="AO94" s="4">
        <v>5.7200000000000006</v>
      </c>
      <c r="AP94" s="4">
        <v>73</v>
      </c>
    </row>
    <row r="95" spans="1:42" x14ac:dyDescent="0.3">
      <c r="A95" s="1">
        <v>91</v>
      </c>
      <c r="B95" s="9">
        <v>45192</v>
      </c>
      <c r="C95" s="4">
        <v>26.860000000000003</v>
      </c>
      <c r="D95" s="4">
        <v>4.9000000000000004</v>
      </c>
      <c r="E95" s="4">
        <v>9.3000000000000007</v>
      </c>
      <c r="F95" s="7">
        <v>152.5</v>
      </c>
      <c r="I95" s="1">
        <v>91</v>
      </c>
      <c r="J95" s="4">
        <v>26.860000000000003</v>
      </c>
      <c r="K95" s="7">
        <v>152.5</v>
      </c>
      <c r="Y95" s="1">
        <v>91</v>
      </c>
      <c r="Z95" s="4">
        <v>26.860000000000003</v>
      </c>
      <c r="AA95" s="7">
        <v>152.5</v>
      </c>
      <c r="AO95" s="4">
        <v>43.54</v>
      </c>
      <c r="AP95" s="4">
        <v>194</v>
      </c>
    </row>
    <row r="96" spans="1:42" x14ac:dyDescent="0.3">
      <c r="A96" s="1">
        <v>92</v>
      </c>
      <c r="B96" s="9">
        <v>45199</v>
      </c>
      <c r="C96" s="4">
        <v>5.7200000000000006</v>
      </c>
      <c r="D96" s="4">
        <v>1.5</v>
      </c>
      <c r="E96" s="4">
        <v>33</v>
      </c>
      <c r="F96" s="4">
        <v>73</v>
      </c>
      <c r="I96" s="1">
        <v>92</v>
      </c>
      <c r="J96" s="4">
        <v>5.7200000000000006</v>
      </c>
      <c r="K96" s="4">
        <v>73</v>
      </c>
      <c r="Y96" s="1">
        <v>92</v>
      </c>
      <c r="Z96" s="4">
        <v>5.7200000000000006</v>
      </c>
      <c r="AA96" s="4">
        <v>73</v>
      </c>
      <c r="AO96" s="4">
        <v>50.18</v>
      </c>
      <c r="AP96" s="4">
        <v>222</v>
      </c>
    </row>
    <row r="97" spans="1:42" x14ac:dyDescent="0.3">
      <c r="A97" s="1">
        <v>93</v>
      </c>
      <c r="B97" s="9">
        <v>45206</v>
      </c>
      <c r="C97" s="4">
        <v>43.54</v>
      </c>
      <c r="D97" s="4">
        <v>33.5</v>
      </c>
      <c r="E97" s="4">
        <v>59</v>
      </c>
      <c r="F97" s="4">
        <v>194</v>
      </c>
      <c r="I97" s="1">
        <v>93</v>
      </c>
      <c r="J97" s="4">
        <v>43.54</v>
      </c>
      <c r="K97" s="4">
        <v>194</v>
      </c>
      <c r="Y97" s="1">
        <v>93</v>
      </c>
      <c r="Z97" s="4">
        <v>43.54</v>
      </c>
      <c r="AA97" s="4">
        <v>194</v>
      </c>
      <c r="AO97" s="4">
        <v>21.48</v>
      </c>
      <c r="AP97" s="4">
        <v>115</v>
      </c>
    </row>
    <row r="98" spans="1:42" x14ac:dyDescent="0.3">
      <c r="A98" s="1">
        <v>94</v>
      </c>
      <c r="B98" s="9">
        <v>45213</v>
      </c>
      <c r="C98" s="4">
        <v>50.18</v>
      </c>
      <c r="D98" s="4">
        <v>36.5</v>
      </c>
      <c r="E98" s="4">
        <v>72.3</v>
      </c>
      <c r="F98" s="4">
        <v>222</v>
      </c>
      <c r="I98" s="1">
        <v>94</v>
      </c>
      <c r="J98" s="4">
        <v>50.18</v>
      </c>
      <c r="K98" s="4">
        <v>222</v>
      </c>
      <c r="Y98" s="1">
        <v>94</v>
      </c>
      <c r="Z98" s="4">
        <v>50.18</v>
      </c>
      <c r="AA98" s="4">
        <v>222</v>
      </c>
      <c r="AO98" s="4">
        <v>32.660000000000004</v>
      </c>
      <c r="AP98" s="4">
        <v>169</v>
      </c>
    </row>
    <row r="99" spans="1:42" x14ac:dyDescent="0.3">
      <c r="A99" s="1">
        <v>95</v>
      </c>
      <c r="B99" s="9">
        <v>45220</v>
      </c>
      <c r="C99" s="4">
        <v>21.48</v>
      </c>
      <c r="D99" s="4">
        <v>14</v>
      </c>
      <c r="E99" s="4">
        <v>10.9</v>
      </c>
      <c r="F99" s="4">
        <v>115</v>
      </c>
      <c r="I99" s="1">
        <v>95</v>
      </c>
      <c r="J99" s="4">
        <v>21.48</v>
      </c>
      <c r="K99" s="4">
        <v>115</v>
      </c>
      <c r="Y99" s="1">
        <v>95</v>
      </c>
      <c r="Z99" s="4">
        <v>21.48</v>
      </c>
      <c r="AA99" s="4">
        <v>115</v>
      </c>
      <c r="AO99" s="4">
        <v>39.519999999999996</v>
      </c>
      <c r="AP99" s="4">
        <v>117</v>
      </c>
    </row>
    <row r="100" spans="1:42" x14ac:dyDescent="0.3">
      <c r="A100" s="1">
        <v>96</v>
      </c>
      <c r="B100" s="9">
        <v>45227</v>
      </c>
      <c r="C100" s="4">
        <v>32.660000000000004</v>
      </c>
      <c r="D100" s="4">
        <v>31.6</v>
      </c>
      <c r="E100" s="4">
        <v>52.9</v>
      </c>
      <c r="F100" s="4">
        <v>169</v>
      </c>
      <c r="I100" s="1">
        <v>96</v>
      </c>
      <c r="J100" s="4">
        <v>32.660000000000004</v>
      </c>
      <c r="K100" s="4">
        <v>169</v>
      </c>
      <c r="Y100" s="1">
        <v>96</v>
      </c>
      <c r="Z100" s="4">
        <v>32.660000000000004</v>
      </c>
      <c r="AA100" s="4">
        <v>169</v>
      </c>
      <c r="AO100" s="4">
        <v>36.980000000000004</v>
      </c>
      <c r="AP100" s="4">
        <v>155</v>
      </c>
    </row>
    <row r="101" spans="1:42" x14ac:dyDescent="0.3">
      <c r="A101" s="1">
        <v>97</v>
      </c>
      <c r="B101" s="9">
        <v>45234</v>
      </c>
      <c r="C101" s="4">
        <v>39.519999999999996</v>
      </c>
      <c r="D101" s="4">
        <v>3.5</v>
      </c>
      <c r="E101" s="4">
        <v>5.9</v>
      </c>
      <c r="F101" s="4">
        <v>117</v>
      </c>
      <c r="I101" s="1">
        <v>97</v>
      </c>
      <c r="J101" s="4">
        <v>39.519999999999996</v>
      </c>
      <c r="K101" s="4">
        <v>117</v>
      </c>
      <c r="Y101" s="1">
        <v>97</v>
      </c>
      <c r="Z101" s="4">
        <v>39.519999999999996</v>
      </c>
      <c r="AA101" s="4">
        <v>117</v>
      </c>
      <c r="AO101" s="4">
        <v>57.94</v>
      </c>
      <c r="AP101" s="4">
        <v>254</v>
      </c>
    </row>
    <row r="102" spans="1:42" x14ac:dyDescent="0.3">
      <c r="A102" s="1">
        <v>98</v>
      </c>
      <c r="B102" s="9">
        <v>45241</v>
      </c>
      <c r="C102" s="4">
        <v>36.980000000000004</v>
      </c>
      <c r="D102" s="4">
        <v>21</v>
      </c>
      <c r="E102" s="4">
        <v>22</v>
      </c>
      <c r="F102" s="4">
        <v>155</v>
      </c>
      <c r="I102" s="1">
        <v>98</v>
      </c>
      <c r="J102" s="4">
        <v>36.980000000000004</v>
      </c>
      <c r="K102" s="4">
        <v>155</v>
      </c>
      <c r="Y102" s="1">
        <v>98</v>
      </c>
      <c r="Z102" s="4">
        <v>36.980000000000004</v>
      </c>
      <c r="AA102" s="4">
        <v>155</v>
      </c>
      <c r="AO102" s="4">
        <v>27.04</v>
      </c>
      <c r="AP102" s="4">
        <v>172</v>
      </c>
    </row>
    <row r="103" spans="1:42" x14ac:dyDescent="0.3">
      <c r="A103" s="1">
        <v>99</v>
      </c>
      <c r="B103" s="9">
        <v>45248</v>
      </c>
      <c r="C103" s="4">
        <v>57.94</v>
      </c>
      <c r="D103" s="4">
        <v>42.3</v>
      </c>
      <c r="E103" s="4">
        <v>51.2</v>
      </c>
      <c r="F103" s="4">
        <v>254</v>
      </c>
      <c r="I103" s="1">
        <v>99</v>
      </c>
      <c r="J103" s="4">
        <v>57.94</v>
      </c>
      <c r="K103" s="4">
        <v>254</v>
      </c>
      <c r="Y103" s="1">
        <v>99</v>
      </c>
      <c r="Z103" s="4">
        <v>57.94</v>
      </c>
      <c r="AA103" s="4">
        <v>254</v>
      </c>
      <c r="AO103" s="4">
        <v>44.480000000000004</v>
      </c>
      <c r="AP103" s="4">
        <v>117</v>
      </c>
    </row>
    <row r="104" spans="1:42" x14ac:dyDescent="0.3">
      <c r="A104" s="1">
        <v>100</v>
      </c>
      <c r="B104" s="9">
        <v>45255</v>
      </c>
      <c r="C104" s="4">
        <v>27.04</v>
      </c>
      <c r="D104" s="4">
        <v>41.7</v>
      </c>
      <c r="E104" s="4">
        <v>45.9</v>
      </c>
      <c r="F104" s="4">
        <v>172</v>
      </c>
      <c r="I104" s="1">
        <v>100</v>
      </c>
      <c r="J104" s="4">
        <v>27.04</v>
      </c>
      <c r="K104" s="4">
        <v>172</v>
      </c>
      <c r="Y104" s="1">
        <v>100</v>
      </c>
      <c r="Z104" s="4">
        <v>27.04</v>
      </c>
      <c r="AA104" s="4">
        <v>172</v>
      </c>
      <c r="AO104" s="4">
        <v>59.279999999999994</v>
      </c>
      <c r="AP104" s="4">
        <v>238</v>
      </c>
    </row>
    <row r="105" spans="1:42" x14ac:dyDescent="0.3">
      <c r="A105" s="1">
        <v>101</v>
      </c>
      <c r="B105" s="9">
        <v>45262</v>
      </c>
      <c r="C105" s="4">
        <v>44.480000000000004</v>
      </c>
      <c r="D105" s="4">
        <v>4.3</v>
      </c>
      <c r="E105" s="4">
        <v>49.8</v>
      </c>
      <c r="F105" s="4">
        <v>117</v>
      </c>
      <c r="I105" s="1">
        <v>101</v>
      </c>
      <c r="J105" s="4">
        <v>44.480000000000004</v>
      </c>
      <c r="K105" s="4">
        <v>117</v>
      </c>
      <c r="Y105" s="1">
        <v>101</v>
      </c>
      <c r="Z105" s="4">
        <v>44.480000000000004</v>
      </c>
      <c r="AA105" s="4">
        <v>117</v>
      </c>
      <c r="AO105" s="4">
        <v>56.04</v>
      </c>
      <c r="AP105" s="4">
        <v>148</v>
      </c>
    </row>
    <row r="106" spans="1:42" x14ac:dyDescent="0.3">
      <c r="A106" s="1">
        <v>102</v>
      </c>
      <c r="B106" s="9">
        <v>45269</v>
      </c>
      <c r="C106" s="4">
        <v>59.279999999999994</v>
      </c>
      <c r="D106" s="4">
        <v>36.299999999999997</v>
      </c>
      <c r="E106" s="4">
        <v>100.9</v>
      </c>
      <c r="F106" s="4">
        <v>238</v>
      </c>
      <c r="I106" s="1">
        <v>102</v>
      </c>
      <c r="J106" s="4">
        <v>59.279999999999994</v>
      </c>
      <c r="K106" s="4">
        <v>238</v>
      </c>
      <c r="Y106" s="1">
        <v>102</v>
      </c>
      <c r="Z106" s="4">
        <v>59.279999999999994</v>
      </c>
      <c r="AA106" s="4">
        <v>238</v>
      </c>
      <c r="AO106" s="4">
        <v>37.58</v>
      </c>
      <c r="AP106" s="4">
        <v>147</v>
      </c>
    </row>
    <row r="107" spans="1:42" x14ac:dyDescent="0.3">
      <c r="A107" s="1">
        <v>103</v>
      </c>
      <c r="B107" s="9">
        <v>45276</v>
      </c>
      <c r="C107" s="4">
        <v>56.04</v>
      </c>
      <c r="D107" s="4">
        <v>10.1</v>
      </c>
      <c r="E107" s="4">
        <v>21.4</v>
      </c>
      <c r="F107" s="4">
        <v>148</v>
      </c>
      <c r="I107" s="1">
        <v>103</v>
      </c>
      <c r="J107" s="4">
        <v>56.04</v>
      </c>
      <c r="K107" s="4">
        <v>148</v>
      </c>
      <c r="Y107" s="1">
        <v>103</v>
      </c>
      <c r="Z107" s="4">
        <v>56.04</v>
      </c>
      <c r="AA107" s="4">
        <v>148</v>
      </c>
      <c r="AO107" s="4">
        <v>47.64</v>
      </c>
      <c r="AP107" s="4">
        <v>207</v>
      </c>
    </row>
    <row r="108" spans="1:42" x14ac:dyDescent="0.3">
      <c r="A108" s="1">
        <v>104</v>
      </c>
      <c r="B108" s="9">
        <v>45283</v>
      </c>
      <c r="C108" s="4">
        <v>37.58</v>
      </c>
      <c r="D108" s="4">
        <v>17.2</v>
      </c>
      <c r="E108" s="4">
        <v>17.899999999999999</v>
      </c>
      <c r="F108" s="4">
        <v>147</v>
      </c>
      <c r="I108" s="1">
        <v>104</v>
      </c>
      <c r="J108" s="4">
        <v>37.58</v>
      </c>
      <c r="K108" s="4">
        <v>147</v>
      </c>
      <c r="Y108" s="1">
        <v>104</v>
      </c>
      <c r="Z108" s="4">
        <v>37.58</v>
      </c>
      <c r="AA108" s="4">
        <v>147</v>
      </c>
      <c r="AO108" s="4">
        <v>27.580000000000002</v>
      </c>
      <c r="AP108" s="4">
        <v>192</v>
      </c>
    </row>
    <row r="109" spans="1:42" x14ac:dyDescent="0.3">
      <c r="A109" s="1">
        <v>105</v>
      </c>
      <c r="B109" s="9">
        <v>45290</v>
      </c>
      <c r="C109" s="4">
        <v>47.64</v>
      </c>
      <c r="D109" s="4">
        <v>34.299999999999997</v>
      </c>
      <c r="E109" s="4">
        <v>5.3</v>
      </c>
      <c r="F109" s="4">
        <v>207</v>
      </c>
      <c r="I109" s="1">
        <v>105</v>
      </c>
      <c r="J109" s="4">
        <v>47.64</v>
      </c>
      <c r="K109" s="4">
        <v>207</v>
      </c>
      <c r="Y109" s="1">
        <v>105</v>
      </c>
      <c r="Z109" s="4">
        <v>47.64</v>
      </c>
      <c r="AA109" s="4">
        <v>207</v>
      </c>
      <c r="AO109" s="4">
        <v>5</v>
      </c>
      <c r="AP109" s="4">
        <v>72</v>
      </c>
    </row>
    <row r="110" spans="1:42" x14ac:dyDescent="0.3">
      <c r="A110" s="1">
        <v>106</v>
      </c>
      <c r="B110" s="9">
        <v>45297</v>
      </c>
      <c r="C110" s="4">
        <v>27.580000000000002</v>
      </c>
      <c r="D110" s="4">
        <v>46.4</v>
      </c>
      <c r="E110" s="4">
        <v>59</v>
      </c>
      <c r="F110" s="4">
        <v>192</v>
      </c>
      <c r="I110" s="1">
        <v>106</v>
      </c>
      <c r="J110" s="4">
        <v>27.580000000000002</v>
      </c>
      <c r="K110" s="4">
        <v>192</v>
      </c>
      <c r="Y110" s="1">
        <v>106</v>
      </c>
      <c r="Z110" s="4">
        <v>27.580000000000002</v>
      </c>
      <c r="AA110" s="4">
        <v>192</v>
      </c>
      <c r="AO110" s="4">
        <v>18.080000000000002</v>
      </c>
      <c r="AP110" s="4">
        <v>87</v>
      </c>
    </row>
    <row r="111" spans="1:42" x14ac:dyDescent="0.3">
      <c r="A111" s="1">
        <v>107</v>
      </c>
      <c r="B111" s="9">
        <v>45304</v>
      </c>
      <c r="C111" s="4">
        <v>5</v>
      </c>
      <c r="D111" s="4">
        <v>11</v>
      </c>
      <c r="E111" s="4">
        <v>29.7</v>
      </c>
      <c r="F111" s="4">
        <v>72</v>
      </c>
      <c r="I111" s="1">
        <v>107</v>
      </c>
      <c r="J111" s="4">
        <v>5</v>
      </c>
      <c r="K111" s="4">
        <v>72</v>
      </c>
      <c r="Y111" s="1">
        <v>107</v>
      </c>
      <c r="Z111" s="4">
        <v>5</v>
      </c>
      <c r="AA111" s="4">
        <v>72</v>
      </c>
      <c r="AO111" s="4">
        <v>2.62</v>
      </c>
      <c r="AP111" s="4">
        <v>53</v>
      </c>
    </row>
    <row r="112" spans="1:42" x14ac:dyDescent="0.3">
      <c r="A112" s="1">
        <v>108</v>
      </c>
      <c r="B112" s="9">
        <v>45311</v>
      </c>
      <c r="C112" s="4">
        <v>18.080000000000002</v>
      </c>
      <c r="D112" s="4">
        <v>0.3</v>
      </c>
      <c r="E112" s="4">
        <v>23.2</v>
      </c>
      <c r="F112" s="4">
        <v>87</v>
      </c>
      <c r="I112" s="1">
        <v>108</v>
      </c>
      <c r="J112" s="4">
        <v>18.080000000000002</v>
      </c>
      <c r="K112" s="4">
        <v>87</v>
      </c>
      <c r="Y112" s="1">
        <v>108</v>
      </c>
      <c r="Z112" s="4">
        <v>18.080000000000002</v>
      </c>
      <c r="AA112" s="4">
        <v>87</v>
      </c>
      <c r="AO112" s="4">
        <v>51.08</v>
      </c>
      <c r="AP112" s="4">
        <v>198</v>
      </c>
    </row>
    <row r="113" spans="1:42" x14ac:dyDescent="0.3">
      <c r="A113" s="1">
        <v>109</v>
      </c>
      <c r="B113" s="9">
        <v>45318</v>
      </c>
      <c r="C113" s="4">
        <v>2.62</v>
      </c>
      <c r="D113" s="4">
        <v>0.4</v>
      </c>
      <c r="E113" s="4">
        <v>25.6</v>
      </c>
      <c r="F113" s="4">
        <v>53</v>
      </c>
      <c r="I113" s="1">
        <v>109</v>
      </c>
      <c r="J113" s="4">
        <v>2.62</v>
      </c>
      <c r="K113" s="4">
        <v>53</v>
      </c>
      <c r="Y113" s="1">
        <v>109</v>
      </c>
      <c r="Z113" s="4">
        <v>2.62</v>
      </c>
      <c r="AA113" s="4">
        <v>53</v>
      </c>
      <c r="AO113" s="4">
        <v>45.160000000000004</v>
      </c>
      <c r="AP113" s="4">
        <v>134</v>
      </c>
    </row>
    <row r="114" spans="1:42" x14ac:dyDescent="0.3">
      <c r="A114" s="1">
        <v>110</v>
      </c>
      <c r="B114" s="9">
        <v>45325</v>
      </c>
      <c r="C114" s="4">
        <v>51.08</v>
      </c>
      <c r="D114" s="4">
        <v>26.9</v>
      </c>
      <c r="E114" s="4">
        <v>5.5</v>
      </c>
      <c r="F114" s="4">
        <v>198</v>
      </c>
      <c r="I114" s="1">
        <v>110</v>
      </c>
      <c r="J114" s="4">
        <v>51.08</v>
      </c>
      <c r="K114" s="4">
        <v>198</v>
      </c>
      <c r="Y114" s="1">
        <v>110</v>
      </c>
      <c r="Z114" s="4">
        <v>51.08</v>
      </c>
      <c r="AA114" s="4">
        <v>198</v>
      </c>
      <c r="AO114" s="4">
        <v>48.339999999999996</v>
      </c>
      <c r="AP114" s="4">
        <v>218</v>
      </c>
    </row>
    <row r="115" spans="1:42" x14ac:dyDescent="0.3">
      <c r="A115" s="1">
        <v>111</v>
      </c>
      <c r="B115" s="9">
        <v>45332</v>
      </c>
      <c r="C115" s="4">
        <v>45.160000000000004</v>
      </c>
      <c r="D115" s="4">
        <v>8.1999999999999993</v>
      </c>
      <c r="E115" s="4">
        <v>56.5</v>
      </c>
      <c r="F115" s="4">
        <v>134</v>
      </c>
      <c r="I115" s="1">
        <v>111</v>
      </c>
      <c r="J115" s="4">
        <v>45.160000000000004</v>
      </c>
      <c r="K115" s="4">
        <v>134</v>
      </c>
      <c r="Y115" s="1">
        <v>111</v>
      </c>
      <c r="Z115" s="4">
        <v>45.160000000000004</v>
      </c>
      <c r="AA115" s="4">
        <v>134</v>
      </c>
      <c r="AO115" s="4">
        <v>35.14</v>
      </c>
      <c r="AP115" s="4">
        <v>141</v>
      </c>
    </row>
    <row r="116" spans="1:42" x14ac:dyDescent="0.3">
      <c r="A116" s="1">
        <v>112</v>
      </c>
      <c r="B116" s="9">
        <v>45339</v>
      </c>
      <c r="C116" s="4">
        <v>48.339999999999996</v>
      </c>
      <c r="D116" s="4">
        <v>38</v>
      </c>
      <c r="E116" s="4">
        <v>23.2</v>
      </c>
      <c r="F116" s="4">
        <v>218</v>
      </c>
      <c r="I116" s="1">
        <v>112</v>
      </c>
      <c r="J116" s="4">
        <v>48.339999999999996</v>
      </c>
      <c r="K116" s="4">
        <v>218</v>
      </c>
      <c r="Y116" s="1">
        <v>112</v>
      </c>
      <c r="Z116" s="4">
        <v>48.339999999999996</v>
      </c>
      <c r="AA116" s="4">
        <v>218</v>
      </c>
      <c r="AO116" s="4">
        <v>41.92</v>
      </c>
      <c r="AP116" s="4">
        <v>159</v>
      </c>
    </row>
    <row r="117" spans="1:42" x14ac:dyDescent="0.3">
      <c r="A117" s="1">
        <v>113</v>
      </c>
      <c r="B117" s="9">
        <v>45346</v>
      </c>
      <c r="C117" s="4">
        <v>35.14</v>
      </c>
      <c r="D117" s="4">
        <v>15.4</v>
      </c>
      <c r="E117" s="4">
        <v>2.4</v>
      </c>
      <c r="F117" s="4">
        <v>141</v>
      </c>
      <c r="I117" s="1">
        <v>113</v>
      </c>
      <c r="J117" s="4">
        <v>35.14</v>
      </c>
      <c r="K117" s="4">
        <v>141</v>
      </c>
      <c r="Y117" s="1">
        <v>113</v>
      </c>
      <c r="Z117" s="4">
        <v>35.14</v>
      </c>
      <c r="AA117" s="4">
        <v>141</v>
      </c>
      <c r="AO117" s="4">
        <v>15.64</v>
      </c>
      <c r="AP117" s="4">
        <v>146</v>
      </c>
    </row>
    <row r="118" spans="1:42" x14ac:dyDescent="0.3">
      <c r="A118" s="1">
        <v>114</v>
      </c>
      <c r="B118" s="9">
        <v>45353</v>
      </c>
      <c r="C118" s="4">
        <v>41.92</v>
      </c>
      <c r="D118" s="4">
        <v>20.6</v>
      </c>
      <c r="E118" s="4">
        <v>10.7</v>
      </c>
      <c r="F118" s="4">
        <v>159</v>
      </c>
      <c r="I118" s="1">
        <v>114</v>
      </c>
      <c r="J118" s="4">
        <v>41.92</v>
      </c>
      <c r="K118" s="4">
        <v>159</v>
      </c>
      <c r="Y118" s="1">
        <v>114</v>
      </c>
      <c r="Z118" s="4">
        <v>41.92</v>
      </c>
      <c r="AA118" s="4">
        <v>159</v>
      </c>
      <c r="AO118" s="4">
        <v>15.02</v>
      </c>
      <c r="AP118" s="4">
        <v>126</v>
      </c>
    </row>
    <row r="119" spans="1:42" x14ac:dyDescent="0.3">
      <c r="A119" s="1">
        <v>115</v>
      </c>
      <c r="B119" s="9">
        <v>45360</v>
      </c>
      <c r="C119" s="4">
        <v>15.64</v>
      </c>
      <c r="D119" s="4">
        <v>46.8</v>
      </c>
      <c r="E119" s="4">
        <v>34.5</v>
      </c>
      <c r="F119" s="4">
        <v>146</v>
      </c>
      <c r="I119" s="1">
        <v>115</v>
      </c>
      <c r="J119" s="4">
        <v>15.64</v>
      </c>
      <c r="K119" s="4">
        <v>146</v>
      </c>
      <c r="Y119" s="1">
        <v>115</v>
      </c>
      <c r="Z119" s="4">
        <v>15.64</v>
      </c>
      <c r="AA119" s="4">
        <v>146</v>
      </c>
      <c r="AO119" s="4">
        <v>27.839999999999996</v>
      </c>
      <c r="AP119" s="4">
        <v>122</v>
      </c>
    </row>
    <row r="120" spans="1:42" x14ac:dyDescent="0.3">
      <c r="A120" s="1">
        <v>116</v>
      </c>
      <c r="B120" s="9">
        <v>45367</v>
      </c>
      <c r="C120" s="4">
        <v>15.02</v>
      </c>
      <c r="D120" s="4">
        <v>35</v>
      </c>
      <c r="E120" s="4">
        <v>52.7</v>
      </c>
      <c r="F120" s="4">
        <v>126</v>
      </c>
      <c r="I120" s="1">
        <v>116</v>
      </c>
      <c r="J120" s="4">
        <v>15.02</v>
      </c>
      <c r="K120" s="4">
        <v>126</v>
      </c>
      <c r="Y120" s="1">
        <v>116</v>
      </c>
      <c r="Z120" s="4">
        <v>15.02</v>
      </c>
      <c r="AA120" s="4">
        <v>126</v>
      </c>
      <c r="AO120" s="4">
        <v>15.280000000000001</v>
      </c>
      <c r="AP120" s="4">
        <v>94</v>
      </c>
    </row>
    <row r="121" spans="1:42" x14ac:dyDescent="0.3">
      <c r="A121" s="1">
        <v>117</v>
      </c>
      <c r="B121" s="9">
        <v>45374</v>
      </c>
      <c r="C121" s="4">
        <v>27.839999999999996</v>
      </c>
      <c r="D121" s="4">
        <v>14.3</v>
      </c>
      <c r="E121" s="4">
        <v>25.6</v>
      </c>
      <c r="F121" s="4">
        <v>122</v>
      </c>
      <c r="I121" s="1">
        <v>117</v>
      </c>
      <c r="J121" s="4">
        <v>27.839999999999996</v>
      </c>
      <c r="K121" s="4">
        <v>122</v>
      </c>
      <c r="Y121" s="1">
        <v>117</v>
      </c>
      <c r="Z121" s="4">
        <v>27.839999999999996</v>
      </c>
      <c r="AA121" s="4">
        <v>122</v>
      </c>
      <c r="AO121" s="4">
        <v>25.14</v>
      </c>
      <c r="AP121" s="4">
        <v>159</v>
      </c>
    </row>
    <row r="122" spans="1:42" x14ac:dyDescent="0.3">
      <c r="A122" s="1">
        <v>118</v>
      </c>
      <c r="B122" s="9">
        <v>45381</v>
      </c>
      <c r="C122" s="4">
        <v>15.280000000000001</v>
      </c>
      <c r="D122" s="4">
        <v>0.8</v>
      </c>
      <c r="E122" s="4">
        <v>14.8</v>
      </c>
      <c r="F122" s="4">
        <v>94</v>
      </c>
      <c r="I122" s="1">
        <v>118</v>
      </c>
      <c r="J122" s="4">
        <v>15.280000000000001</v>
      </c>
      <c r="K122" s="4">
        <v>94</v>
      </c>
      <c r="Y122" s="1">
        <v>118</v>
      </c>
      <c r="Z122" s="4">
        <v>15.280000000000001</v>
      </c>
      <c r="AA122" s="4">
        <v>94</v>
      </c>
      <c r="AO122" s="4">
        <v>3.88</v>
      </c>
      <c r="AP122" s="4">
        <v>66</v>
      </c>
    </row>
    <row r="123" spans="1:42" x14ac:dyDescent="0.3">
      <c r="A123" s="1">
        <v>119</v>
      </c>
      <c r="B123" s="9">
        <v>45388</v>
      </c>
      <c r="C123" s="4">
        <v>25.14</v>
      </c>
      <c r="D123" s="4">
        <v>36.9</v>
      </c>
      <c r="E123" s="4">
        <v>79.2</v>
      </c>
      <c r="F123" s="4">
        <v>159</v>
      </c>
      <c r="I123" s="1">
        <v>119</v>
      </c>
      <c r="J123" s="4">
        <v>25.14</v>
      </c>
      <c r="K123" s="4">
        <v>159</v>
      </c>
      <c r="Y123" s="1">
        <v>119</v>
      </c>
      <c r="Z123" s="4">
        <v>25.14</v>
      </c>
      <c r="AA123" s="4">
        <v>159</v>
      </c>
      <c r="AO123" s="4">
        <v>28.26</v>
      </c>
      <c r="AP123" s="4">
        <v>155</v>
      </c>
    </row>
    <row r="124" spans="1:42" x14ac:dyDescent="0.3">
      <c r="A124" s="1">
        <v>120</v>
      </c>
      <c r="B124" s="9">
        <v>45395</v>
      </c>
      <c r="C124" s="4">
        <v>3.88</v>
      </c>
      <c r="D124" s="4">
        <v>16</v>
      </c>
      <c r="E124" s="4">
        <v>22.3</v>
      </c>
      <c r="F124" s="4">
        <v>66</v>
      </c>
      <c r="I124" s="1">
        <v>120</v>
      </c>
      <c r="J124" s="4">
        <v>3.88</v>
      </c>
      <c r="K124" s="4">
        <v>66</v>
      </c>
      <c r="Y124" s="1">
        <v>120</v>
      </c>
      <c r="Z124" s="4">
        <v>3.88</v>
      </c>
      <c r="AA124" s="4">
        <v>66</v>
      </c>
      <c r="AO124" s="4">
        <v>3.7600000000000002</v>
      </c>
      <c r="AP124" s="4">
        <v>70</v>
      </c>
    </row>
    <row r="125" spans="1:42" x14ac:dyDescent="0.3">
      <c r="A125" s="1">
        <v>121</v>
      </c>
      <c r="B125" s="9">
        <v>45402</v>
      </c>
      <c r="C125" s="4">
        <v>28.26</v>
      </c>
      <c r="D125" s="4">
        <v>26.8</v>
      </c>
      <c r="E125" s="4">
        <v>46.2</v>
      </c>
      <c r="F125" s="4">
        <v>155</v>
      </c>
      <c r="I125" s="1">
        <v>121</v>
      </c>
      <c r="J125" s="4">
        <v>28.26</v>
      </c>
      <c r="K125" s="4">
        <v>155</v>
      </c>
      <c r="Y125" s="1">
        <v>121</v>
      </c>
      <c r="Z125" s="4">
        <v>28.26</v>
      </c>
      <c r="AA125" s="4">
        <v>155</v>
      </c>
      <c r="AO125" s="4">
        <v>44.8</v>
      </c>
      <c r="AP125" s="4">
        <v>116</v>
      </c>
    </row>
    <row r="126" spans="1:42" x14ac:dyDescent="0.3">
      <c r="A126" s="1">
        <v>122</v>
      </c>
      <c r="B126" s="9">
        <v>45409</v>
      </c>
      <c r="C126" s="4">
        <v>3.7600000000000002</v>
      </c>
      <c r="D126" s="4">
        <v>21.7</v>
      </c>
      <c r="E126" s="4">
        <v>50.4</v>
      </c>
      <c r="F126" s="4">
        <v>70</v>
      </c>
      <c r="I126" s="1">
        <v>122</v>
      </c>
      <c r="J126" s="4">
        <v>3.7600000000000002</v>
      </c>
      <c r="K126" s="4">
        <v>70</v>
      </c>
      <c r="Y126" s="1">
        <v>122</v>
      </c>
      <c r="Z126" s="4">
        <v>3.7600000000000002</v>
      </c>
      <c r="AA126" s="4">
        <v>70</v>
      </c>
      <c r="AO126" s="4">
        <v>24.619999999999997</v>
      </c>
      <c r="AP126" s="4">
        <v>152</v>
      </c>
    </row>
    <row r="127" spans="1:42" x14ac:dyDescent="0.3">
      <c r="A127" s="1">
        <v>123</v>
      </c>
      <c r="B127" s="9">
        <v>45416</v>
      </c>
      <c r="C127" s="4">
        <v>44.8</v>
      </c>
      <c r="D127" s="4">
        <v>2.4</v>
      </c>
      <c r="E127" s="4">
        <v>15.6</v>
      </c>
      <c r="F127" s="4">
        <v>116</v>
      </c>
      <c r="I127" s="1">
        <v>123</v>
      </c>
      <c r="J127" s="4">
        <v>44.8</v>
      </c>
      <c r="K127" s="4">
        <v>116</v>
      </c>
      <c r="Y127" s="1">
        <v>123</v>
      </c>
      <c r="Z127" s="4">
        <v>44.8</v>
      </c>
      <c r="AA127" s="4">
        <v>116</v>
      </c>
      <c r="AO127" s="4">
        <v>45.9</v>
      </c>
      <c r="AP127" s="4">
        <v>197</v>
      </c>
    </row>
    <row r="128" spans="1:42" x14ac:dyDescent="0.3">
      <c r="A128" s="1">
        <v>124</v>
      </c>
      <c r="B128" s="9">
        <v>45423</v>
      </c>
      <c r="C128" s="4">
        <v>24.619999999999997</v>
      </c>
      <c r="D128" s="4">
        <v>34.6</v>
      </c>
      <c r="E128" s="4">
        <v>12.4</v>
      </c>
      <c r="F128" s="4">
        <v>152</v>
      </c>
      <c r="I128" s="1">
        <v>124</v>
      </c>
      <c r="J128" s="4">
        <v>24.619999999999997</v>
      </c>
      <c r="K128" s="4">
        <v>152</v>
      </c>
      <c r="Y128" s="1">
        <v>124</v>
      </c>
      <c r="Z128" s="4">
        <v>24.619999999999997</v>
      </c>
      <c r="AA128" s="4">
        <v>152</v>
      </c>
      <c r="AO128" s="4">
        <v>17.440000000000001</v>
      </c>
      <c r="AP128" s="4">
        <v>106</v>
      </c>
    </row>
    <row r="129" spans="1:42" x14ac:dyDescent="0.3">
      <c r="A129" s="1">
        <v>125</v>
      </c>
      <c r="B129" s="9">
        <v>45430</v>
      </c>
      <c r="C129" s="4">
        <v>45.9</v>
      </c>
      <c r="D129" s="4">
        <v>32.299999999999997</v>
      </c>
      <c r="E129" s="4">
        <v>74.2</v>
      </c>
      <c r="F129" s="4">
        <v>197</v>
      </c>
      <c r="I129" s="1">
        <v>125</v>
      </c>
      <c r="J129" s="4">
        <v>45.9</v>
      </c>
      <c r="K129" s="4">
        <v>197</v>
      </c>
      <c r="Y129" s="1">
        <v>125</v>
      </c>
      <c r="Z129" s="4">
        <v>45.9</v>
      </c>
      <c r="AA129" s="4">
        <v>197</v>
      </c>
      <c r="AO129" s="4">
        <v>1.56</v>
      </c>
      <c r="AP129" s="4">
        <v>66</v>
      </c>
    </row>
    <row r="130" spans="1:42" x14ac:dyDescent="0.3">
      <c r="A130" s="1">
        <v>126</v>
      </c>
      <c r="B130" s="9">
        <v>45437</v>
      </c>
      <c r="C130" s="4">
        <v>17.440000000000001</v>
      </c>
      <c r="D130" s="4">
        <v>11.8</v>
      </c>
      <c r="E130" s="4">
        <v>25.9</v>
      </c>
      <c r="F130" s="4">
        <v>106</v>
      </c>
      <c r="I130" s="1">
        <v>126</v>
      </c>
      <c r="J130" s="4">
        <v>17.440000000000001</v>
      </c>
      <c r="K130" s="4">
        <v>106</v>
      </c>
      <c r="Y130" s="1">
        <v>126</v>
      </c>
      <c r="Z130" s="4">
        <v>17.440000000000001</v>
      </c>
      <c r="AA130" s="4">
        <v>106</v>
      </c>
      <c r="AO130" s="4">
        <v>20</v>
      </c>
      <c r="AP130" s="4">
        <v>88</v>
      </c>
    </row>
    <row r="131" spans="1:42" x14ac:dyDescent="0.3">
      <c r="A131" s="1">
        <v>127</v>
      </c>
      <c r="B131" s="9">
        <v>45444</v>
      </c>
      <c r="C131" s="4">
        <v>1.56</v>
      </c>
      <c r="D131" s="4">
        <v>38.9</v>
      </c>
      <c r="E131" s="4">
        <v>50.6</v>
      </c>
      <c r="F131" s="4">
        <v>66</v>
      </c>
      <c r="I131" s="1">
        <v>127</v>
      </c>
      <c r="J131" s="4">
        <v>1.56</v>
      </c>
      <c r="K131" s="4">
        <v>66</v>
      </c>
      <c r="Y131" s="1">
        <v>127</v>
      </c>
      <c r="Z131" s="4">
        <v>1.56</v>
      </c>
      <c r="AA131" s="4">
        <v>66</v>
      </c>
      <c r="AO131" s="4">
        <v>44.06</v>
      </c>
      <c r="AP131" s="4">
        <v>247</v>
      </c>
    </row>
    <row r="132" spans="1:42" x14ac:dyDescent="0.3">
      <c r="A132" s="1">
        <v>128</v>
      </c>
      <c r="B132" s="9">
        <v>45451</v>
      </c>
      <c r="C132" s="4">
        <v>70.06</v>
      </c>
      <c r="D132" s="4">
        <v>0</v>
      </c>
      <c r="E132" s="4">
        <v>9.1999999999999993</v>
      </c>
      <c r="F132" s="4">
        <v>88</v>
      </c>
      <c r="I132" s="1">
        <v>128</v>
      </c>
      <c r="J132" s="4">
        <v>70.06</v>
      </c>
      <c r="K132" s="4">
        <v>88</v>
      </c>
      <c r="Y132" s="1">
        <v>128</v>
      </c>
      <c r="Z132" s="4">
        <v>20</v>
      </c>
      <c r="AA132" s="4">
        <v>88</v>
      </c>
      <c r="AO132" s="4">
        <v>11.92</v>
      </c>
      <c r="AP132" s="4">
        <v>97</v>
      </c>
    </row>
    <row r="133" spans="1:42" x14ac:dyDescent="0.3">
      <c r="A133" s="1">
        <v>129</v>
      </c>
      <c r="B133" s="9">
        <v>45458</v>
      </c>
      <c r="C133" s="4">
        <v>44.06</v>
      </c>
      <c r="D133" s="4">
        <v>49</v>
      </c>
      <c r="E133" s="4">
        <v>3.2</v>
      </c>
      <c r="F133" s="4">
        <v>247</v>
      </c>
      <c r="I133" s="1">
        <v>129</v>
      </c>
      <c r="J133" s="4">
        <v>44.06</v>
      </c>
      <c r="K133" s="4">
        <v>247</v>
      </c>
      <c r="Y133" s="1">
        <v>129</v>
      </c>
      <c r="Z133" s="4">
        <v>44.06</v>
      </c>
      <c r="AA133" s="4">
        <v>247</v>
      </c>
      <c r="AO133" s="4">
        <v>2</v>
      </c>
      <c r="AP133" s="4">
        <v>16</v>
      </c>
    </row>
    <row r="134" spans="1:42" x14ac:dyDescent="0.3">
      <c r="A134" s="1">
        <v>130</v>
      </c>
      <c r="B134" s="9">
        <v>45465</v>
      </c>
      <c r="C134" s="4">
        <v>11.92</v>
      </c>
      <c r="D134" s="4">
        <v>12</v>
      </c>
      <c r="E134" s="4">
        <v>43.1</v>
      </c>
      <c r="F134" s="4">
        <v>97</v>
      </c>
      <c r="I134" s="1">
        <v>130</v>
      </c>
      <c r="J134" s="4">
        <v>11.92</v>
      </c>
      <c r="K134" s="4">
        <v>97</v>
      </c>
      <c r="Y134" s="1">
        <v>130</v>
      </c>
      <c r="Z134" s="4">
        <v>11.92</v>
      </c>
      <c r="AA134" s="4">
        <v>97</v>
      </c>
      <c r="AO134" s="4">
        <v>53.04</v>
      </c>
      <c r="AP134" s="4">
        <v>127</v>
      </c>
    </row>
    <row r="135" spans="1:42" x14ac:dyDescent="0.3">
      <c r="A135" s="1">
        <v>131</v>
      </c>
      <c r="B135" s="9">
        <v>45472</v>
      </c>
      <c r="C135" s="4">
        <v>2</v>
      </c>
      <c r="D135" s="4">
        <v>39.6</v>
      </c>
      <c r="E135" s="4">
        <v>8.6999999999999993</v>
      </c>
      <c r="F135" s="4">
        <v>16</v>
      </c>
      <c r="I135" s="1">
        <v>131</v>
      </c>
      <c r="J135" s="4">
        <v>2</v>
      </c>
      <c r="K135" s="4">
        <v>16</v>
      </c>
      <c r="Y135" s="1">
        <v>131</v>
      </c>
      <c r="Z135" s="4">
        <v>2</v>
      </c>
      <c r="AA135" s="4">
        <v>16</v>
      </c>
      <c r="AO135" s="4">
        <v>1.6800000000000002</v>
      </c>
      <c r="AP135" s="4">
        <v>57</v>
      </c>
    </row>
    <row r="136" spans="1:42" x14ac:dyDescent="0.3">
      <c r="A136" s="1">
        <v>132</v>
      </c>
      <c r="B136" s="9">
        <v>45479</v>
      </c>
      <c r="C136" s="4">
        <v>53.04</v>
      </c>
      <c r="D136" s="4">
        <v>2.9</v>
      </c>
      <c r="E136" s="4">
        <v>43</v>
      </c>
      <c r="F136" s="4">
        <v>127</v>
      </c>
      <c r="I136" s="1">
        <v>132</v>
      </c>
      <c r="J136" s="4">
        <v>53.04</v>
      </c>
      <c r="K136" s="4">
        <v>127</v>
      </c>
      <c r="Y136" s="1">
        <v>132</v>
      </c>
      <c r="Z136" s="4">
        <v>53.04</v>
      </c>
      <c r="AA136" s="4">
        <v>127</v>
      </c>
      <c r="AO136" s="4">
        <v>43.96</v>
      </c>
      <c r="AP136" s="4">
        <v>196</v>
      </c>
    </row>
    <row r="137" spans="1:42" x14ac:dyDescent="0.3">
      <c r="A137" s="1">
        <v>133</v>
      </c>
      <c r="B137" s="9">
        <v>45486</v>
      </c>
      <c r="C137" s="4">
        <v>1.6800000000000002</v>
      </c>
      <c r="D137" s="4">
        <v>27.2</v>
      </c>
      <c r="E137" s="4">
        <v>2.1</v>
      </c>
      <c r="F137" s="4">
        <v>57</v>
      </c>
      <c r="I137" s="1">
        <v>133</v>
      </c>
      <c r="J137" s="4">
        <v>1.6800000000000002</v>
      </c>
      <c r="K137" s="4">
        <v>57</v>
      </c>
      <c r="Y137" s="1">
        <v>133</v>
      </c>
      <c r="Z137" s="4">
        <v>1.6800000000000002</v>
      </c>
      <c r="AA137" s="4">
        <v>57</v>
      </c>
      <c r="AO137" s="4">
        <v>7.38</v>
      </c>
      <c r="AP137" s="4">
        <v>108</v>
      </c>
    </row>
    <row r="138" spans="1:42" x14ac:dyDescent="0.3">
      <c r="A138" s="1">
        <v>134</v>
      </c>
      <c r="B138" s="9">
        <v>45493</v>
      </c>
      <c r="C138" s="4">
        <v>43.96</v>
      </c>
      <c r="D138" s="4">
        <v>33.5</v>
      </c>
      <c r="E138" s="4">
        <v>45.1</v>
      </c>
      <c r="F138" s="4">
        <v>196</v>
      </c>
      <c r="I138" s="1">
        <v>134</v>
      </c>
      <c r="J138" s="4">
        <v>43.96</v>
      </c>
      <c r="K138" s="4">
        <v>196</v>
      </c>
      <c r="Y138" s="1">
        <v>134</v>
      </c>
      <c r="Z138" s="4">
        <v>43.96</v>
      </c>
      <c r="AA138" s="4">
        <v>196</v>
      </c>
      <c r="AO138" s="4">
        <v>9.66</v>
      </c>
      <c r="AP138" s="4">
        <v>116</v>
      </c>
    </row>
    <row r="139" spans="1:42" x14ac:dyDescent="0.3">
      <c r="A139" s="1">
        <v>135</v>
      </c>
      <c r="B139" s="9">
        <v>45500</v>
      </c>
      <c r="C139" s="4">
        <v>7.38</v>
      </c>
      <c r="D139" s="4">
        <v>38.6</v>
      </c>
      <c r="E139" s="4">
        <v>65.599999999999994</v>
      </c>
      <c r="F139" s="4">
        <v>108</v>
      </c>
      <c r="I139" s="1">
        <v>135</v>
      </c>
      <c r="J139" s="4">
        <v>7.38</v>
      </c>
      <c r="K139" s="4">
        <v>108</v>
      </c>
      <c r="Y139" s="1">
        <v>135</v>
      </c>
      <c r="Z139" s="4">
        <v>7.38</v>
      </c>
      <c r="AA139" s="4">
        <v>108</v>
      </c>
      <c r="AO139" s="4">
        <v>5.12</v>
      </c>
      <c r="AP139" s="4">
        <v>95</v>
      </c>
    </row>
    <row r="140" spans="1:42" x14ac:dyDescent="0.3">
      <c r="A140" s="1">
        <v>136</v>
      </c>
      <c r="B140" s="9">
        <v>45507</v>
      </c>
      <c r="C140" s="4">
        <v>9.66</v>
      </c>
      <c r="D140" s="4">
        <v>47</v>
      </c>
      <c r="E140" s="4">
        <v>8.5</v>
      </c>
      <c r="F140" s="4">
        <v>116</v>
      </c>
      <c r="I140" s="1">
        <v>136</v>
      </c>
      <c r="J140" s="4">
        <v>9.66</v>
      </c>
      <c r="K140" s="4">
        <v>116</v>
      </c>
      <c r="Y140" s="1">
        <v>136</v>
      </c>
      <c r="Z140" s="4">
        <v>9.66</v>
      </c>
      <c r="AA140" s="4">
        <v>116</v>
      </c>
      <c r="AO140" s="4">
        <v>54.739999999999995</v>
      </c>
      <c r="AP140" s="4">
        <v>208</v>
      </c>
    </row>
    <row r="141" spans="1:42" x14ac:dyDescent="0.3">
      <c r="A141" s="1">
        <v>137</v>
      </c>
      <c r="B141" s="9">
        <v>45514</v>
      </c>
      <c r="C141" s="4">
        <v>5.12</v>
      </c>
      <c r="D141" s="4">
        <v>39</v>
      </c>
      <c r="E141" s="4">
        <v>9.3000000000000007</v>
      </c>
      <c r="F141" s="4">
        <v>95</v>
      </c>
      <c r="I141" s="1">
        <v>137</v>
      </c>
      <c r="J141" s="4">
        <v>5.12</v>
      </c>
      <c r="K141" s="4">
        <v>95</v>
      </c>
      <c r="Y141" s="1">
        <v>137</v>
      </c>
      <c r="Z141" s="4">
        <v>5.12</v>
      </c>
      <c r="AA141" s="4">
        <v>95</v>
      </c>
      <c r="AO141" s="4">
        <v>8.6</v>
      </c>
      <c r="AP141" s="4">
        <v>96</v>
      </c>
    </row>
    <row r="142" spans="1:42" x14ac:dyDescent="0.3">
      <c r="A142" s="1">
        <v>138</v>
      </c>
      <c r="B142" s="9">
        <v>45521</v>
      </c>
      <c r="C142" s="4">
        <v>54.739999999999995</v>
      </c>
      <c r="D142" s="4">
        <v>28.9</v>
      </c>
      <c r="E142" s="4">
        <v>59.7</v>
      </c>
      <c r="F142" s="4">
        <v>208</v>
      </c>
      <c r="I142" s="1">
        <v>138</v>
      </c>
      <c r="J142" s="4">
        <v>54.739999999999995</v>
      </c>
      <c r="K142" s="4">
        <v>208</v>
      </c>
      <c r="Y142" s="1">
        <v>138</v>
      </c>
      <c r="Z142" s="4">
        <v>54.739999999999995</v>
      </c>
      <c r="AA142" s="4">
        <v>208</v>
      </c>
      <c r="AO142" s="4">
        <v>36.980000000000004</v>
      </c>
      <c r="AP142" s="4">
        <v>207</v>
      </c>
    </row>
    <row r="143" spans="1:42" x14ac:dyDescent="0.3">
      <c r="A143" s="1">
        <v>139</v>
      </c>
      <c r="B143" s="9">
        <v>45528</v>
      </c>
      <c r="C143" s="4">
        <v>8.6</v>
      </c>
      <c r="D143" s="4">
        <v>25.9</v>
      </c>
      <c r="E143" s="4">
        <v>20.5</v>
      </c>
      <c r="F143" s="4">
        <v>96</v>
      </c>
      <c r="I143" s="1">
        <v>139</v>
      </c>
      <c r="J143" s="4">
        <v>8.6</v>
      </c>
      <c r="K143" s="4">
        <v>96</v>
      </c>
      <c r="Y143" s="1">
        <v>139</v>
      </c>
      <c r="Z143" s="4">
        <v>8.6</v>
      </c>
      <c r="AA143" s="4">
        <v>96</v>
      </c>
      <c r="AO143" s="4">
        <v>14.680000000000001</v>
      </c>
      <c r="AP143" s="4">
        <v>109</v>
      </c>
    </row>
    <row r="144" spans="1:42" x14ac:dyDescent="0.3">
      <c r="A144" s="1">
        <v>140</v>
      </c>
      <c r="B144" s="9">
        <v>45535</v>
      </c>
      <c r="C144" s="4">
        <v>36.980000000000004</v>
      </c>
      <c r="D144" s="4">
        <v>43.9</v>
      </c>
      <c r="E144" s="4">
        <v>1.7</v>
      </c>
      <c r="F144" s="4">
        <v>207</v>
      </c>
      <c r="I144" s="1">
        <v>140</v>
      </c>
      <c r="J144" s="4">
        <v>36.980000000000004</v>
      </c>
      <c r="K144" s="4">
        <v>207</v>
      </c>
      <c r="Y144" s="1">
        <v>140</v>
      </c>
      <c r="Z144" s="4">
        <v>36.980000000000004</v>
      </c>
      <c r="AA144" s="4">
        <v>207</v>
      </c>
      <c r="AO144" s="4">
        <v>38.739999999999995</v>
      </c>
      <c r="AP144" s="4">
        <v>192</v>
      </c>
    </row>
    <row r="145" spans="1:42" x14ac:dyDescent="0.3">
      <c r="A145" s="1">
        <v>141</v>
      </c>
      <c r="B145" s="9">
        <v>45542</v>
      </c>
      <c r="C145" s="4">
        <v>14.680000000000001</v>
      </c>
      <c r="D145" s="4">
        <v>17</v>
      </c>
      <c r="E145" s="4">
        <v>12.9</v>
      </c>
      <c r="F145" s="4">
        <v>109</v>
      </c>
      <c r="I145" s="1">
        <v>141</v>
      </c>
      <c r="J145" s="4">
        <v>14.680000000000001</v>
      </c>
      <c r="K145" s="4">
        <v>109</v>
      </c>
      <c r="Y145" s="1">
        <v>141</v>
      </c>
      <c r="Z145" s="4">
        <v>14.680000000000001</v>
      </c>
      <c r="AA145" s="4">
        <v>109</v>
      </c>
      <c r="AO145" s="4">
        <v>44.1</v>
      </c>
      <c r="AP145" s="4">
        <v>201</v>
      </c>
    </row>
    <row r="146" spans="1:42" x14ac:dyDescent="0.3">
      <c r="A146" s="1">
        <v>142</v>
      </c>
      <c r="B146" s="9">
        <v>45549</v>
      </c>
      <c r="C146" s="4">
        <v>38.739999999999995</v>
      </c>
      <c r="D146" s="4">
        <v>35.4</v>
      </c>
      <c r="E146" s="4">
        <v>75.599999999999994</v>
      </c>
      <c r="F146" s="4">
        <v>192</v>
      </c>
      <c r="I146" s="1">
        <v>142</v>
      </c>
      <c r="J146" s="4">
        <v>38.739999999999995</v>
      </c>
      <c r="K146" s="4">
        <v>192</v>
      </c>
      <c r="Y146" s="1">
        <v>142</v>
      </c>
      <c r="Z146" s="4">
        <v>38.739999999999995</v>
      </c>
      <c r="AA146" s="4">
        <v>192</v>
      </c>
      <c r="AO146" s="4">
        <v>20.919999999999998</v>
      </c>
      <c r="AP146" s="4">
        <v>104</v>
      </c>
    </row>
    <row r="147" spans="1:42" x14ac:dyDescent="0.3">
      <c r="A147" s="1">
        <v>143</v>
      </c>
      <c r="B147" s="9">
        <v>45556</v>
      </c>
      <c r="C147" s="4">
        <v>44.1</v>
      </c>
      <c r="D147" s="4">
        <v>33.200000000000003</v>
      </c>
      <c r="E147" s="4">
        <v>37.9</v>
      </c>
      <c r="F147" s="4">
        <v>201</v>
      </c>
      <c r="I147" s="1">
        <v>143</v>
      </c>
      <c r="J147" s="4">
        <v>44.1</v>
      </c>
      <c r="K147" s="4">
        <v>201</v>
      </c>
      <c r="Y147" s="1">
        <v>143</v>
      </c>
      <c r="Z147" s="4">
        <v>44.1</v>
      </c>
      <c r="AA147" s="4">
        <v>201</v>
      </c>
      <c r="AO147" s="4">
        <v>19.240000000000002</v>
      </c>
      <c r="AP147" s="4">
        <v>114</v>
      </c>
    </row>
    <row r="148" spans="1:42" x14ac:dyDescent="0.3">
      <c r="A148" s="1">
        <v>144</v>
      </c>
      <c r="B148" s="9">
        <v>45563</v>
      </c>
      <c r="C148" s="4">
        <v>20.919999999999998</v>
      </c>
      <c r="D148" s="4">
        <v>5.7</v>
      </c>
      <c r="E148" s="4">
        <v>34.4</v>
      </c>
      <c r="F148" s="4">
        <v>104</v>
      </c>
      <c r="I148" s="1">
        <v>144</v>
      </c>
      <c r="J148" s="4">
        <v>20.919999999999998</v>
      </c>
      <c r="K148" s="4">
        <v>104</v>
      </c>
      <c r="Y148" s="1">
        <v>144</v>
      </c>
      <c r="Z148" s="4">
        <v>20.919999999999998</v>
      </c>
      <c r="AA148" s="4">
        <v>104</v>
      </c>
      <c r="AO148" s="4">
        <v>28.060000000000002</v>
      </c>
      <c r="AP148" s="4">
        <v>103</v>
      </c>
    </row>
    <row r="149" spans="1:42" x14ac:dyDescent="0.3">
      <c r="A149" s="1">
        <v>145</v>
      </c>
      <c r="B149" s="9">
        <v>45570</v>
      </c>
      <c r="C149" s="4">
        <v>19.240000000000002</v>
      </c>
      <c r="D149" s="4">
        <v>14.8</v>
      </c>
      <c r="E149" s="4">
        <v>38.9</v>
      </c>
      <c r="F149" s="4">
        <v>114</v>
      </c>
      <c r="I149" s="1">
        <v>145</v>
      </c>
      <c r="J149" s="4">
        <v>19.240000000000002</v>
      </c>
      <c r="K149" s="4">
        <v>114</v>
      </c>
      <c r="Y149" s="1">
        <v>145</v>
      </c>
      <c r="Z149" s="4">
        <v>19.240000000000002</v>
      </c>
      <c r="AA149" s="4">
        <v>114</v>
      </c>
      <c r="AO149" s="4">
        <v>48.019999999999996</v>
      </c>
      <c r="AP149" s="4">
        <v>132</v>
      </c>
    </row>
    <row r="150" spans="1:42" x14ac:dyDescent="0.3">
      <c r="A150" s="1">
        <v>146</v>
      </c>
      <c r="B150" s="9">
        <v>45577</v>
      </c>
      <c r="C150" s="4">
        <v>28.060000000000002</v>
      </c>
      <c r="D150" s="4">
        <v>1.9</v>
      </c>
      <c r="E150" s="4">
        <v>9</v>
      </c>
      <c r="F150" s="4">
        <v>103</v>
      </c>
      <c r="I150" s="1">
        <v>146</v>
      </c>
      <c r="J150" s="4">
        <v>28.060000000000002</v>
      </c>
      <c r="K150" s="4">
        <v>103</v>
      </c>
      <c r="Y150" s="1">
        <v>146</v>
      </c>
      <c r="Z150" s="4">
        <v>28.060000000000002</v>
      </c>
      <c r="AA150" s="4">
        <v>103</v>
      </c>
      <c r="AO150" s="4">
        <v>48.64</v>
      </c>
      <c r="AP150" s="4">
        <v>254</v>
      </c>
    </row>
    <row r="151" spans="1:42" x14ac:dyDescent="0.3">
      <c r="A151" s="1">
        <v>147</v>
      </c>
      <c r="B151" s="9">
        <v>45584</v>
      </c>
      <c r="C151" s="4">
        <v>48.019999999999996</v>
      </c>
      <c r="D151" s="4">
        <v>7.3</v>
      </c>
      <c r="E151" s="4">
        <v>8.6999999999999993</v>
      </c>
      <c r="F151" s="4">
        <v>132</v>
      </c>
      <c r="I151" s="1">
        <v>147</v>
      </c>
      <c r="J151" s="4">
        <v>48.019999999999996</v>
      </c>
      <c r="K151" s="4">
        <v>132</v>
      </c>
      <c r="Y151" s="1">
        <v>147</v>
      </c>
      <c r="Z151" s="4">
        <v>48.019999999999996</v>
      </c>
      <c r="AA151" s="4">
        <v>132</v>
      </c>
      <c r="AO151" s="4">
        <v>7.6</v>
      </c>
      <c r="AP151" s="4">
        <v>109</v>
      </c>
    </row>
    <row r="152" spans="1:42" x14ac:dyDescent="0.3">
      <c r="A152" s="1">
        <v>148</v>
      </c>
      <c r="B152" s="9">
        <v>45591</v>
      </c>
      <c r="C152" s="4">
        <v>48.64</v>
      </c>
      <c r="D152" s="4">
        <v>49</v>
      </c>
      <c r="E152" s="4">
        <v>44.3</v>
      </c>
      <c r="F152" s="4">
        <v>254</v>
      </c>
      <c r="I152" s="1">
        <v>148</v>
      </c>
      <c r="J152" s="4">
        <v>48.64</v>
      </c>
      <c r="K152" s="4">
        <v>254</v>
      </c>
      <c r="Y152" s="1">
        <v>148</v>
      </c>
      <c r="Z152" s="4">
        <v>48.64</v>
      </c>
      <c r="AA152" s="4">
        <v>254</v>
      </c>
      <c r="AO152" s="4">
        <v>8.9400000000000013</v>
      </c>
      <c r="AP152" s="4">
        <v>101</v>
      </c>
    </row>
    <row r="153" spans="1:42" x14ac:dyDescent="0.3">
      <c r="A153" s="1">
        <v>149</v>
      </c>
      <c r="B153" s="9">
        <v>45598</v>
      </c>
      <c r="C153" s="4">
        <v>7.6</v>
      </c>
      <c r="D153" s="4">
        <v>40.299999999999997</v>
      </c>
      <c r="E153" s="4">
        <v>11.9</v>
      </c>
      <c r="F153" s="4">
        <v>109</v>
      </c>
      <c r="I153" s="1">
        <v>149</v>
      </c>
      <c r="J153" s="4">
        <v>7.6</v>
      </c>
      <c r="K153" s="4">
        <v>109</v>
      </c>
      <c r="Y153" s="1">
        <v>149</v>
      </c>
      <c r="Z153" s="4">
        <v>7.6</v>
      </c>
      <c r="AA153" s="4">
        <v>109</v>
      </c>
      <c r="AO153" s="4">
        <v>56.14</v>
      </c>
      <c r="AP153" s="4">
        <v>161</v>
      </c>
    </row>
    <row r="154" spans="1:42" x14ac:dyDescent="0.3">
      <c r="A154" s="1">
        <v>150</v>
      </c>
      <c r="B154" s="9">
        <v>45605</v>
      </c>
      <c r="C154" s="4">
        <v>8.9400000000000013</v>
      </c>
      <c r="D154" s="4">
        <v>25.8</v>
      </c>
      <c r="E154" s="4">
        <v>20.6</v>
      </c>
      <c r="F154" s="4">
        <v>101</v>
      </c>
      <c r="I154" s="1">
        <v>150</v>
      </c>
      <c r="J154" s="4">
        <v>8.9400000000000013</v>
      </c>
      <c r="K154" s="4">
        <v>101</v>
      </c>
      <c r="Y154" s="1">
        <v>150</v>
      </c>
      <c r="Z154" s="4">
        <v>8.9400000000000013</v>
      </c>
      <c r="AA154" s="4">
        <v>101</v>
      </c>
      <c r="AO154" s="4">
        <v>24.2</v>
      </c>
      <c r="AP154" s="4">
        <v>116</v>
      </c>
    </row>
    <row r="155" spans="1:42" x14ac:dyDescent="0.3">
      <c r="A155" s="1">
        <v>151</v>
      </c>
      <c r="B155" s="9">
        <v>45612</v>
      </c>
      <c r="C155" s="4">
        <v>56.14</v>
      </c>
      <c r="D155" s="4">
        <v>13.9</v>
      </c>
      <c r="E155" s="4">
        <v>37</v>
      </c>
      <c r="F155" s="4">
        <v>161</v>
      </c>
      <c r="I155" s="1">
        <v>151</v>
      </c>
      <c r="J155" s="4">
        <v>56.14</v>
      </c>
      <c r="K155" s="4">
        <v>161</v>
      </c>
      <c r="Y155" s="1">
        <v>151</v>
      </c>
      <c r="Z155" s="4">
        <v>56.14</v>
      </c>
      <c r="AA155" s="4">
        <v>161</v>
      </c>
      <c r="AO155" s="4">
        <v>39.519999999999996</v>
      </c>
      <c r="AP155" s="4">
        <v>166</v>
      </c>
    </row>
    <row r="156" spans="1:42" x14ac:dyDescent="0.3">
      <c r="A156" s="1">
        <v>152</v>
      </c>
      <c r="B156" s="9">
        <v>45619</v>
      </c>
      <c r="C156" s="4">
        <v>24.2</v>
      </c>
      <c r="D156" s="4">
        <v>8.4</v>
      </c>
      <c r="E156" s="4">
        <v>48.7</v>
      </c>
      <c r="F156" s="4">
        <v>116</v>
      </c>
      <c r="I156" s="1">
        <v>152</v>
      </c>
      <c r="J156" s="4">
        <v>24.2</v>
      </c>
      <c r="K156" s="4">
        <v>116</v>
      </c>
      <c r="Y156" s="1">
        <v>152</v>
      </c>
      <c r="Z156" s="4">
        <v>24.2</v>
      </c>
      <c r="AA156" s="4">
        <v>116</v>
      </c>
      <c r="AO156" s="4">
        <v>34.260000000000005</v>
      </c>
      <c r="AP156" s="4">
        <v>190</v>
      </c>
    </row>
    <row r="157" spans="1:42" x14ac:dyDescent="0.3">
      <c r="A157" s="1">
        <v>153</v>
      </c>
      <c r="B157" s="9">
        <v>45626</v>
      </c>
      <c r="C157" s="4">
        <v>39.519999999999996</v>
      </c>
      <c r="D157" s="4">
        <v>23.3</v>
      </c>
      <c r="E157" s="4">
        <v>14.2</v>
      </c>
      <c r="F157" s="4">
        <v>166</v>
      </c>
      <c r="I157" s="1">
        <v>153</v>
      </c>
      <c r="J157" s="4">
        <v>39.519999999999996</v>
      </c>
      <c r="K157" s="4">
        <v>166</v>
      </c>
      <c r="Y157" s="1">
        <v>153</v>
      </c>
      <c r="Z157" s="4">
        <v>39.519999999999996</v>
      </c>
      <c r="AA157" s="4">
        <v>166</v>
      </c>
      <c r="AO157" s="4">
        <v>37.56</v>
      </c>
      <c r="AP157" s="4">
        <v>156</v>
      </c>
    </row>
    <row r="158" spans="1:42" x14ac:dyDescent="0.3">
      <c r="A158" s="1">
        <v>154</v>
      </c>
      <c r="B158" s="9">
        <v>45633</v>
      </c>
      <c r="C158" s="4">
        <v>34.260000000000005</v>
      </c>
      <c r="D158" s="4">
        <v>39.700000000000003</v>
      </c>
      <c r="E158" s="4">
        <v>37.700000000000003</v>
      </c>
      <c r="F158" s="4">
        <v>190</v>
      </c>
      <c r="I158" s="1">
        <v>154</v>
      </c>
      <c r="J158" s="4">
        <v>34.260000000000005</v>
      </c>
      <c r="K158" s="4">
        <v>190</v>
      </c>
      <c r="Y158" s="1">
        <v>154</v>
      </c>
      <c r="Z158" s="4">
        <v>34.260000000000005</v>
      </c>
      <c r="AA158" s="4">
        <v>190</v>
      </c>
      <c r="AO158" s="4">
        <v>0.82</v>
      </c>
      <c r="AP158" s="4">
        <v>32</v>
      </c>
    </row>
    <row r="159" spans="1:42" x14ac:dyDescent="0.3">
      <c r="A159" s="1">
        <v>155</v>
      </c>
      <c r="B159" s="9">
        <v>45640</v>
      </c>
      <c r="C159" s="4">
        <v>37.56</v>
      </c>
      <c r="D159" s="4">
        <v>21.1</v>
      </c>
      <c r="E159" s="4">
        <v>9.5</v>
      </c>
      <c r="F159" s="4">
        <v>156</v>
      </c>
      <c r="I159" s="1">
        <v>155</v>
      </c>
      <c r="J159" s="4">
        <v>37.56</v>
      </c>
      <c r="K159" s="4">
        <v>156</v>
      </c>
      <c r="Y159" s="1">
        <v>155</v>
      </c>
      <c r="Z159" s="4">
        <v>37.56</v>
      </c>
      <c r="AA159" s="4">
        <v>156</v>
      </c>
      <c r="AO159" s="4">
        <v>18.78</v>
      </c>
      <c r="AP159" s="4">
        <v>153</v>
      </c>
    </row>
    <row r="160" spans="1:42" x14ac:dyDescent="0.3">
      <c r="A160" s="1">
        <v>156</v>
      </c>
      <c r="B160" s="9">
        <v>45647</v>
      </c>
      <c r="C160" s="4">
        <v>0.82</v>
      </c>
      <c r="D160" s="4">
        <v>11.6</v>
      </c>
      <c r="E160" s="4">
        <v>5.7</v>
      </c>
      <c r="F160" s="4">
        <v>32</v>
      </c>
      <c r="I160" s="1">
        <v>156</v>
      </c>
      <c r="J160" s="4">
        <v>0.82</v>
      </c>
      <c r="K160" s="4">
        <v>32</v>
      </c>
      <c r="Y160" s="1">
        <v>156</v>
      </c>
      <c r="Z160" s="4">
        <v>0.82</v>
      </c>
      <c r="AA160" s="4">
        <v>32</v>
      </c>
      <c r="AO160" s="4">
        <v>29.96</v>
      </c>
      <c r="AP160" s="4">
        <v>101</v>
      </c>
    </row>
    <row r="161" spans="1:42" x14ac:dyDescent="0.3">
      <c r="A161" s="1">
        <v>157</v>
      </c>
      <c r="B161" s="9">
        <v>45654</v>
      </c>
      <c r="C161" s="4">
        <v>18.78</v>
      </c>
      <c r="D161" s="4">
        <v>43.5</v>
      </c>
      <c r="E161" s="4">
        <v>50.5</v>
      </c>
      <c r="F161" s="4">
        <v>153</v>
      </c>
      <c r="I161" s="1">
        <v>157</v>
      </c>
      <c r="J161" s="4">
        <v>18.78</v>
      </c>
      <c r="K161" s="4">
        <v>153</v>
      </c>
      <c r="Y161" s="1">
        <v>157</v>
      </c>
      <c r="Z161" s="4">
        <v>18.78</v>
      </c>
      <c r="AA161" s="4">
        <v>153</v>
      </c>
      <c r="AO161" s="4">
        <v>2.34</v>
      </c>
      <c r="AP161" s="4">
        <v>73</v>
      </c>
    </row>
    <row r="162" spans="1:42" x14ac:dyDescent="0.3">
      <c r="A162" s="1">
        <v>158</v>
      </c>
      <c r="B162" s="9">
        <v>45661</v>
      </c>
      <c r="C162" s="4">
        <v>29.96</v>
      </c>
      <c r="D162" s="4">
        <v>1.3</v>
      </c>
      <c r="E162" s="4">
        <v>24.3</v>
      </c>
      <c r="F162" s="4">
        <v>101</v>
      </c>
      <c r="I162" s="1">
        <v>158</v>
      </c>
      <c r="J162" s="4">
        <v>29.96</v>
      </c>
      <c r="K162" s="4">
        <v>101</v>
      </c>
      <c r="Y162" s="1">
        <v>158</v>
      </c>
      <c r="Z162" s="4">
        <v>29.96</v>
      </c>
      <c r="AA162" s="4">
        <v>101</v>
      </c>
      <c r="AO162" s="4">
        <v>26.339999999999996</v>
      </c>
      <c r="AP162" s="4">
        <v>129</v>
      </c>
    </row>
    <row r="163" spans="1:42" x14ac:dyDescent="0.3">
      <c r="A163" s="1">
        <v>159</v>
      </c>
      <c r="B163" s="9">
        <v>45668</v>
      </c>
      <c r="C163" s="4">
        <v>2.34</v>
      </c>
      <c r="D163" s="4">
        <v>36.9</v>
      </c>
      <c r="E163" s="4">
        <v>45.2</v>
      </c>
      <c r="F163" s="4">
        <v>73</v>
      </c>
      <c r="I163" s="1">
        <v>159</v>
      </c>
      <c r="J163" s="4">
        <v>2.34</v>
      </c>
      <c r="K163" s="4">
        <v>73</v>
      </c>
      <c r="Y163" s="1">
        <v>159</v>
      </c>
      <c r="Z163" s="4">
        <v>2.34</v>
      </c>
      <c r="AA163" s="4">
        <v>73</v>
      </c>
      <c r="AO163" s="4">
        <v>34.5</v>
      </c>
      <c r="AP163" s="4">
        <v>144</v>
      </c>
    </row>
    <row r="164" spans="1:42" x14ac:dyDescent="0.3">
      <c r="A164" s="1">
        <v>160</v>
      </c>
      <c r="B164" s="9">
        <v>45675</v>
      </c>
      <c r="C164" s="4">
        <v>26.339999999999996</v>
      </c>
      <c r="D164" s="4">
        <v>18.399999999999999</v>
      </c>
      <c r="E164" s="4">
        <v>34.6</v>
      </c>
      <c r="F164" s="4">
        <v>129</v>
      </c>
      <c r="I164" s="1">
        <v>160</v>
      </c>
      <c r="J164" s="4">
        <v>26.339999999999996</v>
      </c>
      <c r="K164" s="4">
        <v>129</v>
      </c>
      <c r="Y164" s="1">
        <v>160</v>
      </c>
      <c r="Z164" s="4">
        <v>26.339999999999996</v>
      </c>
      <c r="AA164" s="4">
        <v>129</v>
      </c>
      <c r="AO164" s="4">
        <v>17.14</v>
      </c>
      <c r="AP164" s="4">
        <v>133</v>
      </c>
    </row>
    <row r="165" spans="1:42" x14ac:dyDescent="0.3">
      <c r="A165" s="1">
        <v>161</v>
      </c>
      <c r="B165" s="9">
        <v>45682</v>
      </c>
      <c r="C165" s="4">
        <v>34.5</v>
      </c>
      <c r="D165" s="4">
        <v>18.100000000000001</v>
      </c>
      <c r="E165" s="4">
        <v>30.7</v>
      </c>
      <c r="F165" s="4">
        <v>144</v>
      </c>
      <c r="I165" s="1">
        <v>161</v>
      </c>
      <c r="J165" s="4">
        <v>34.5</v>
      </c>
      <c r="K165" s="4">
        <v>144</v>
      </c>
      <c r="Y165" s="1">
        <v>161</v>
      </c>
      <c r="Z165" s="4">
        <v>34.5</v>
      </c>
      <c r="AA165" s="4">
        <v>144</v>
      </c>
      <c r="AO165" s="4">
        <v>37.68</v>
      </c>
      <c r="AP165" s="4">
        <v>149</v>
      </c>
    </row>
    <row r="166" spans="1:42" x14ac:dyDescent="0.3">
      <c r="A166" s="1">
        <v>162</v>
      </c>
      <c r="B166" s="9">
        <v>45689</v>
      </c>
      <c r="C166" s="4">
        <v>17.14</v>
      </c>
      <c r="D166" s="4">
        <v>35.799999999999997</v>
      </c>
      <c r="E166" s="4">
        <v>49.3</v>
      </c>
      <c r="F166" s="4">
        <v>133</v>
      </c>
      <c r="I166" s="1">
        <v>162</v>
      </c>
      <c r="J166" s="4">
        <v>17.14</v>
      </c>
      <c r="K166" s="4">
        <v>133</v>
      </c>
      <c r="Y166" s="1">
        <v>162</v>
      </c>
      <c r="Z166" s="4">
        <v>17.14</v>
      </c>
      <c r="AA166" s="4">
        <v>133</v>
      </c>
      <c r="AO166" s="4">
        <v>32.700000000000003</v>
      </c>
      <c r="AP166" s="4">
        <v>180</v>
      </c>
    </row>
    <row r="167" spans="1:42" x14ac:dyDescent="0.3">
      <c r="A167" s="1">
        <v>163</v>
      </c>
      <c r="B167" s="9">
        <v>45696</v>
      </c>
      <c r="C167" s="4">
        <v>37.68</v>
      </c>
      <c r="D167" s="4">
        <v>18.100000000000001</v>
      </c>
      <c r="E167" s="4">
        <v>25.6</v>
      </c>
      <c r="F167" s="4">
        <v>149</v>
      </c>
      <c r="I167" s="1">
        <v>163</v>
      </c>
      <c r="J167" s="4">
        <v>37.68</v>
      </c>
      <c r="K167" s="4">
        <v>149</v>
      </c>
      <c r="Y167" s="1">
        <v>163</v>
      </c>
      <c r="Z167" s="4">
        <v>37.68</v>
      </c>
      <c r="AA167" s="4">
        <v>149</v>
      </c>
      <c r="AO167" s="4">
        <v>23.44</v>
      </c>
      <c r="AP167" s="4">
        <v>119</v>
      </c>
    </row>
    <row r="168" spans="1:42" x14ac:dyDescent="0.3">
      <c r="A168" s="1">
        <v>164</v>
      </c>
      <c r="B168" s="9">
        <v>45703</v>
      </c>
      <c r="C168" s="4">
        <v>32.700000000000003</v>
      </c>
      <c r="D168" s="4">
        <v>36.799999999999997</v>
      </c>
      <c r="E168" s="4">
        <v>7.4</v>
      </c>
      <c r="F168" s="4">
        <v>180</v>
      </c>
      <c r="I168" s="1">
        <v>164</v>
      </c>
      <c r="J168" s="4">
        <v>32.700000000000003</v>
      </c>
      <c r="K168" s="4">
        <v>180</v>
      </c>
      <c r="Y168" s="1">
        <v>164</v>
      </c>
      <c r="Z168" s="4">
        <v>32.700000000000003</v>
      </c>
      <c r="AA168" s="4">
        <v>180</v>
      </c>
      <c r="AO168" s="4">
        <v>46.9</v>
      </c>
      <c r="AP168" s="4">
        <v>119</v>
      </c>
    </row>
    <row r="169" spans="1:42" x14ac:dyDescent="0.3">
      <c r="A169" s="1">
        <v>165</v>
      </c>
      <c r="B169" s="9">
        <v>45710</v>
      </c>
      <c r="C169" s="4">
        <v>23.44</v>
      </c>
      <c r="D169" s="4">
        <v>14.7</v>
      </c>
      <c r="E169" s="4">
        <v>5.4</v>
      </c>
      <c r="F169" s="4">
        <v>119</v>
      </c>
      <c r="I169" s="1">
        <v>165</v>
      </c>
      <c r="J169" s="4">
        <v>23.44</v>
      </c>
      <c r="K169" s="4">
        <v>119</v>
      </c>
      <c r="Y169" s="1">
        <v>165</v>
      </c>
      <c r="Z169" s="4">
        <v>23.44</v>
      </c>
      <c r="AA169" s="4">
        <v>119</v>
      </c>
      <c r="AO169" s="4">
        <v>3.5799999999999996</v>
      </c>
      <c r="AP169" s="4">
        <v>80</v>
      </c>
    </row>
    <row r="170" spans="1:42" x14ac:dyDescent="0.3">
      <c r="A170" s="1">
        <v>166</v>
      </c>
      <c r="B170" s="9">
        <v>45717</v>
      </c>
      <c r="C170" s="4">
        <v>46.9</v>
      </c>
      <c r="D170" s="4">
        <v>3.4</v>
      </c>
      <c r="E170" s="4">
        <v>84.8</v>
      </c>
      <c r="F170" s="4">
        <v>119</v>
      </c>
      <c r="I170" s="1">
        <v>166</v>
      </c>
      <c r="J170" s="4">
        <v>46.9</v>
      </c>
      <c r="K170" s="4">
        <v>119</v>
      </c>
      <c r="Y170" s="1">
        <v>166</v>
      </c>
      <c r="Z170" s="4">
        <v>46.9</v>
      </c>
      <c r="AA170" s="4">
        <v>119</v>
      </c>
      <c r="AO170" s="4">
        <v>41.36</v>
      </c>
      <c r="AP170" s="4">
        <v>122</v>
      </c>
    </row>
    <row r="171" spans="1:42" x14ac:dyDescent="0.3">
      <c r="A171" s="1">
        <v>167</v>
      </c>
      <c r="B171" s="9">
        <v>45724</v>
      </c>
      <c r="C171" s="4">
        <v>3.5799999999999996</v>
      </c>
      <c r="D171" s="4">
        <v>37.6</v>
      </c>
      <c r="E171" s="4">
        <v>21.6</v>
      </c>
      <c r="F171" s="4">
        <v>80</v>
      </c>
      <c r="I171" s="1">
        <v>167</v>
      </c>
      <c r="J171" s="4">
        <v>3.5799999999999996</v>
      </c>
      <c r="K171" s="4">
        <v>80</v>
      </c>
      <c r="Y171" s="1">
        <v>167</v>
      </c>
      <c r="Z171" s="4">
        <v>3.5799999999999996</v>
      </c>
      <c r="AA171" s="4">
        <v>80</v>
      </c>
      <c r="AO171" s="4">
        <v>43.08</v>
      </c>
      <c r="AP171" s="4">
        <v>171</v>
      </c>
    </row>
    <row r="172" spans="1:42" x14ac:dyDescent="0.3">
      <c r="A172" s="1">
        <v>168</v>
      </c>
      <c r="B172" s="9">
        <v>45731</v>
      </c>
      <c r="C172" s="4">
        <v>41.36</v>
      </c>
      <c r="D172" s="4">
        <v>5.2</v>
      </c>
      <c r="E172" s="4">
        <v>19.399999999999999</v>
      </c>
      <c r="F172" s="4">
        <v>122</v>
      </c>
      <c r="I172" s="1">
        <v>168</v>
      </c>
      <c r="J172" s="4">
        <v>41.36</v>
      </c>
      <c r="K172" s="4">
        <v>122</v>
      </c>
      <c r="Y172" s="1">
        <v>168</v>
      </c>
      <c r="Z172" s="4">
        <v>41.36</v>
      </c>
      <c r="AA172" s="4">
        <v>122</v>
      </c>
      <c r="AO172" s="4">
        <v>56.86</v>
      </c>
      <c r="AP172" s="4">
        <v>150</v>
      </c>
    </row>
    <row r="173" spans="1:42" x14ac:dyDescent="0.3">
      <c r="A173" s="1">
        <v>169</v>
      </c>
      <c r="B173" s="9">
        <v>45738</v>
      </c>
      <c r="C173" s="4">
        <v>43.08</v>
      </c>
      <c r="D173" s="4">
        <v>23.6</v>
      </c>
      <c r="E173" s="4">
        <v>57.6</v>
      </c>
      <c r="F173" s="4">
        <v>171</v>
      </c>
      <c r="I173" s="1">
        <v>169</v>
      </c>
      <c r="J173" s="4">
        <v>43.08</v>
      </c>
      <c r="K173" s="4">
        <v>171</v>
      </c>
      <c r="Y173" s="1">
        <v>169</v>
      </c>
      <c r="Z173" s="4">
        <v>43.08</v>
      </c>
      <c r="AA173" s="4">
        <v>171</v>
      </c>
      <c r="AO173" s="4">
        <v>10</v>
      </c>
      <c r="AP173" s="4">
        <v>84</v>
      </c>
    </row>
    <row r="174" spans="1:42" x14ac:dyDescent="0.3">
      <c r="A174" s="1">
        <v>170</v>
      </c>
      <c r="B174" s="9">
        <v>45745</v>
      </c>
      <c r="C174" s="4">
        <v>56.86</v>
      </c>
      <c r="D174" s="4">
        <v>10.6</v>
      </c>
      <c r="E174" s="4">
        <v>6.4</v>
      </c>
      <c r="F174" s="4">
        <v>150</v>
      </c>
      <c r="I174" s="1">
        <v>170</v>
      </c>
      <c r="J174" s="4">
        <v>56.86</v>
      </c>
      <c r="K174" s="4">
        <v>150</v>
      </c>
      <c r="Y174" s="1">
        <v>170</v>
      </c>
      <c r="Z174" s="4">
        <v>56.86</v>
      </c>
      <c r="AA174" s="4">
        <v>150</v>
      </c>
      <c r="AO174" s="4">
        <v>32.9</v>
      </c>
      <c r="AP174" s="4">
        <v>145</v>
      </c>
    </row>
    <row r="175" spans="1:42" x14ac:dyDescent="0.3">
      <c r="A175" s="1">
        <v>171</v>
      </c>
      <c r="B175" s="9">
        <v>45752</v>
      </c>
      <c r="C175" s="4">
        <v>10</v>
      </c>
      <c r="D175" s="4">
        <v>11.6</v>
      </c>
      <c r="E175" s="4">
        <v>18.399999999999999</v>
      </c>
      <c r="F175" s="4">
        <v>84</v>
      </c>
      <c r="I175" s="1">
        <v>171</v>
      </c>
      <c r="J175" s="4">
        <v>10</v>
      </c>
      <c r="K175" s="4">
        <v>84</v>
      </c>
      <c r="Y175" s="1">
        <v>171</v>
      </c>
      <c r="Z175" s="4">
        <v>10</v>
      </c>
      <c r="AA175" s="4">
        <v>84</v>
      </c>
      <c r="AO175" s="4">
        <v>3.9200000000000004</v>
      </c>
      <c r="AP175" s="4">
        <v>76</v>
      </c>
    </row>
    <row r="176" spans="1:42" x14ac:dyDescent="0.3">
      <c r="A176" s="1">
        <v>172</v>
      </c>
      <c r="B176" s="9">
        <v>45759</v>
      </c>
      <c r="C176" s="4">
        <v>32.9</v>
      </c>
      <c r="D176" s="4">
        <v>20.9</v>
      </c>
      <c r="E176" s="4">
        <v>47.4</v>
      </c>
      <c r="F176" s="4">
        <v>145</v>
      </c>
      <c r="I176" s="1">
        <v>172</v>
      </c>
      <c r="J176" s="4">
        <v>32.9</v>
      </c>
      <c r="K176" s="4">
        <v>145</v>
      </c>
      <c r="Y176" s="1">
        <v>172</v>
      </c>
      <c r="Z176" s="4">
        <v>32.9</v>
      </c>
      <c r="AA176" s="4">
        <v>145</v>
      </c>
      <c r="AO176" s="4">
        <v>33.68</v>
      </c>
      <c r="AP176" s="4">
        <v>117</v>
      </c>
    </row>
    <row r="177" spans="1:42" x14ac:dyDescent="0.3">
      <c r="A177" s="1">
        <v>173</v>
      </c>
      <c r="B177" s="9">
        <v>45766</v>
      </c>
      <c r="C177" s="4">
        <v>3.9200000000000004</v>
      </c>
      <c r="D177" s="4">
        <v>20.100000000000001</v>
      </c>
      <c r="E177" s="4">
        <v>17</v>
      </c>
      <c r="F177" s="4">
        <v>76</v>
      </c>
      <c r="I177" s="1">
        <v>173</v>
      </c>
      <c r="J177" s="4">
        <v>3.9200000000000004</v>
      </c>
      <c r="K177" s="4">
        <v>76</v>
      </c>
      <c r="Y177" s="1">
        <v>173</v>
      </c>
      <c r="Z177" s="4">
        <v>3.9200000000000004</v>
      </c>
      <c r="AA177" s="4">
        <v>76</v>
      </c>
      <c r="AO177" s="4">
        <v>44.480000000000004</v>
      </c>
      <c r="AP177" s="4">
        <v>115</v>
      </c>
    </row>
    <row r="178" spans="1:42" x14ac:dyDescent="0.3">
      <c r="A178" s="1">
        <v>174</v>
      </c>
      <c r="B178" s="9">
        <v>45773</v>
      </c>
      <c r="C178" s="4">
        <v>33.68</v>
      </c>
      <c r="D178" s="4">
        <v>7.1</v>
      </c>
      <c r="E178" s="4">
        <v>12.8</v>
      </c>
      <c r="F178" s="4">
        <v>117</v>
      </c>
      <c r="I178" s="1">
        <v>174</v>
      </c>
      <c r="J178" s="4">
        <v>33.68</v>
      </c>
      <c r="K178" s="4">
        <v>117</v>
      </c>
      <c r="Y178" s="1">
        <v>174</v>
      </c>
      <c r="Z178" s="4">
        <v>33.68</v>
      </c>
      <c r="AA178" s="4">
        <v>117</v>
      </c>
      <c r="AO178" s="4">
        <v>55.379999999999995</v>
      </c>
      <c r="AP178" s="4">
        <v>270</v>
      </c>
    </row>
    <row r="179" spans="1:42" x14ac:dyDescent="0.3">
      <c r="A179" s="1">
        <v>175</v>
      </c>
      <c r="B179" s="9">
        <v>45780</v>
      </c>
      <c r="C179" s="4">
        <v>44.480000000000004</v>
      </c>
      <c r="D179" s="4">
        <v>3.4</v>
      </c>
      <c r="E179" s="4">
        <v>13.1</v>
      </c>
      <c r="F179" s="4">
        <v>115</v>
      </c>
      <c r="I179" s="1">
        <v>175</v>
      </c>
      <c r="J179" s="4">
        <v>44.480000000000004</v>
      </c>
      <c r="K179" s="4">
        <v>115</v>
      </c>
      <c r="Y179" s="1">
        <v>175</v>
      </c>
      <c r="Z179" s="4">
        <v>44.480000000000004</v>
      </c>
      <c r="AA179" s="4">
        <v>115</v>
      </c>
      <c r="AO179" s="4">
        <v>49.68</v>
      </c>
      <c r="AP179" s="4">
        <v>202</v>
      </c>
    </row>
    <row r="180" spans="1:42" x14ac:dyDescent="0.3">
      <c r="A180" s="1">
        <v>176</v>
      </c>
      <c r="B180" s="9">
        <v>45787</v>
      </c>
      <c r="C180" s="4">
        <v>55.379999999999995</v>
      </c>
      <c r="D180" s="4">
        <v>48.9</v>
      </c>
      <c r="E180" s="4">
        <v>41.8</v>
      </c>
      <c r="F180" s="4">
        <v>270</v>
      </c>
      <c r="I180" s="1">
        <v>176</v>
      </c>
      <c r="J180" s="4">
        <v>55.379999999999995</v>
      </c>
      <c r="K180" s="4">
        <v>270</v>
      </c>
      <c r="Y180" s="1">
        <v>176</v>
      </c>
      <c r="Z180" s="4">
        <v>55.379999999999995</v>
      </c>
      <c r="AA180" s="4">
        <v>270</v>
      </c>
      <c r="AO180" s="4">
        <v>34.04</v>
      </c>
      <c r="AP180" s="4">
        <v>117</v>
      </c>
    </row>
    <row r="181" spans="1:42" x14ac:dyDescent="0.3">
      <c r="A181" s="1">
        <v>177</v>
      </c>
      <c r="B181" s="9">
        <v>45794</v>
      </c>
      <c r="C181" s="4">
        <v>49.68</v>
      </c>
      <c r="D181" s="4">
        <v>30.2</v>
      </c>
      <c r="E181" s="4">
        <v>20.3</v>
      </c>
      <c r="F181" s="4">
        <v>202</v>
      </c>
      <c r="I181" s="1">
        <v>177</v>
      </c>
      <c r="J181" s="4">
        <v>49.68</v>
      </c>
      <c r="K181" s="4">
        <v>202</v>
      </c>
      <c r="Y181" s="1">
        <v>177</v>
      </c>
      <c r="Z181" s="4">
        <v>49.68</v>
      </c>
      <c r="AA181" s="4">
        <v>202</v>
      </c>
      <c r="AO181" s="4">
        <v>55.339999999999996</v>
      </c>
      <c r="AP181" s="4">
        <v>118</v>
      </c>
    </row>
    <row r="182" spans="1:42" x14ac:dyDescent="0.3">
      <c r="A182" s="1">
        <v>178</v>
      </c>
      <c r="B182" s="9">
        <v>45801</v>
      </c>
      <c r="C182" s="4">
        <v>34.04</v>
      </c>
      <c r="D182" s="4">
        <v>7.8</v>
      </c>
      <c r="E182" s="4">
        <v>35.200000000000003</v>
      </c>
      <c r="F182" s="4">
        <v>117</v>
      </c>
      <c r="I182" s="1">
        <v>178</v>
      </c>
      <c r="J182" s="4">
        <v>34.04</v>
      </c>
      <c r="K182" s="4">
        <v>117</v>
      </c>
      <c r="Y182" s="1">
        <v>178</v>
      </c>
      <c r="Z182" s="4">
        <v>34.04</v>
      </c>
      <c r="AA182" s="4">
        <v>117</v>
      </c>
      <c r="AO182" s="4">
        <v>33.119999999999997</v>
      </c>
      <c r="AP182" s="4">
        <v>126</v>
      </c>
    </row>
    <row r="183" spans="1:42" x14ac:dyDescent="0.3">
      <c r="A183" s="1">
        <v>179</v>
      </c>
      <c r="B183" s="9">
        <v>45808</v>
      </c>
      <c r="C183" s="4">
        <v>55.339999999999996</v>
      </c>
      <c r="D183" s="4">
        <v>2.2999999999999998</v>
      </c>
      <c r="E183" s="4">
        <v>23.7</v>
      </c>
      <c r="F183" s="4">
        <v>118</v>
      </c>
      <c r="I183" s="1">
        <v>179</v>
      </c>
      <c r="J183" s="4">
        <v>55.339999999999996</v>
      </c>
      <c r="K183" s="4">
        <v>118</v>
      </c>
      <c r="Y183" s="1">
        <v>179</v>
      </c>
      <c r="Z183" s="4">
        <v>55.339999999999996</v>
      </c>
      <c r="AA183" s="4">
        <v>118</v>
      </c>
      <c r="AO183" s="4">
        <v>31.32</v>
      </c>
      <c r="AP183" s="4">
        <v>105</v>
      </c>
    </row>
    <row r="184" spans="1:42" x14ac:dyDescent="0.3">
      <c r="A184" s="1">
        <v>180</v>
      </c>
      <c r="B184" s="9">
        <v>45815</v>
      </c>
      <c r="C184" s="4">
        <v>33.119999999999997</v>
      </c>
      <c r="D184" s="4">
        <v>10</v>
      </c>
      <c r="E184" s="4">
        <v>17.600000000000001</v>
      </c>
      <c r="F184" s="4">
        <v>126</v>
      </c>
      <c r="I184" s="1">
        <v>180</v>
      </c>
      <c r="J184" s="4">
        <v>33.119999999999997</v>
      </c>
      <c r="K184" s="4">
        <v>126</v>
      </c>
      <c r="Y184" s="1">
        <v>180</v>
      </c>
      <c r="Z184" s="4">
        <v>33.119999999999997</v>
      </c>
      <c r="AA184" s="4">
        <v>126</v>
      </c>
      <c r="AO184" s="4">
        <v>43.7</v>
      </c>
      <c r="AP184" s="4">
        <v>122</v>
      </c>
    </row>
    <row r="185" spans="1:42" x14ac:dyDescent="0.3">
      <c r="A185" s="1">
        <v>181</v>
      </c>
      <c r="B185" s="9">
        <v>45822</v>
      </c>
      <c r="C185" s="4">
        <v>31.32</v>
      </c>
      <c r="D185" s="4">
        <v>2.6</v>
      </c>
      <c r="E185" s="4">
        <v>8.3000000000000007</v>
      </c>
      <c r="F185" s="4">
        <v>105</v>
      </c>
      <c r="I185" s="1">
        <v>181</v>
      </c>
      <c r="J185" s="4">
        <v>31.32</v>
      </c>
      <c r="K185" s="4">
        <v>105</v>
      </c>
      <c r="Y185" s="1">
        <v>181</v>
      </c>
      <c r="Z185" s="4">
        <v>31.32</v>
      </c>
      <c r="AA185" s="4">
        <v>105</v>
      </c>
      <c r="AO185" s="4">
        <v>11.24</v>
      </c>
      <c r="AP185" s="4">
        <v>87</v>
      </c>
    </row>
    <row r="186" spans="1:42" x14ac:dyDescent="0.3">
      <c r="A186" s="1">
        <v>182</v>
      </c>
      <c r="B186" s="9">
        <v>45829</v>
      </c>
      <c r="C186" s="4">
        <v>43.7</v>
      </c>
      <c r="D186" s="4">
        <v>5.4</v>
      </c>
      <c r="E186" s="4">
        <v>27.4</v>
      </c>
      <c r="F186" s="4">
        <v>122</v>
      </c>
      <c r="I186" s="1">
        <v>182</v>
      </c>
      <c r="J186" s="4">
        <v>43.7</v>
      </c>
      <c r="K186" s="4">
        <v>122</v>
      </c>
      <c r="Y186" s="1">
        <v>182</v>
      </c>
      <c r="Z186" s="4">
        <v>43.7</v>
      </c>
      <c r="AA186" s="4">
        <v>122</v>
      </c>
      <c r="AO186" s="4">
        <v>57.52</v>
      </c>
      <c r="AP186" s="4">
        <v>262</v>
      </c>
    </row>
    <row r="187" spans="1:42" x14ac:dyDescent="0.3">
      <c r="A187" s="1">
        <v>183</v>
      </c>
      <c r="B187" s="9">
        <v>45836</v>
      </c>
      <c r="C187" s="4">
        <v>11.24</v>
      </c>
      <c r="D187" s="4">
        <v>5.7</v>
      </c>
      <c r="E187" s="4">
        <v>29.7</v>
      </c>
      <c r="F187" s="4">
        <v>87</v>
      </c>
      <c r="I187" s="1">
        <v>183</v>
      </c>
      <c r="J187" s="4">
        <v>11.24</v>
      </c>
      <c r="K187" s="4">
        <v>87</v>
      </c>
      <c r="Y187" s="1">
        <v>183</v>
      </c>
      <c r="Z187" s="4">
        <v>11.24</v>
      </c>
      <c r="AA187" s="4">
        <v>87</v>
      </c>
      <c r="AO187" s="4">
        <v>50.760000000000005</v>
      </c>
      <c r="AP187" s="4">
        <v>176</v>
      </c>
    </row>
    <row r="188" spans="1:42" x14ac:dyDescent="0.3">
      <c r="A188" s="1">
        <v>184</v>
      </c>
      <c r="B188" s="9">
        <v>45843</v>
      </c>
      <c r="C188" s="4">
        <v>57.52</v>
      </c>
      <c r="D188" s="4">
        <v>43</v>
      </c>
      <c r="E188" s="4">
        <v>71.8</v>
      </c>
      <c r="F188" s="4">
        <v>262</v>
      </c>
      <c r="I188" s="1">
        <v>184</v>
      </c>
      <c r="J188" s="4">
        <v>57.52</v>
      </c>
      <c r="K188" s="4">
        <v>262</v>
      </c>
      <c r="Y188" s="1">
        <v>184</v>
      </c>
      <c r="Z188" s="4">
        <v>57.52</v>
      </c>
      <c r="AA188" s="4">
        <v>262</v>
      </c>
      <c r="AO188" s="4">
        <v>41</v>
      </c>
      <c r="AP188" s="4">
        <v>226</v>
      </c>
    </row>
    <row r="189" spans="1:42" x14ac:dyDescent="0.3">
      <c r="A189" s="1">
        <v>185</v>
      </c>
      <c r="B189" s="9">
        <v>45850</v>
      </c>
      <c r="C189" s="4">
        <v>50.760000000000005</v>
      </c>
      <c r="D189" s="4">
        <v>21.3</v>
      </c>
      <c r="E189" s="4">
        <v>30</v>
      </c>
      <c r="F189" s="4">
        <v>176</v>
      </c>
      <c r="I189" s="1">
        <v>185</v>
      </c>
      <c r="J189" s="4">
        <v>50.760000000000005</v>
      </c>
      <c r="K189" s="4">
        <v>176</v>
      </c>
      <c r="Y189" s="1">
        <v>185</v>
      </c>
      <c r="Z189" s="4">
        <v>50.760000000000005</v>
      </c>
      <c r="AA189" s="4">
        <v>176</v>
      </c>
      <c r="AO189" s="4">
        <v>27.9</v>
      </c>
      <c r="AP189" s="4">
        <v>103</v>
      </c>
    </row>
    <row r="190" spans="1:42" x14ac:dyDescent="0.3">
      <c r="A190" s="1">
        <v>186</v>
      </c>
      <c r="B190" s="9">
        <v>45857</v>
      </c>
      <c r="C190" s="4">
        <v>41</v>
      </c>
      <c r="D190" s="4">
        <v>45.1</v>
      </c>
      <c r="E190" s="4">
        <v>19.600000000000001</v>
      </c>
      <c r="F190" s="4">
        <v>226</v>
      </c>
      <c r="I190" s="1">
        <v>186</v>
      </c>
      <c r="J190" s="4">
        <v>41</v>
      </c>
      <c r="K190" s="4">
        <v>226</v>
      </c>
      <c r="Y190" s="1">
        <v>186</v>
      </c>
      <c r="Z190" s="4">
        <v>41</v>
      </c>
      <c r="AA190" s="4">
        <v>226</v>
      </c>
      <c r="AO190" s="4">
        <v>38.22</v>
      </c>
      <c r="AP190" s="4">
        <v>173</v>
      </c>
    </row>
    <row r="191" spans="1:42" x14ac:dyDescent="0.3">
      <c r="A191" s="1">
        <v>187</v>
      </c>
      <c r="B191" s="9">
        <v>45864</v>
      </c>
      <c r="C191" s="4">
        <v>27.9</v>
      </c>
      <c r="D191" s="4">
        <v>2.1</v>
      </c>
      <c r="E191" s="4">
        <v>26.6</v>
      </c>
      <c r="F191" s="4">
        <v>103</v>
      </c>
      <c r="I191" s="1">
        <v>187</v>
      </c>
      <c r="J191" s="4">
        <v>27.9</v>
      </c>
      <c r="K191" s="4">
        <v>103</v>
      </c>
      <c r="Y191" s="1">
        <v>187</v>
      </c>
      <c r="Z191" s="4">
        <v>27.9</v>
      </c>
      <c r="AA191" s="4">
        <v>103</v>
      </c>
      <c r="AO191" s="4">
        <v>57.2</v>
      </c>
      <c r="AP191" s="4">
        <v>159</v>
      </c>
    </row>
    <row r="192" spans="1:42" x14ac:dyDescent="0.3">
      <c r="A192" s="1">
        <v>188</v>
      </c>
      <c r="B192" s="9">
        <v>45871</v>
      </c>
      <c r="C192" s="4">
        <v>38.22</v>
      </c>
      <c r="D192" s="4">
        <v>28.7</v>
      </c>
      <c r="E192" s="4">
        <v>18.2</v>
      </c>
      <c r="F192" s="4">
        <v>173</v>
      </c>
      <c r="I192" s="1">
        <v>188</v>
      </c>
      <c r="J192" s="4">
        <v>38.22</v>
      </c>
      <c r="K192" s="4">
        <v>173</v>
      </c>
      <c r="Y192" s="1">
        <v>188</v>
      </c>
      <c r="Z192" s="4">
        <v>38.22</v>
      </c>
      <c r="AA192" s="4">
        <v>173</v>
      </c>
      <c r="AO192" s="4">
        <v>3.7399999999999998</v>
      </c>
      <c r="AP192" s="4">
        <v>67</v>
      </c>
    </row>
    <row r="193" spans="1:42" x14ac:dyDescent="0.3">
      <c r="A193" s="1">
        <v>189</v>
      </c>
      <c r="B193" s="9">
        <v>45878</v>
      </c>
      <c r="C193" s="4">
        <v>57.2</v>
      </c>
      <c r="D193" s="4">
        <v>13.9</v>
      </c>
      <c r="E193" s="4">
        <v>3.7</v>
      </c>
      <c r="F193" s="4">
        <v>159</v>
      </c>
      <c r="I193" s="1">
        <v>189</v>
      </c>
      <c r="J193" s="4">
        <v>57.2</v>
      </c>
      <c r="K193" s="4">
        <v>159</v>
      </c>
      <c r="Y193" s="1">
        <v>189</v>
      </c>
      <c r="Z193" s="4">
        <v>57.2</v>
      </c>
      <c r="AA193" s="4">
        <v>159</v>
      </c>
      <c r="AO193" s="4">
        <v>7.9</v>
      </c>
      <c r="AP193" s="4">
        <v>108</v>
      </c>
    </row>
    <row r="194" spans="1:42" x14ac:dyDescent="0.3">
      <c r="A194" s="1">
        <v>190</v>
      </c>
      <c r="B194" s="9">
        <v>45885</v>
      </c>
      <c r="C194" s="4">
        <v>3.7399999999999998</v>
      </c>
      <c r="D194" s="4">
        <v>12.1</v>
      </c>
      <c r="E194" s="4">
        <v>23.4</v>
      </c>
      <c r="F194" s="4">
        <v>67</v>
      </c>
      <c r="I194" s="1">
        <v>190</v>
      </c>
      <c r="J194" s="4">
        <v>3.7399999999999998</v>
      </c>
      <c r="K194" s="4">
        <v>67</v>
      </c>
      <c r="Y194" s="1">
        <v>190</v>
      </c>
      <c r="Z194" s="4">
        <v>3.7399999999999998</v>
      </c>
      <c r="AA194" s="4">
        <v>67</v>
      </c>
      <c r="AO194" s="4">
        <v>15.1</v>
      </c>
      <c r="AP194" s="4">
        <v>99</v>
      </c>
    </row>
    <row r="195" spans="1:42" x14ac:dyDescent="0.3">
      <c r="A195" s="1">
        <v>191</v>
      </c>
      <c r="B195" s="9">
        <v>45892</v>
      </c>
      <c r="C195" s="4">
        <v>7.9</v>
      </c>
      <c r="D195" s="4">
        <v>41.1</v>
      </c>
      <c r="E195" s="4">
        <v>5.8</v>
      </c>
      <c r="F195" s="4">
        <v>108</v>
      </c>
      <c r="I195" s="1">
        <v>191</v>
      </c>
      <c r="J195" s="4">
        <v>7.9</v>
      </c>
      <c r="K195" s="4">
        <v>108</v>
      </c>
      <c r="Y195" s="1">
        <v>191</v>
      </c>
      <c r="Z195" s="4">
        <v>7.9</v>
      </c>
      <c r="AA195" s="4">
        <v>108</v>
      </c>
      <c r="AO195" s="4">
        <v>3.44</v>
      </c>
      <c r="AP195" s="4">
        <v>59</v>
      </c>
    </row>
    <row r="196" spans="1:42" x14ac:dyDescent="0.3">
      <c r="A196" s="1">
        <v>192</v>
      </c>
      <c r="B196" s="9">
        <v>45899</v>
      </c>
      <c r="C196" s="4">
        <v>15.1</v>
      </c>
      <c r="D196" s="4">
        <v>10.8</v>
      </c>
      <c r="E196" s="4">
        <v>6</v>
      </c>
      <c r="F196" s="4">
        <v>99</v>
      </c>
      <c r="I196" s="1">
        <v>192</v>
      </c>
      <c r="J196" s="4">
        <v>15.1</v>
      </c>
      <c r="K196" s="4">
        <v>99</v>
      </c>
      <c r="Y196" s="1">
        <v>192</v>
      </c>
      <c r="Z196" s="4">
        <v>15.1</v>
      </c>
      <c r="AA196" s="4">
        <v>99</v>
      </c>
      <c r="AO196" s="4">
        <v>33.36</v>
      </c>
      <c r="AP196" s="4">
        <v>196</v>
      </c>
    </row>
    <row r="197" spans="1:42" x14ac:dyDescent="0.3">
      <c r="A197" s="1">
        <v>193</v>
      </c>
      <c r="B197" s="9">
        <v>45906</v>
      </c>
      <c r="C197" s="4">
        <v>3.44</v>
      </c>
      <c r="D197" s="4">
        <v>4.0999999999999996</v>
      </c>
      <c r="E197" s="4">
        <v>31.6</v>
      </c>
      <c r="F197" s="4">
        <v>59</v>
      </c>
      <c r="I197" s="1">
        <v>193</v>
      </c>
      <c r="J197" s="4">
        <v>3.44</v>
      </c>
      <c r="K197" s="4">
        <v>59</v>
      </c>
      <c r="Y197" s="1">
        <v>193</v>
      </c>
      <c r="Z197" s="4">
        <v>3.44</v>
      </c>
      <c r="AA197" s="4">
        <v>59</v>
      </c>
      <c r="AO197" s="4">
        <v>29.939999999999998</v>
      </c>
      <c r="AP197" s="4">
        <v>173</v>
      </c>
    </row>
    <row r="198" spans="1:42" x14ac:dyDescent="0.3">
      <c r="A198" s="1">
        <v>194</v>
      </c>
      <c r="B198" s="9">
        <v>45913</v>
      </c>
      <c r="C198" s="4">
        <v>33.36</v>
      </c>
      <c r="D198" s="4">
        <v>42</v>
      </c>
      <c r="E198" s="4">
        <v>3.6</v>
      </c>
      <c r="F198" s="4">
        <v>196</v>
      </c>
      <c r="I198" s="1">
        <v>194</v>
      </c>
      <c r="J198" s="4">
        <v>33.36</v>
      </c>
      <c r="K198" s="4">
        <v>196</v>
      </c>
      <c r="Y198" s="1">
        <v>194</v>
      </c>
      <c r="Z198" s="4">
        <v>33.36</v>
      </c>
      <c r="AA198" s="4">
        <v>196</v>
      </c>
      <c r="AO198" s="4">
        <v>7.6400000000000006</v>
      </c>
      <c r="AP198" s="4">
        <v>76</v>
      </c>
    </row>
    <row r="199" spans="1:42" x14ac:dyDescent="0.3">
      <c r="A199" s="1">
        <v>195</v>
      </c>
      <c r="B199" s="9">
        <v>45920</v>
      </c>
      <c r="C199" s="4">
        <v>29.939999999999998</v>
      </c>
      <c r="D199" s="4">
        <v>35.6</v>
      </c>
      <c r="E199" s="4">
        <v>6</v>
      </c>
      <c r="F199" s="4">
        <v>173</v>
      </c>
      <c r="I199" s="1">
        <v>195</v>
      </c>
      <c r="J199" s="4">
        <v>29.939999999999998</v>
      </c>
      <c r="K199" s="4">
        <v>173</v>
      </c>
      <c r="Y199" s="1">
        <v>195</v>
      </c>
      <c r="Z199" s="4">
        <v>29.939999999999998</v>
      </c>
      <c r="AA199" s="4">
        <v>173</v>
      </c>
      <c r="AO199" s="4">
        <v>18.84</v>
      </c>
      <c r="AP199" s="4">
        <v>97</v>
      </c>
    </row>
    <row r="200" spans="1:42" x14ac:dyDescent="0.3">
      <c r="A200" s="1">
        <v>196</v>
      </c>
      <c r="B200" s="9">
        <v>45927</v>
      </c>
      <c r="C200" s="4">
        <v>7.6400000000000006</v>
      </c>
      <c r="D200" s="4">
        <v>3.7</v>
      </c>
      <c r="E200" s="4">
        <v>13.8</v>
      </c>
      <c r="F200" s="4">
        <v>76</v>
      </c>
      <c r="I200" s="1">
        <v>196</v>
      </c>
      <c r="J200" s="4">
        <v>7.6400000000000006</v>
      </c>
      <c r="K200" s="4">
        <v>76</v>
      </c>
      <c r="Y200" s="1">
        <v>196</v>
      </c>
      <c r="Z200" s="4">
        <v>7.6400000000000006</v>
      </c>
      <c r="AA200" s="4">
        <v>76</v>
      </c>
      <c r="AO200" s="4">
        <v>35.4</v>
      </c>
      <c r="AP200" s="4">
        <v>128</v>
      </c>
    </row>
    <row r="201" spans="1:42" x14ac:dyDescent="0.3">
      <c r="A201" s="1">
        <v>197</v>
      </c>
      <c r="B201" s="9">
        <v>45934</v>
      </c>
      <c r="C201" s="4">
        <v>18.84</v>
      </c>
      <c r="D201" s="4">
        <v>4.9000000000000004</v>
      </c>
      <c r="E201" s="4">
        <v>8.1</v>
      </c>
      <c r="F201" s="4">
        <v>97</v>
      </c>
      <c r="I201" s="1">
        <v>197</v>
      </c>
      <c r="J201" s="4">
        <v>18.84</v>
      </c>
      <c r="K201" s="4">
        <v>97</v>
      </c>
      <c r="Y201" s="1">
        <v>197</v>
      </c>
      <c r="Z201" s="4">
        <v>18.84</v>
      </c>
      <c r="AA201" s="4">
        <v>97</v>
      </c>
      <c r="AO201" s="4">
        <v>56.720000000000006</v>
      </c>
      <c r="AP201" s="7">
        <v>187.33333333333334</v>
      </c>
    </row>
    <row r="202" spans="1:42" x14ac:dyDescent="0.3">
      <c r="A202" s="1">
        <v>198</v>
      </c>
      <c r="B202" s="9">
        <v>45941</v>
      </c>
      <c r="C202" s="4">
        <v>35.4</v>
      </c>
      <c r="D202" s="4">
        <v>9.3000000000000007</v>
      </c>
      <c r="E202" s="4">
        <v>6.4</v>
      </c>
      <c r="F202" s="4">
        <v>128</v>
      </c>
      <c r="I202" s="1">
        <v>198</v>
      </c>
      <c r="J202" s="4">
        <v>35.4</v>
      </c>
      <c r="K202" s="4">
        <v>128</v>
      </c>
      <c r="Y202" s="1">
        <v>198</v>
      </c>
      <c r="Z202" s="4">
        <v>35.4</v>
      </c>
      <c r="AA202" s="4">
        <v>128</v>
      </c>
      <c r="AO202" s="4">
        <v>46.42</v>
      </c>
      <c r="AP202" s="4">
        <v>134</v>
      </c>
    </row>
    <row r="203" spans="1:42" x14ac:dyDescent="0.3">
      <c r="A203" s="1">
        <v>199</v>
      </c>
      <c r="B203" s="9">
        <v>45948</v>
      </c>
      <c r="C203" s="4">
        <v>56.720000000000006</v>
      </c>
      <c r="D203" s="4">
        <v>42</v>
      </c>
      <c r="E203" s="4">
        <v>66.2</v>
      </c>
      <c r="F203" s="7">
        <v>187.33333333333334</v>
      </c>
      <c r="I203" s="1">
        <v>199</v>
      </c>
      <c r="J203" s="4">
        <v>56.720000000000006</v>
      </c>
      <c r="K203" s="7">
        <v>187.33333333333334</v>
      </c>
      <c r="Y203" s="1">
        <v>199</v>
      </c>
      <c r="Z203" s="4">
        <v>56.720000000000006</v>
      </c>
      <c r="AA203" s="7">
        <v>187.33333333333334</v>
      </c>
    </row>
    <row r="204" spans="1:42" x14ac:dyDescent="0.3">
      <c r="A204" s="1">
        <v>200</v>
      </c>
      <c r="B204" s="9">
        <v>45955</v>
      </c>
      <c r="C204" s="4">
        <v>46.42</v>
      </c>
      <c r="D204" s="4">
        <v>8.6</v>
      </c>
      <c r="E204" s="4">
        <v>8.6999999999999993</v>
      </c>
      <c r="F204" s="4">
        <v>134</v>
      </c>
      <c r="I204" s="1">
        <v>200</v>
      </c>
      <c r="J204" s="4">
        <v>46.42</v>
      </c>
      <c r="K204" s="4">
        <v>134</v>
      </c>
      <c r="Y204" s="1">
        <v>200</v>
      </c>
      <c r="Z204" s="4">
        <v>46.42</v>
      </c>
      <c r="AA204" s="4">
        <v>134</v>
      </c>
    </row>
  </sheetData>
  <sortState xmlns:xlrd2="http://schemas.microsoft.com/office/spreadsheetml/2017/richdata2" ref="Y5:AA204">
    <sortCondition ref="Y4:Y20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0AD2-AD99-4C68-A631-B11C3CC04C9D}">
  <dimension ref="A4:F204"/>
  <sheetViews>
    <sheetView topLeftCell="A161" zoomScale="70" zoomScaleNormal="70" workbookViewId="0">
      <selection activeCell="E4" sqref="E4:E204"/>
    </sheetView>
  </sheetViews>
  <sheetFormatPr defaultRowHeight="15.6" x14ac:dyDescent="0.3"/>
  <cols>
    <col min="2" max="3" width="9.8984375" bestFit="1" customWidth="1"/>
    <col min="4" max="4" width="11" customWidth="1"/>
    <col min="5" max="5" width="15.296875" bestFit="1" customWidth="1"/>
  </cols>
  <sheetData>
    <row r="4" spans="1:5" x14ac:dyDescent="0.3">
      <c r="A4" s="3" t="s">
        <v>0</v>
      </c>
      <c r="B4" s="3" t="s">
        <v>7</v>
      </c>
      <c r="C4" s="8" t="s">
        <v>3</v>
      </c>
      <c r="D4" s="2" t="s">
        <v>4</v>
      </c>
      <c r="E4" s="2" t="s">
        <v>46</v>
      </c>
    </row>
    <row r="5" spans="1:5" x14ac:dyDescent="0.3">
      <c r="A5" s="1">
        <v>1</v>
      </c>
      <c r="B5" s="9">
        <v>44562</v>
      </c>
      <c r="C5" s="4">
        <v>46.019999999999996</v>
      </c>
      <c r="D5" s="4">
        <v>221</v>
      </c>
      <c r="E5" s="4">
        <v>221</v>
      </c>
    </row>
    <row r="6" spans="1:5" x14ac:dyDescent="0.3">
      <c r="A6" s="1">
        <v>2</v>
      </c>
      <c r="B6" s="9">
        <v>44569</v>
      </c>
      <c r="C6" s="4">
        <v>8.9</v>
      </c>
      <c r="D6" s="4">
        <v>104</v>
      </c>
      <c r="E6" s="4">
        <v>104</v>
      </c>
    </row>
    <row r="7" spans="1:5" x14ac:dyDescent="0.3">
      <c r="A7" s="1">
        <v>3</v>
      </c>
      <c r="B7" s="9">
        <v>44576</v>
      </c>
      <c r="C7" s="4">
        <v>3.44</v>
      </c>
      <c r="D7" s="4">
        <v>93</v>
      </c>
      <c r="E7" s="4">
        <v>93</v>
      </c>
    </row>
    <row r="8" spans="1:5" x14ac:dyDescent="0.3">
      <c r="A8" s="1">
        <v>4</v>
      </c>
      <c r="B8" s="9">
        <v>44583</v>
      </c>
      <c r="C8" s="4">
        <v>30.3</v>
      </c>
      <c r="D8" s="4">
        <v>185</v>
      </c>
      <c r="E8" s="4">
        <v>185</v>
      </c>
    </row>
    <row r="9" spans="1:5" x14ac:dyDescent="0.3">
      <c r="A9" s="1">
        <v>5</v>
      </c>
      <c r="B9" s="9">
        <v>44590</v>
      </c>
      <c r="C9" s="4">
        <v>36.160000000000004</v>
      </c>
      <c r="D9" s="4">
        <v>129</v>
      </c>
      <c r="E9" s="4">
        <v>129</v>
      </c>
    </row>
    <row r="10" spans="1:5" x14ac:dyDescent="0.3">
      <c r="A10" s="1">
        <v>6</v>
      </c>
      <c r="B10" s="9">
        <v>44597</v>
      </c>
      <c r="C10" s="4">
        <v>1.7399999999999998</v>
      </c>
      <c r="D10" s="4">
        <v>72</v>
      </c>
      <c r="E10" s="4">
        <v>72</v>
      </c>
    </row>
    <row r="11" spans="1:5" x14ac:dyDescent="0.3">
      <c r="A11" s="1">
        <v>7</v>
      </c>
      <c r="B11" s="9">
        <v>44604</v>
      </c>
      <c r="C11" s="4">
        <v>11.5</v>
      </c>
      <c r="D11" s="4">
        <v>118</v>
      </c>
      <c r="E11" s="4">
        <v>118</v>
      </c>
    </row>
    <row r="12" spans="1:5" x14ac:dyDescent="0.3">
      <c r="A12" s="1">
        <v>8</v>
      </c>
      <c r="B12" s="9">
        <v>44611</v>
      </c>
      <c r="C12" s="4">
        <v>24.04</v>
      </c>
      <c r="D12" s="4">
        <v>132</v>
      </c>
      <c r="E12" s="4">
        <v>132</v>
      </c>
    </row>
    <row r="13" spans="1:5" x14ac:dyDescent="0.3">
      <c r="A13" s="1">
        <v>9</v>
      </c>
      <c r="B13" s="9">
        <v>44618</v>
      </c>
      <c r="C13" s="4">
        <v>1.72</v>
      </c>
      <c r="D13" s="4">
        <v>48</v>
      </c>
      <c r="E13" s="4">
        <v>48</v>
      </c>
    </row>
    <row r="14" spans="1:5" x14ac:dyDescent="0.3">
      <c r="A14" s="1">
        <v>10</v>
      </c>
      <c r="B14" s="9">
        <v>44625</v>
      </c>
      <c r="C14" s="4">
        <v>39.96</v>
      </c>
      <c r="D14" s="4">
        <v>106</v>
      </c>
      <c r="E14" s="4">
        <v>106</v>
      </c>
    </row>
    <row r="15" spans="1:5" x14ac:dyDescent="0.3">
      <c r="A15" s="1">
        <v>11</v>
      </c>
      <c r="B15" s="9">
        <v>44632</v>
      </c>
      <c r="C15" s="4">
        <v>13.219999999999999</v>
      </c>
      <c r="D15" s="4">
        <v>86</v>
      </c>
      <c r="E15" s="4">
        <v>86</v>
      </c>
    </row>
    <row r="16" spans="1:5" x14ac:dyDescent="0.3">
      <c r="A16" s="1">
        <v>12</v>
      </c>
      <c r="B16" s="9">
        <v>44639</v>
      </c>
      <c r="C16" s="4">
        <v>42.94</v>
      </c>
      <c r="D16" s="7"/>
      <c r="E16" s="7">
        <v>207.5</v>
      </c>
    </row>
    <row r="17" spans="1:5" x14ac:dyDescent="0.3">
      <c r="A17" s="1">
        <v>13</v>
      </c>
      <c r="B17" s="9">
        <v>44646</v>
      </c>
      <c r="C17" s="4">
        <v>4.76</v>
      </c>
      <c r="D17" s="4">
        <v>92</v>
      </c>
      <c r="E17" s="4">
        <v>92</v>
      </c>
    </row>
    <row r="18" spans="1:5" x14ac:dyDescent="0.3">
      <c r="A18" s="1">
        <v>14</v>
      </c>
      <c r="B18" s="9">
        <v>44653</v>
      </c>
      <c r="C18" s="4">
        <v>19.5</v>
      </c>
      <c r="D18" s="4">
        <v>97</v>
      </c>
      <c r="E18" s="4">
        <v>97</v>
      </c>
    </row>
    <row r="19" spans="1:5" x14ac:dyDescent="0.3">
      <c r="A19" s="1">
        <v>15</v>
      </c>
      <c r="B19" s="9">
        <v>44660</v>
      </c>
      <c r="C19" s="4">
        <v>40.82</v>
      </c>
      <c r="D19" s="4">
        <v>190</v>
      </c>
      <c r="E19" s="4">
        <v>190</v>
      </c>
    </row>
    <row r="20" spans="1:5" x14ac:dyDescent="0.3">
      <c r="A20" s="1">
        <v>16</v>
      </c>
      <c r="B20" s="9">
        <v>44667</v>
      </c>
      <c r="C20" s="4">
        <v>39.08</v>
      </c>
      <c r="D20" s="4">
        <v>224</v>
      </c>
      <c r="E20" s="4">
        <v>224</v>
      </c>
    </row>
    <row r="21" spans="1:5" x14ac:dyDescent="0.3">
      <c r="A21" s="1">
        <v>17</v>
      </c>
      <c r="B21" s="9">
        <v>44674</v>
      </c>
      <c r="C21" s="4">
        <v>85.06</v>
      </c>
      <c r="D21" s="4">
        <v>125</v>
      </c>
      <c r="E21" s="4">
        <v>125</v>
      </c>
    </row>
    <row r="22" spans="1:5" x14ac:dyDescent="0.3">
      <c r="A22" s="1">
        <v>18</v>
      </c>
      <c r="B22" s="9">
        <v>44681</v>
      </c>
      <c r="C22" s="4">
        <v>56.279999999999994</v>
      </c>
      <c r="D22" s="4">
        <v>244</v>
      </c>
      <c r="E22" s="4">
        <v>244</v>
      </c>
    </row>
    <row r="23" spans="1:5" x14ac:dyDescent="0.3">
      <c r="A23" s="1">
        <v>19</v>
      </c>
      <c r="B23" s="9">
        <v>44688</v>
      </c>
      <c r="C23" s="4">
        <v>13.84</v>
      </c>
      <c r="D23" s="4">
        <v>113</v>
      </c>
      <c r="E23" s="4">
        <v>113</v>
      </c>
    </row>
    <row r="24" spans="1:5" x14ac:dyDescent="0.3">
      <c r="A24" s="1">
        <v>20</v>
      </c>
      <c r="B24" s="9">
        <v>44695</v>
      </c>
      <c r="C24" s="4">
        <v>29.46</v>
      </c>
      <c r="D24" s="4">
        <v>146</v>
      </c>
      <c r="E24" s="4">
        <v>146</v>
      </c>
    </row>
    <row r="25" spans="1:5" x14ac:dyDescent="0.3">
      <c r="A25" s="1">
        <v>21</v>
      </c>
      <c r="B25" s="9">
        <v>44702</v>
      </c>
      <c r="C25" s="4">
        <v>43.68</v>
      </c>
      <c r="D25" s="4">
        <v>180</v>
      </c>
      <c r="E25" s="4">
        <v>180</v>
      </c>
    </row>
    <row r="26" spans="1:5" x14ac:dyDescent="0.3">
      <c r="A26" s="1">
        <v>22</v>
      </c>
      <c r="B26" s="9">
        <v>44709</v>
      </c>
      <c r="C26" s="4">
        <v>47.480000000000004</v>
      </c>
      <c r="D26" s="4">
        <v>125</v>
      </c>
      <c r="E26" s="4">
        <v>125</v>
      </c>
    </row>
    <row r="27" spans="1:5" x14ac:dyDescent="0.3">
      <c r="A27" s="1">
        <v>23</v>
      </c>
      <c r="B27" s="9">
        <v>44716</v>
      </c>
      <c r="C27" s="4">
        <v>2.6399999999999997</v>
      </c>
      <c r="D27" s="4">
        <v>56</v>
      </c>
      <c r="E27" s="4">
        <v>56</v>
      </c>
    </row>
    <row r="28" spans="1:5" x14ac:dyDescent="0.3">
      <c r="A28" s="1">
        <v>24</v>
      </c>
      <c r="B28" s="9">
        <v>44723</v>
      </c>
      <c r="C28" s="4">
        <v>45.660000000000004</v>
      </c>
      <c r="D28" s="4">
        <v>155</v>
      </c>
      <c r="E28" s="4">
        <v>155</v>
      </c>
    </row>
    <row r="29" spans="1:5" x14ac:dyDescent="0.3">
      <c r="A29" s="1">
        <v>25</v>
      </c>
      <c r="B29" s="9">
        <v>44730</v>
      </c>
      <c r="C29" s="4">
        <v>12.459999999999999</v>
      </c>
      <c r="D29" s="4">
        <v>97</v>
      </c>
      <c r="E29" s="4">
        <v>97</v>
      </c>
    </row>
    <row r="30" spans="1:5" x14ac:dyDescent="0.3">
      <c r="A30" s="1">
        <v>26</v>
      </c>
      <c r="B30" s="9">
        <v>44737</v>
      </c>
      <c r="C30" s="4">
        <v>52.58</v>
      </c>
      <c r="D30" s="4">
        <v>120</v>
      </c>
      <c r="E30" s="4">
        <v>120</v>
      </c>
    </row>
    <row r="31" spans="1:5" x14ac:dyDescent="0.3">
      <c r="A31" s="1">
        <v>27</v>
      </c>
      <c r="B31" s="9">
        <v>44744</v>
      </c>
      <c r="C31" s="4">
        <v>28.580000000000002</v>
      </c>
      <c r="D31" s="4">
        <v>150</v>
      </c>
      <c r="E31" s="4">
        <v>150</v>
      </c>
    </row>
    <row r="32" spans="1:5" x14ac:dyDescent="0.3">
      <c r="A32" s="1">
        <v>28</v>
      </c>
      <c r="B32" s="9">
        <v>44751</v>
      </c>
      <c r="C32" s="4">
        <v>48.019999999999996</v>
      </c>
      <c r="D32" s="4">
        <v>159</v>
      </c>
      <c r="E32" s="4">
        <v>159</v>
      </c>
    </row>
    <row r="33" spans="1:6" x14ac:dyDescent="0.3">
      <c r="A33" s="1">
        <v>29</v>
      </c>
      <c r="B33" s="9">
        <v>44758</v>
      </c>
      <c r="C33" s="4">
        <v>49.760000000000005</v>
      </c>
      <c r="D33" s="4">
        <v>189</v>
      </c>
      <c r="E33" s="4">
        <v>189</v>
      </c>
    </row>
    <row r="34" spans="1:6" x14ac:dyDescent="0.3">
      <c r="A34" s="1">
        <v>30</v>
      </c>
      <c r="B34" s="9">
        <v>44765</v>
      </c>
      <c r="C34" s="4">
        <v>14.12</v>
      </c>
      <c r="D34" s="4">
        <v>105</v>
      </c>
      <c r="E34" s="4">
        <v>105</v>
      </c>
    </row>
    <row r="35" spans="1:6" x14ac:dyDescent="0.3">
      <c r="A35" s="1">
        <v>31</v>
      </c>
      <c r="B35" s="9">
        <v>44772</v>
      </c>
      <c r="C35" s="4">
        <v>58.58</v>
      </c>
      <c r="D35" s="4">
        <v>214</v>
      </c>
      <c r="E35" s="4">
        <v>214</v>
      </c>
    </row>
    <row r="36" spans="1:6" x14ac:dyDescent="0.3">
      <c r="A36" s="1">
        <v>32</v>
      </c>
      <c r="B36" s="9">
        <v>44779</v>
      </c>
      <c r="C36" s="4">
        <v>100.2</v>
      </c>
      <c r="D36" s="4">
        <v>119</v>
      </c>
      <c r="E36" s="4">
        <v>119</v>
      </c>
    </row>
    <row r="37" spans="1:6" x14ac:dyDescent="0.3">
      <c r="A37" s="1">
        <v>33</v>
      </c>
      <c r="B37" s="9">
        <v>44786</v>
      </c>
      <c r="C37" s="4">
        <v>19.440000000000001</v>
      </c>
      <c r="D37" s="4">
        <v>96</v>
      </c>
      <c r="E37" s="4">
        <v>96</v>
      </c>
    </row>
    <row r="38" spans="1:6" x14ac:dyDescent="0.3">
      <c r="A38" s="1">
        <v>34</v>
      </c>
      <c r="B38" s="9">
        <v>44793</v>
      </c>
      <c r="C38" s="4">
        <v>53.120000000000005</v>
      </c>
      <c r="D38" s="4">
        <v>174</v>
      </c>
      <c r="E38" s="4">
        <v>174</v>
      </c>
    </row>
    <row r="39" spans="1:6" x14ac:dyDescent="0.3">
      <c r="A39" s="1">
        <v>35</v>
      </c>
      <c r="B39" s="9">
        <v>44800</v>
      </c>
      <c r="C39" s="4">
        <v>19.14</v>
      </c>
      <c r="D39" s="7"/>
      <c r="E39" s="7">
        <v>107.33333333333333</v>
      </c>
      <c r="F39" t="s">
        <v>47</v>
      </c>
    </row>
    <row r="40" spans="1:6" x14ac:dyDescent="0.3">
      <c r="A40" s="1">
        <v>36</v>
      </c>
      <c r="B40" s="9">
        <v>44807</v>
      </c>
      <c r="C40" s="4">
        <v>58.14</v>
      </c>
      <c r="D40" s="4">
        <v>128</v>
      </c>
      <c r="E40" s="4">
        <v>128</v>
      </c>
    </row>
    <row r="41" spans="1:6" x14ac:dyDescent="0.3">
      <c r="A41" s="1">
        <v>37</v>
      </c>
      <c r="B41" s="9">
        <v>44814</v>
      </c>
      <c r="C41" s="4">
        <v>53.379999999999995</v>
      </c>
      <c r="D41" s="4">
        <v>254</v>
      </c>
      <c r="E41" s="4">
        <v>254</v>
      </c>
    </row>
    <row r="42" spans="1:6" x14ac:dyDescent="0.3">
      <c r="A42" s="1">
        <v>38</v>
      </c>
      <c r="B42" s="9">
        <v>44821</v>
      </c>
      <c r="C42" s="4">
        <v>14.940000000000001</v>
      </c>
      <c r="D42" s="4">
        <v>147</v>
      </c>
      <c r="E42" s="4">
        <v>147</v>
      </c>
    </row>
    <row r="43" spans="1:6" x14ac:dyDescent="0.3">
      <c r="A43" s="1">
        <v>39</v>
      </c>
      <c r="B43" s="9">
        <v>44828</v>
      </c>
      <c r="C43" s="4">
        <v>8.620000000000001</v>
      </c>
      <c r="D43" s="4">
        <v>101</v>
      </c>
      <c r="E43" s="4">
        <v>101</v>
      </c>
    </row>
    <row r="44" spans="1:6" x14ac:dyDescent="0.3">
      <c r="A44" s="1">
        <v>40</v>
      </c>
      <c r="B44" s="9">
        <v>44835</v>
      </c>
      <c r="C44" s="4">
        <v>45.6</v>
      </c>
      <c r="D44" s="4">
        <v>215</v>
      </c>
      <c r="E44" s="4">
        <v>215</v>
      </c>
    </row>
    <row r="45" spans="1:6" x14ac:dyDescent="0.3">
      <c r="A45" s="1">
        <v>41</v>
      </c>
      <c r="B45" s="9">
        <v>44842</v>
      </c>
      <c r="C45" s="4">
        <v>40.5</v>
      </c>
      <c r="D45" s="4">
        <v>166</v>
      </c>
      <c r="E45" s="4">
        <v>166</v>
      </c>
    </row>
    <row r="46" spans="1:6" x14ac:dyDescent="0.3">
      <c r="A46" s="1">
        <v>42</v>
      </c>
      <c r="B46" s="9">
        <v>44849</v>
      </c>
      <c r="C46" s="4">
        <v>35.4</v>
      </c>
      <c r="D46" s="4">
        <v>171</v>
      </c>
      <c r="E46" s="4">
        <v>171</v>
      </c>
    </row>
    <row r="47" spans="1:6" x14ac:dyDescent="0.3">
      <c r="A47" s="1">
        <v>43</v>
      </c>
      <c r="B47" s="9">
        <v>44856</v>
      </c>
      <c r="C47" s="4">
        <v>58.720000000000006</v>
      </c>
      <c r="D47" s="4">
        <v>207</v>
      </c>
      <c r="E47" s="4">
        <v>207</v>
      </c>
    </row>
    <row r="48" spans="1:6" x14ac:dyDescent="0.3">
      <c r="A48" s="1">
        <v>44</v>
      </c>
      <c r="B48" s="9">
        <v>44863</v>
      </c>
      <c r="C48" s="4">
        <v>41.38</v>
      </c>
      <c r="D48" s="4">
        <v>129</v>
      </c>
      <c r="E48" s="4">
        <v>129</v>
      </c>
    </row>
    <row r="49" spans="1:5" x14ac:dyDescent="0.3">
      <c r="A49" s="1">
        <v>45</v>
      </c>
      <c r="B49" s="9">
        <v>44870</v>
      </c>
      <c r="C49" s="4">
        <v>5.0200000000000005</v>
      </c>
      <c r="D49" s="4">
        <v>85</v>
      </c>
      <c r="E49" s="4">
        <v>85</v>
      </c>
    </row>
    <row r="50" spans="1:5" x14ac:dyDescent="0.3">
      <c r="A50" s="1">
        <v>46</v>
      </c>
      <c r="B50" s="9">
        <v>44877</v>
      </c>
      <c r="C50" s="4">
        <v>35.019999999999996</v>
      </c>
      <c r="D50" s="4">
        <v>149</v>
      </c>
      <c r="E50" s="4">
        <v>149</v>
      </c>
    </row>
    <row r="51" spans="1:5" x14ac:dyDescent="0.3">
      <c r="A51" s="1">
        <v>47</v>
      </c>
      <c r="B51" s="9">
        <v>44884</v>
      </c>
      <c r="C51" s="4">
        <v>17.940000000000001</v>
      </c>
      <c r="D51" s="4">
        <v>106</v>
      </c>
      <c r="E51" s="4">
        <v>106</v>
      </c>
    </row>
    <row r="52" spans="1:5" x14ac:dyDescent="0.3">
      <c r="A52" s="1">
        <v>48</v>
      </c>
      <c r="B52" s="9">
        <v>44891</v>
      </c>
      <c r="C52" s="4">
        <v>47.980000000000004</v>
      </c>
      <c r="D52" s="4">
        <v>232</v>
      </c>
      <c r="E52" s="4">
        <v>232</v>
      </c>
    </row>
    <row r="53" spans="1:5" x14ac:dyDescent="0.3">
      <c r="A53" s="1">
        <v>49</v>
      </c>
      <c r="B53" s="9">
        <v>44898</v>
      </c>
      <c r="C53" s="4">
        <v>45.44</v>
      </c>
      <c r="D53" s="4">
        <v>148</v>
      </c>
      <c r="E53" s="4">
        <v>148</v>
      </c>
    </row>
    <row r="54" spans="1:5" x14ac:dyDescent="0.3">
      <c r="A54" s="1">
        <v>50</v>
      </c>
      <c r="B54" s="9">
        <v>44905</v>
      </c>
      <c r="C54" s="4">
        <v>13.38</v>
      </c>
      <c r="D54" s="4">
        <v>97</v>
      </c>
      <c r="E54" s="4">
        <v>97</v>
      </c>
    </row>
    <row r="55" spans="1:5" x14ac:dyDescent="0.3">
      <c r="A55" s="1">
        <v>51</v>
      </c>
      <c r="B55" s="9">
        <v>44912</v>
      </c>
      <c r="C55" s="4">
        <v>39.96</v>
      </c>
      <c r="D55" s="4">
        <v>114</v>
      </c>
      <c r="E55" s="4">
        <v>114</v>
      </c>
    </row>
    <row r="56" spans="1:5" x14ac:dyDescent="0.3">
      <c r="A56" s="1">
        <v>52</v>
      </c>
      <c r="B56" s="9">
        <v>44919</v>
      </c>
      <c r="C56" s="4">
        <v>20.080000000000002</v>
      </c>
      <c r="D56" s="4">
        <v>107</v>
      </c>
      <c r="E56" s="4">
        <v>107</v>
      </c>
    </row>
    <row r="57" spans="1:5" x14ac:dyDescent="0.3">
      <c r="A57" s="1">
        <v>53</v>
      </c>
      <c r="B57" s="9">
        <v>44926</v>
      </c>
      <c r="C57" s="4">
        <v>43.28</v>
      </c>
      <c r="D57" s="4">
        <v>226</v>
      </c>
      <c r="E57" s="4">
        <v>226</v>
      </c>
    </row>
    <row r="58" spans="1:5" x14ac:dyDescent="0.3">
      <c r="A58" s="1">
        <v>54</v>
      </c>
      <c r="B58" s="9">
        <v>44933</v>
      </c>
      <c r="C58" s="4">
        <v>36.519999999999996</v>
      </c>
      <c r="D58" s="4">
        <v>212</v>
      </c>
      <c r="E58" s="4">
        <v>212</v>
      </c>
    </row>
    <row r="59" spans="1:5" x14ac:dyDescent="0.3">
      <c r="A59" s="1">
        <v>55</v>
      </c>
      <c r="B59" s="9">
        <v>44940</v>
      </c>
      <c r="C59" s="4">
        <v>52.54</v>
      </c>
      <c r="D59" s="4">
        <v>202</v>
      </c>
      <c r="E59" s="4">
        <v>202</v>
      </c>
    </row>
    <row r="60" spans="1:5" x14ac:dyDescent="0.3">
      <c r="A60" s="1">
        <v>56</v>
      </c>
      <c r="B60" s="9">
        <v>44947</v>
      </c>
      <c r="C60" s="4">
        <v>39.78</v>
      </c>
      <c r="D60" s="4">
        <v>237</v>
      </c>
      <c r="E60" s="4">
        <v>237</v>
      </c>
    </row>
    <row r="61" spans="1:5" x14ac:dyDescent="0.3">
      <c r="A61" s="1">
        <v>57</v>
      </c>
      <c r="B61" s="9">
        <v>44954</v>
      </c>
      <c r="C61" s="4">
        <v>1.46</v>
      </c>
      <c r="D61" s="4">
        <v>55</v>
      </c>
      <c r="E61" s="4">
        <v>55</v>
      </c>
    </row>
    <row r="62" spans="1:5" x14ac:dyDescent="0.3">
      <c r="A62" s="1">
        <v>58</v>
      </c>
      <c r="B62" s="9">
        <v>44961</v>
      </c>
      <c r="C62" s="4">
        <v>27.24</v>
      </c>
      <c r="D62" s="4">
        <v>132</v>
      </c>
      <c r="E62" s="4">
        <v>132</v>
      </c>
    </row>
    <row r="63" spans="1:5" x14ac:dyDescent="0.3">
      <c r="A63" s="1">
        <v>59</v>
      </c>
      <c r="B63" s="9">
        <v>44968</v>
      </c>
      <c r="C63" s="4">
        <v>42.160000000000004</v>
      </c>
      <c r="D63" s="4">
        <v>238</v>
      </c>
      <c r="E63" s="4">
        <v>238</v>
      </c>
    </row>
    <row r="64" spans="1:5" x14ac:dyDescent="0.3">
      <c r="A64" s="1">
        <v>60</v>
      </c>
      <c r="B64" s="9">
        <v>44975</v>
      </c>
      <c r="C64" s="4">
        <v>42.14</v>
      </c>
      <c r="D64" s="4">
        <v>184</v>
      </c>
      <c r="E64" s="4">
        <v>184</v>
      </c>
    </row>
    <row r="65" spans="1:5" x14ac:dyDescent="0.3">
      <c r="A65" s="1">
        <v>61</v>
      </c>
      <c r="B65" s="9">
        <v>44982</v>
      </c>
      <c r="C65" s="4">
        <v>10.7</v>
      </c>
      <c r="D65" s="4">
        <v>81</v>
      </c>
      <c r="E65" s="4">
        <v>81</v>
      </c>
    </row>
    <row r="66" spans="1:5" x14ac:dyDescent="0.3">
      <c r="A66" s="1">
        <v>62</v>
      </c>
      <c r="B66" s="9">
        <v>44989</v>
      </c>
      <c r="C66" s="4">
        <v>52.260000000000005</v>
      </c>
      <c r="D66" s="7"/>
      <c r="E66" s="7">
        <v>174.16666666666666</v>
      </c>
    </row>
    <row r="67" spans="1:5" x14ac:dyDescent="0.3">
      <c r="A67" s="1">
        <v>63</v>
      </c>
      <c r="B67" s="9">
        <v>44996</v>
      </c>
      <c r="C67" s="4">
        <v>47.86</v>
      </c>
      <c r="D67" s="4">
        <v>157</v>
      </c>
      <c r="E67" s="4">
        <v>157</v>
      </c>
    </row>
    <row r="68" spans="1:5" x14ac:dyDescent="0.3">
      <c r="A68" s="1">
        <v>64</v>
      </c>
      <c r="B68" s="9">
        <v>45003</v>
      </c>
      <c r="C68" s="4">
        <v>20.54</v>
      </c>
      <c r="D68" s="4">
        <v>290</v>
      </c>
      <c r="E68" s="4">
        <v>290</v>
      </c>
    </row>
    <row r="69" spans="1:5" x14ac:dyDescent="0.3">
      <c r="A69" s="1">
        <v>65</v>
      </c>
      <c r="B69" s="9">
        <v>45010</v>
      </c>
      <c r="C69" s="4">
        <v>26.22</v>
      </c>
      <c r="D69" s="4">
        <v>180</v>
      </c>
      <c r="E69" s="4">
        <v>180</v>
      </c>
    </row>
    <row r="70" spans="1:5" x14ac:dyDescent="0.3">
      <c r="A70" s="1">
        <v>66</v>
      </c>
      <c r="B70" s="9">
        <v>45017</v>
      </c>
      <c r="C70" s="4">
        <v>13.8</v>
      </c>
      <c r="D70" s="4">
        <v>93</v>
      </c>
      <c r="E70" s="4">
        <v>93</v>
      </c>
    </row>
    <row r="71" spans="1:5" x14ac:dyDescent="0.3">
      <c r="A71" s="1">
        <v>67</v>
      </c>
      <c r="B71" s="9">
        <v>45024</v>
      </c>
      <c r="C71" s="4">
        <v>6.3</v>
      </c>
      <c r="D71" s="4">
        <v>95</v>
      </c>
      <c r="E71" s="4">
        <v>95</v>
      </c>
    </row>
    <row r="72" spans="1:5" x14ac:dyDescent="0.3">
      <c r="A72" s="1">
        <v>68</v>
      </c>
      <c r="B72" s="9">
        <v>45031</v>
      </c>
      <c r="C72" s="4">
        <v>27.860000000000003</v>
      </c>
      <c r="D72" s="4">
        <v>134</v>
      </c>
      <c r="E72" s="4">
        <v>134</v>
      </c>
    </row>
    <row r="73" spans="1:5" x14ac:dyDescent="0.3">
      <c r="A73" s="1">
        <v>69</v>
      </c>
      <c r="B73" s="9">
        <v>45038</v>
      </c>
      <c r="C73" s="4">
        <v>47.480000000000004</v>
      </c>
      <c r="D73" s="4">
        <v>189</v>
      </c>
      <c r="E73" s="4">
        <v>189</v>
      </c>
    </row>
    <row r="74" spans="1:5" x14ac:dyDescent="0.3">
      <c r="A74" s="1">
        <v>70</v>
      </c>
      <c r="B74" s="9">
        <v>45045</v>
      </c>
      <c r="C74" s="4">
        <v>43.36</v>
      </c>
      <c r="D74" s="4">
        <v>223</v>
      </c>
      <c r="E74" s="4">
        <v>223</v>
      </c>
    </row>
    <row r="75" spans="1:5" x14ac:dyDescent="0.3">
      <c r="A75" s="1">
        <v>71</v>
      </c>
      <c r="B75" s="9">
        <v>45052</v>
      </c>
      <c r="C75" s="4">
        <v>39.82</v>
      </c>
      <c r="D75" s="4">
        <v>183</v>
      </c>
      <c r="E75" s="4">
        <v>183</v>
      </c>
    </row>
    <row r="76" spans="1:5" x14ac:dyDescent="0.3">
      <c r="A76" s="1">
        <v>72</v>
      </c>
      <c r="B76" s="9">
        <v>45059</v>
      </c>
      <c r="C76" s="4">
        <v>21.96</v>
      </c>
      <c r="D76" s="4">
        <v>124</v>
      </c>
      <c r="E76" s="4">
        <v>124</v>
      </c>
    </row>
    <row r="77" spans="1:5" x14ac:dyDescent="0.3">
      <c r="A77" s="1">
        <v>73</v>
      </c>
      <c r="B77" s="9">
        <v>45066</v>
      </c>
      <c r="C77" s="4">
        <v>5.36</v>
      </c>
      <c r="D77" s="4">
        <v>88</v>
      </c>
      <c r="E77" s="4">
        <v>88</v>
      </c>
    </row>
    <row r="78" spans="1:5" x14ac:dyDescent="0.3">
      <c r="A78" s="1">
        <v>74</v>
      </c>
      <c r="B78" s="9">
        <v>45073</v>
      </c>
      <c r="C78" s="4">
        <v>25.880000000000003</v>
      </c>
      <c r="D78" s="4">
        <v>110</v>
      </c>
      <c r="E78" s="4">
        <v>110</v>
      </c>
    </row>
    <row r="79" spans="1:5" x14ac:dyDescent="0.3">
      <c r="A79" s="1">
        <v>75</v>
      </c>
      <c r="B79" s="9">
        <v>45080</v>
      </c>
      <c r="C79" s="4">
        <v>42.68</v>
      </c>
      <c r="D79" s="4">
        <v>170</v>
      </c>
      <c r="E79" s="4">
        <v>170</v>
      </c>
    </row>
    <row r="80" spans="1:5" x14ac:dyDescent="0.3">
      <c r="A80" s="1">
        <v>76</v>
      </c>
      <c r="B80" s="9">
        <v>45087</v>
      </c>
      <c r="C80" s="4">
        <v>3.38</v>
      </c>
      <c r="D80" s="4">
        <v>87</v>
      </c>
      <c r="E80" s="4">
        <v>87</v>
      </c>
    </row>
    <row r="81" spans="1:6" x14ac:dyDescent="0.3">
      <c r="A81" s="1">
        <v>77</v>
      </c>
      <c r="B81" s="9">
        <v>45094</v>
      </c>
      <c r="C81" s="4">
        <v>5.5</v>
      </c>
      <c r="D81" s="4">
        <v>69</v>
      </c>
      <c r="E81" s="4">
        <v>69</v>
      </c>
    </row>
    <row r="82" spans="1:6" x14ac:dyDescent="0.3">
      <c r="A82" s="1">
        <v>78</v>
      </c>
      <c r="B82" s="9">
        <v>45101</v>
      </c>
      <c r="C82" s="4">
        <v>24.1</v>
      </c>
      <c r="D82" s="4">
        <v>142</v>
      </c>
      <c r="E82" s="4">
        <v>142</v>
      </c>
    </row>
    <row r="83" spans="1:6" x14ac:dyDescent="0.3">
      <c r="A83" s="1">
        <v>79</v>
      </c>
      <c r="B83" s="9">
        <v>45108</v>
      </c>
      <c r="C83" s="4">
        <v>1.08</v>
      </c>
      <c r="D83" s="4">
        <v>53</v>
      </c>
      <c r="E83" s="4">
        <v>53</v>
      </c>
    </row>
    <row r="84" spans="1:6" x14ac:dyDescent="0.3">
      <c r="A84" s="1">
        <v>80</v>
      </c>
      <c r="B84" s="9">
        <v>45115</v>
      </c>
      <c r="C84" s="4">
        <v>23.2</v>
      </c>
      <c r="D84" s="4">
        <v>110</v>
      </c>
      <c r="E84" s="4">
        <v>110</v>
      </c>
    </row>
    <row r="85" spans="1:6" x14ac:dyDescent="0.3">
      <c r="A85" s="1">
        <v>81</v>
      </c>
      <c r="B85" s="9">
        <v>45122</v>
      </c>
      <c r="C85" s="4">
        <v>15.280000000000001</v>
      </c>
      <c r="D85" s="4">
        <v>118</v>
      </c>
      <c r="E85" s="4">
        <v>118</v>
      </c>
    </row>
    <row r="86" spans="1:6" x14ac:dyDescent="0.3">
      <c r="A86" s="1">
        <v>82</v>
      </c>
      <c r="B86" s="9">
        <v>45129</v>
      </c>
      <c r="C86" s="4">
        <v>47.96</v>
      </c>
      <c r="D86" s="4">
        <v>123</v>
      </c>
      <c r="E86" s="4">
        <v>123</v>
      </c>
    </row>
    <row r="87" spans="1:6" x14ac:dyDescent="0.3">
      <c r="A87" s="1">
        <v>83</v>
      </c>
      <c r="B87" s="9">
        <v>45136</v>
      </c>
      <c r="C87" s="4">
        <v>15.059999999999999</v>
      </c>
      <c r="D87" s="4">
        <v>113</v>
      </c>
      <c r="E87" s="4">
        <v>113</v>
      </c>
    </row>
    <row r="88" spans="1:6" x14ac:dyDescent="0.3">
      <c r="A88" s="1">
        <v>84</v>
      </c>
      <c r="B88" s="9">
        <v>45143</v>
      </c>
      <c r="C88" s="4">
        <v>13.680000000000001</v>
      </c>
      <c r="D88" s="4">
        <v>136</v>
      </c>
      <c r="E88" s="4">
        <v>136</v>
      </c>
    </row>
    <row r="89" spans="1:6" x14ac:dyDescent="0.3">
      <c r="A89" s="1">
        <v>85</v>
      </c>
      <c r="B89" s="9">
        <v>45150</v>
      </c>
      <c r="C89" s="4">
        <v>42.7</v>
      </c>
      <c r="D89" s="4">
        <v>217</v>
      </c>
      <c r="E89" s="4">
        <v>217</v>
      </c>
    </row>
    <row r="90" spans="1:6" x14ac:dyDescent="0.3">
      <c r="A90" s="1">
        <v>86</v>
      </c>
      <c r="B90" s="9">
        <v>45157</v>
      </c>
      <c r="C90" s="4">
        <v>38.64</v>
      </c>
      <c r="D90" s="4">
        <v>152</v>
      </c>
      <c r="E90" s="4">
        <v>152</v>
      </c>
    </row>
    <row r="91" spans="1:6" x14ac:dyDescent="0.3">
      <c r="A91" s="1">
        <v>87</v>
      </c>
      <c r="B91" s="9">
        <v>45164</v>
      </c>
      <c r="C91" s="4">
        <v>15.26</v>
      </c>
      <c r="D91" s="4">
        <v>120</v>
      </c>
      <c r="E91" s="4">
        <v>120</v>
      </c>
    </row>
    <row r="92" spans="1:6" x14ac:dyDescent="0.3">
      <c r="A92" s="1">
        <v>88</v>
      </c>
      <c r="B92" s="9">
        <v>45171</v>
      </c>
      <c r="C92" s="4">
        <v>22.14</v>
      </c>
      <c r="D92" s="4">
        <v>160</v>
      </c>
      <c r="E92" s="4">
        <v>160</v>
      </c>
    </row>
    <row r="93" spans="1:6" x14ac:dyDescent="0.3">
      <c r="A93" s="1">
        <v>89</v>
      </c>
      <c r="B93" s="9">
        <v>45178</v>
      </c>
      <c r="C93" s="4">
        <v>17.66</v>
      </c>
      <c r="D93" s="4">
        <v>129</v>
      </c>
      <c r="E93" s="4">
        <v>129</v>
      </c>
    </row>
    <row r="94" spans="1:6" x14ac:dyDescent="0.3">
      <c r="A94" s="1">
        <v>90</v>
      </c>
      <c r="B94" s="9">
        <v>45185</v>
      </c>
      <c r="C94" s="4">
        <v>21.96</v>
      </c>
      <c r="D94" s="4">
        <v>167</v>
      </c>
      <c r="E94" s="4">
        <v>167</v>
      </c>
    </row>
    <row r="95" spans="1:6" x14ac:dyDescent="0.3">
      <c r="A95" s="1">
        <v>91</v>
      </c>
      <c r="B95" s="9">
        <v>45192</v>
      </c>
      <c r="C95" s="4">
        <v>26.860000000000003</v>
      </c>
      <c r="D95" s="7"/>
      <c r="E95" s="7">
        <v>152.5</v>
      </c>
      <c r="F95" t="s">
        <v>48</v>
      </c>
    </row>
    <row r="96" spans="1:6" x14ac:dyDescent="0.3">
      <c r="A96" s="1">
        <v>92</v>
      </c>
      <c r="B96" s="9">
        <v>45199</v>
      </c>
      <c r="C96" s="4">
        <v>5.7200000000000006</v>
      </c>
      <c r="D96" s="4">
        <v>73</v>
      </c>
      <c r="E96" s="4">
        <v>73</v>
      </c>
    </row>
    <row r="97" spans="1:5" x14ac:dyDescent="0.3">
      <c r="A97" s="1">
        <v>93</v>
      </c>
      <c r="B97" s="9">
        <v>45206</v>
      </c>
      <c r="C97" s="4">
        <v>43.54</v>
      </c>
      <c r="D97" s="4">
        <v>194</v>
      </c>
      <c r="E97" s="4">
        <v>194</v>
      </c>
    </row>
    <row r="98" spans="1:5" x14ac:dyDescent="0.3">
      <c r="A98" s="1">
        <v>94</v>
      </c>
      <c r="B98" s="9">
        <v>45213</v>
      </c>
      <c r="C98" s="4">
        <v>50.18</v>
      </c>
      <c r="D98" s="4">
        <v>222</v>
      </c>
      <c r="E98" s="4">
        <v>222</v>
      </c>
    </row>
    <row r="99" spans="1:5" x14ac:dyDescent="0.3">
      <c r="A99" s="1">
        <v>95</v>
      </c>
      <c r="B99" s="9">
        <v>45220</v>
      </c>
      <c r="C99" s="4">
        <v>21.48</v>
      </c>
      <c r="D99" s="4">
        <v>115</v>
      </c>
      <c r="E99" s="4">
        <v>115</v>
      </c>
    </row>
    <row r="100" spans="1:5" x14ac:dyDescent="0.3">
      <c r="A100" s="1">
        <v>96</v>
      </c>
      <c r="B100" s="9">
        <v>45227</v>
      </c>
      <c r="C100" s="4">
        <v>32.660000000000004</v>
      </c>
      <c r="D100" s="4">
        <v>169</v>
      </c>
      <c r="E100" s="4">
        <v>169</v>
      </c>
    </row>
    <row r="101" spans="1:5" x14ac:dyDescent="0.3">
      <c r="A101" s="1">
        <v>97</v>
      </c>
      <c r="B101" s="9">
        <v>45234</v>
      </c>
      <c r="C101" s="4">
        <v>39.519999999999996</v>
      </c>
      <c r="D101" s="4">
        <v>117</v>
      </c>
      <c r="E101" s="4">
        <v>117</v>
      </c>
    </row>
    <row r="102" spans="1:5" x14ac:dyDescent="0.3">
      <c r="A102" s="1">
        <v>98</v>
      </c>
      <c r="B102" s="9">
        <v>45241</v>
      </c>
      <c r="C102" s="4">
        <v>36.980000000000004</v>
      </c>
      <c r="D102" s="4">
        <v>155</v>
      </c>
      <c r="E102" s="4">
        <v>155</v>
      </c>
    </row>
    <row r="103" spans="1:5" x14ac:dyDescent="0.3">
      <c r="A103" s="1">
        <v>99</v>
      </c>
      <c r="B103" s="9">
        <v>45248</v>
      </c>
      <c r="C103" s="4">
        <v>57.94</v>
      </c>
      <c r="D103" s="4">
        <v>254</v>
      </c>
      <c r="E103" s="4">
        <v>254</v>
      </c>
    </row>
    <row r="104" spans="1:5" x14ac:dyDescent="0.3">
      <c r="A104" s="1">
        <v>100</v>
      </c>
      <c r="B104" s="9">
        <v>45255</v>
      </c>
      <c r="C104" s="4">
        <v>27.04</v>
      </c>
      <c r="D104" s="4">
        <v>172</v>
      </c>
      <c r="E104" s="4">
        <v>172</v>
      </c>
    </row>
    <row r="105" spans="1:5" x14ac:dyDescent="0.3">
      <c r="A105" s="1">
        <v>101</v>
      </c>
      <c r="B105" s="9">
        <v>45262</v>
      </c>
      <c r="C105" s="4">
        <v>44.480000000000004</v>
      </c>
      <c r="D105" s="4">
        <v>117</v>
      </c>
      <c r="E105" s="4">
        <v>117</v>
      </c>
    </row>
    <row r="106" spans="1:5" x14ac:dyDescent="0.3">
      <c r="A106" s="1">
        <v>102</v>
      </c>
      <c r="B106" s="9">
        <v>45269</v>
      </c>
      <c r="C106" s="4">
        <v>59.279999999999994</v>
      </c>
      <c r="D106" s="4">
        <v>238</v>
      </c>
      <c r="E106" s="4">
        <v>238</v>
      </c>
    </row>
    <row r="107" spans="1:5" x14ac:dyDescent="0.3">
      <c r="A107" s="1">
        <v>103</v>
      </c>
      <c r="B107" s="9">
        <v>45276</v>
      </c>
      <c r="C107" s="4">
        <v>56.04</v>
      </c>
      <c r="D107" s="4">
        <v>148</v>
      </c>
      <c r="E107" s="4">
        <v>148</v>
      </c>
    </row>
    <row r="108" spans="1:5" x14ac:dyDescent="0.3">
      <c r="A108" s="1">
        <v>104</v>
      </c>
      <c r="B108" s="9">
        <v>45283</v>
      </c>
      <c r="C108" s="4">
        <v>37.58</v>
      </c>
      <c r="D108" s="4">
        <v>147</v>
      </c>
      <c r="E108" s="4">
        <v>147</v>
      </c>
    </row>
    <row r="109" spans="1:5" x14ac:dyDescent="0.3">
      <c r="A109" s="1">
        <v>105</v>
      </c>
      <c r="B109" s="9">
        <v>45290</v>
      </c>
      <c r="C109" s="4">
        <v>47.64</v>
      </c>
      <c r="D109" s="4">
        <v>207</v>
      </c>
      <c r="E109" s="4">
        <v>207</v>
      </c>
    </row>
    <row r="110" spans="1:5" x14ac:dyDescent="0.3">
      <c r="A110" s="1">
        <v>106</v>
      </c>
      <c r="B110" s="9">
        <v>45297</v>
      </c>
      <c r="C110" s="4">
        <v>27.580000000000002</v>
      </c>
      <c r="D110" s="4">
        <v>192</v>
      </c>
      <c r="E110" s="4">
        <v>192</v>
      </c>
    </row>
    <row r="111" spans="1:5" x14ac:dyDescent="0.3">
      <c r="A111" s="1">
        <v>107</v>
      </c>
      <c r="B111" s="9">
        <v>45304</v>
      </c>
      <c r="C111" s="4">
        <v>5</v>
      </c>
      <c r="D111" s="4">
        <v>72</v>
      </c>
      <c r="E111" s="4">
        <v>72</v>
      </c>
    </row>
    <row r="112" spans="1:5" x14ac:dyDescent="0.3">
      <c r="A112" s="1">
        <v>108</v>
      </c>
      <c r="B112" s="9">
        <v>45311</v>
      </c>
      <c r="C112" s="4">
        <v>18.080000000000002</v>
      </c>
      <c r="D112" s="4">
        <v>87</v>
      </c>
      <c r="E112" s="4">
        <v>87</v>
      </c>
    </row>
    <row r="113" spans="1:5" x14ac:dyDescent="0.3">
      <c r="A113" s="1">
        <v>109</v>
      </c>
      <c r="B113" s="9">
        <v>45318</v>
      </c>
      <c r="C113" s="4">
        <v>2.62</v>
      </c>
      <c r="D113" s="4">
        <v>53</v>
      </c>
      <c r="E113" s="4">
        <v>53</v>
      </c>
    </row>
    <row r="114" spans="1:5" x14ac:dyDescent="0.3">
      <c r="A114" s="1">
        <v>110</v>
      </c>
      <c r="B114" s="9">
        <v>45325</v>
      </c>
      <c r="C114" s="4">
        <v>51.08</v>
      </c>
      <c r="D114" s="4">
        <v>198</v>
      </c>
      <c r="E114" s="4">
        <v>198</v>
      </c>
    </row>
    <row r="115" spans="1:5" x14ac:dyDescent="0.3">
      <c r="A115" s="1">
        <v>111</v>
      </c>
      <c r="B115" s="9">
        <v>45332</v>
      </c>
      <c r="C115" s="4">
        <v>45.160000000000004</v>
      </c>
      <c r="D115" s="4">
        <v>134</v>
      </c>
      <c r="E115" s="4">
        <v>134</v>
      </c>
    </row>
    <row r="116" spans="1:5" x14ac:dyDescent="0.3">
      <c r="A116" s="1">
        <v>112</v>
      </c>
      <c r="B116" s="9">
        <v>45339</v>
      </c>
      <c r="C116" s="4">
        <v>48.339999999999996</v>
      </c>
      <c r="D116" s="4">
        <v>218</v>
      </c>
      <c r="E116" s="4">
        <v>218</v>
      </c>
    </row>
    <row r="117" spans="1:5" x14ac:dyDescent="0.3">
      <c r="A117" s="1">
        <v>113</v>
      </c>
      <c r="B117" s="9">
        <v>45346</v>
      </c>
      <c r="C117" s="4">
        <v>35.14</v>
      </c>
      <c r="D117" s="4">
        <v>141</v>
      </c>
      <c r="E117" s="4">
        <v>141</v>
      </c>
    </row>
    <row r="118" spans="1:5" x14ac:dyDescent="0.3">
      <c r="A118" s="1">
        <v>114</v>
      </c>
      <c r="B118" s="9">
        <v>45353</v>
      </c>
      <c r="C118" s="4">
        <v>41.92</v>
      </c>
      <c r="D118" s="4">
        <v>159</v>
      </c>
      <c r="E118" s="4">
        <v>159</v>
      </c>
    </row>
    <row r="119" spans="1:5" x14ac:dyDescent="0.3">
      <c r="A119" s="1">
        <v>115</v>
      </c>
      <c r="B119" s="9">
        <v>45360</v>
      </c>
      <c r="C119" s="4">
        <v>15.64</v>
      </c>
      <c r="D119" s="4">
        <v>146</v>
      </c>
      <c r="E119" s="4">
        <v>146</v>
      </c>
    </row>
    <row r="120" spans="1:5" x14ac:dyDescent="0.3">
      <c r="A120" s="1">
        <v>116</v>
      </c>
      <c r="B120" s="9">
        <v>45367</v>
      </c>
      <c r="C120" s="4">
        <v>15.02</v>
      </c>
      <c r="D120" s="4">
        <v>126</v>
      </c>
      <c r="E120" s="4">
        <v>126</v>
      </c>
    </row>
    <row r="121" spans="1:5" x14ac:dyDescent="0.3">
      <c r="A121" s="1">
        <v>117</v>
      </c>
      <c r="B121" s="9">
        <v>45374</v>
      </c>
      <c r="C121" s="4">
        <v>27.839999999999996</v>
      </c>
      <c r="D121" s="4">
        <v>122</v>
      </c>
      <c r="E121" s="4">
        <v>122</v>
      </c>
    </row>
    <row r="122" spans="1:5" x14ac:dyDescent="0.3">
      <c r="A122" s="1">
        <v>118</v>
      </c>
      <c r="B122" s="9">
        <v>45381</v>
      </c>
      <c r="C122" s="4">
        <v>15.280000000000001</v>
      </c>
      <c r="D122" s="4">
        <v>94</v>
      </c>
      <c r="E122" s="4">
        <v>94</v>
      </c>
    </row>
    <row r="123" spans="1:5" x14ac:dyDescent="0.3">
      <c r="A123" s="1">
        <v>119</v>
      </c>
      <c r="B123" s="9">
        <v>45388</v>
      </c>
      <c r="C123" s="4">
        <v>25.14</v>
      </c>
      <c r="D123" s="4">
        <v>159</v>
      </c>
      <c r="E123" s="4">
        <v>159</v>
      </c>
    </row>
    <row r="124" spans="1:5" x14ac:dyDescent="0.3">
      <c r="A124" s="1">
        <v>120</v>
      </c>
      <c r="B124" s="9">
        <v>45395</v>
      </c>
      <c r="C124" s="4">
        <v>3.88</v>
      </c>
      <c r="D124" s="4">
        <v>66</v>
      </c>
      <c r="E124" s="4">
        <v>66</v>
      </c>
    </row>
    <row r="125" spans="1:5" x14ac:dyDescent="0.3">
      <c r="A125" s="1">
        <v>121</v>
      </c>
      <c r="B125" s="9">
        <v>45402</v>
      </c>
      <c r="C125" s="4">
        <v>28.26</v>
      </c>
      <c r="D125" s="4">
        <v>155</v>
      </c>
      <c r="E125" s="4">
        <v>155</v>
      </c>
    </row>
    <row r="126" spans="1:5" x14ac:dyDescent="0.3">
      <c r="A126" s="1">
        <v>122</v>
      </c>
      <c r="B126" s="9">
        <v>45409</v>
      </c>
      <c r="C126" s="4">
        <v>3.7600000000000002</v>
      </c>
      <c r="D126" s="4">
        <v>70</v>
      </c>
      <c r="E126" s="4">
        <v>70</v>
      </c>
    </row>
    <row r="127" spans="1:5" x14ac:dyDescent="0.3">
      <c r="A127" s="1">
        <v>123</v>
      </c>
      <c r="B127" s="9">
        <v>45416</v>
      </c>
      <c r="C127" s="4">
        <v>44.8</v>
      </c>
      <c r="D127" s="4">
        <v>116</v>
      </c>
      <c r="E127" s="4">
        <v>116</v>
      </c>
    </row>
    <row r="128" spans="1:5" x14ac:dyDescent="0.3">
      <c r="A128" s="1">
        <v>124</v>
      </c>
      <c r="B128" s="9">
        <v>45423</v>
      </c>
      <c r="C128" s="4">
        <v>24.619999999999997</v>
      </c>
      <c r="D128" s="4">
        <v>152</v>
      </c>
      <c r="E128" s="4">
        <v>152</v>
      </c>
    </row>
    <row r="129" spans="1:5" x14ac:dyDescent="0.3">
      <c r="A129" s="1">
        <v>125</v>
      </c>
      <c r="B129" s="9">
        <v>45430</v>
      </c>
      <c r="C129" s="4">
        <v>45.9</v>
      </c>
      <c r="D129" s="4">
        <v>197</v>
      </c>
      <c r="E129" s="4">
        <v>197</v>
      </c>
    </row>
    <row r="130" spans="1:5" x14ac:dyDescent="0.3">
      <c r="A130" s="1">
        <v>126</v>
      </c>
      <c r="B130" s="9">
        <v>45437</v>
      </c>
      <c r="C130" s="4">
        <v>17.440000000000001</v>
      </c>
      <c r="D130" s="4">
        <v>106</v>
      </c>
      <c r="E130" s="4">
        <v>106</v>
      </c>
    </row>
    <row r="131" spans="1:5" x14ac:dyDescent="0.3">
      <c r="A131" s="1">
        <v>127</v>
      </c>
      <c r="B131" s="9">
        <v>45444</v>
      </c>
      <c r="C131" s="4">
        <v>1.56</v>
      </c>
      <c r="D131" s="4">
        <v>66</v>
      </c>
      <c r="E131" s="4">
        <v>66</v>
      </c>
    </row>
    <row r="132" spans="1:5" x14ac:dyDescent="0.3">
      <c r="A132" s="1">
        <v>128</v>
      </c>
      <c r="B132" s="9">
        <v>45451</v>
      </c>
      <c r="C132" s="4">
        <v>70.06</v>
      </c>
      <c r="D132" s="4">
        <v>88</v>
      </c>
      <c r="E132" s="4">
        <v>88</v>
      </c>
    </row>
    <row r="133" spans="1:5" x14ac:dyDescent="0.3">
      <c r="A133" s="1">
        <v>129</v>
      </c>
      <c r="B133" s="9">
        <v>45458</v>
      </c>
      <c r="C133" s="4">
        <v>44.06</v>
      </c>
      <c r="D133" s="4">
        <v>247</v>
      </c>
      <c r="E133" s="4">
        <v>247</v>
      </c>
    </row>
    <row r="134" spans="1:5" x14ac:dyDescent="0.3">
      <c r="A134" s="1">
        <v>130</v>
      </c>
      <c r="B134" s="9">
        <v>45465</v>
      </c>
      <c r="C134" s="4">
        <v>11.92</v>
      </c>
      <c r="D134" s="4">
        <v>97</v>
      </c>
      <c r="E134" s="4">
        <v>97</v>
      </c>
    </row>
    <row r="135" spans="1:5" x14ac:dyDescent="0.3">
      <c r="A135" s="1">
        <v>131</v>
      </c>
      <c r="B135" s="9">
        <v>45472</v>
      </c>
      <c r="C135" s="4">
        <v>2</v>
      </c>
      <c r="D135" s="4">
        <v>16</v>
      </c>
      <c r="E135" s="4">
        <v>16</v>
      </c>
    </row>
    <row r="136" spans="1:5" x14ac:dyDescent="0.3">
      <c r="A136" s="1">
        <v>132</v>
      </c>
      <c r="B136" s="9">
        <v>45479</v>
      </c>
      <c r="C136" s="4">
        <v>53.04</v>
      </c>
      <c r="D136" s="4">
        <v>127</v>
      </c>
      <c r="E136" s="4">
        <v>127</v>
      </c>
    </row>
    <row r="137" spans="1:5" x14ac:dyDescent="0.3">
      <c r="A137" s="1">
        <v>133</v>
      </c>
      <c r="B137" s="9">
        <v>45486</v>
      </c>
      <c r="C137" s="4">
        <v>1.6800000000000002</v>
      </c>
      <c r="D137" s="4">
        <v>57</v>
      </c>
      <c r="E137" s="4">
        <v>57</v>
      </c>
    </row>
    <row r="138" spans="1:5" x14ac:dyDescent="0.3">
      <c r="A138" s="1">
        <v>134</v>
      </c>
      <c r="B138" s="9">
        <v>45493</v>
      </c>
      <c r="C138" s="4">
        <v>43.96</v>
      </c>
      <c r="D138" s="4">
        <v>196</v>
      </c>
      <c r="E138" s="4">
        <v>196</v>
      </c>
    </row>
    <row r="139" spans="1:5" x14ac:dyDescent="0.3">
      <c r="A139" s="1">
        <v>135</v>
      </c>
      <c r="B139" s="9">
        <v>45500</v>
      </c>
      <c r="C139" s="4">
        <v>7.38</v>
      </c>
      <c r="D139" s="4">
        <v>108</v>
      </c>
      <c r="E139" s="4">
        <v>108</v>
      </c>
    </row>
    <row r="140" spans="1:5" x14ac:dyDescent="0.3">
      <c r="A140" s="1">
        <v>136</v>
      </c>
      <c r="B140" s="9">
        <v>45507</v>
      </c>
      <c r="C140" s="4">
        <v>9.66</v>
      </c>
      <c r="D140" s="4">
        <v>116</v>
      </c>
      <c r="E140" s="4">
        <v>116</v>
      </c>
    </row>
    <row r="141" spans="1:5" x14ac:dyDescent="0.3">
      <c r="A141" s="1">
        <v>137</v>
      </c>
      <c r="B141" s="9">
        <v>45514</v>
      </c>
      <c r="C141" s="4">
        <v>5.12</v>
      </c>
      <c r="D141" s="4">
        <v>95</v>
      </c>
      <c r="E141" s="4">
        <v>95</v>
      </c>
    </row>
    <row r="142" spans="1:5" x14ac:dyDescent="0.3">
      <c r="A142" s="1">
        <v>138</v>
      </c>
      <c r="B142" s="9">
        <v>45521</v>
      </c>
      <c r="C142" s="4">
        <v>54.739999999999995</v>
      </c>
      <c r="D142" s="4">
        <v>208</v>
      </c>
      <c r="E142" s="4">
        <v>208</v>
      </c>
    </row>
    <row r="143" spans="1:5" x14ac:dyDescent="0.3">
      <c r="A143" s="1">
        <v>139</v>
      </c>
      <c r="B143" s="9">
        <v>45528</v>
      </c>
      <c r="C143" s="4">
        <v>8.6</v>
      </c>
      <c r="D143" s="4">
        <v>96</v>
      </c>
      <c r="E143" s="4">
        <v>96</v>
      </c>
    </row>
    <row r="144" spans="1:5" x14ac:dyDescent="0.3">
      <c r="A144" s="1">
        <v>140</v>
      </c>
      <c r="B144" s="9">
        <v>45535</v>
      </c>
      <c r="C144" s="4">
        <v>36.980000000000004</v>
      </c>
      <c r="D144" s="4">
        <v>207</v>
      </c>
      <c r="E144" s="4">
        <v>207</v>
      </c>
    </row>
    <row r="145" spans="1:5" x14ac:dyDescent="0.3">
      <c r="A145" s="1">
        <v>141</v>
      </c>
      <c r="B145" s="9">
        <v>45542</v>
      </c>
      <c r="C145" s="4">
        <v>14.680000000000001</v>
      </c>
      <c r="D145" s="4">
        <v>109</v>
      </c>
      <c r="E145" s="4">
        <v>109</v>
      </c>
    </row>
    <row r="146" spans="1:5" x14ac:dyDescent="0.3">
      <c r="A146" s="1">
        <v>142</v>
      </c>
      <c r="B146" s="9">
        <v>45549</v>
      </c>
      <c r="C146" s="4">
        <v>38.739999999999995</v>
      </c>
      <c r="D146" s="4">
        <v>192</v>
      </c>
      <c r="E146" s="4">
        <v>192</v>
      </c>
    </row>
    <row r="147" spans="1:5" x14ac:dyDescent="0.3">
      <c r="A147" s="1">
        <v>143</v>
      </c>
      <c r="B147" s="9">
        <v>45556</v>
      </c>
      <c r="C147" s="4">
        <v>44.1</v>
      </c>
      <c r="D147" s="4">
        <v>201</v>
      </c>
      <c r="E147" s="4">
        <v>201</v>
      </c>
    </row>
    <row r="148" spans="1:5" x14ac:dyDescent="0.3">
      <c r="A148" s="1">
        <v>144</v>
      </c>
      <c r="B148" s="9">
        <v>45563</v>
      </c>
      <c r="C148" s="4">
        <v>20.919999999999998</v>
      </c>
      <c r="D148" s="4">
        <v>104</v>
      </c>
      <c r="E148" s="4">
        <v>104</v>
      </c>
    </row>
    <row r="149" spans="1:5" x14ac:dyDescent="0.3">
      <c r="A149" s="1">
        <v>145</v>
      </c>
      <c r="B149" s="9">
        <v>45570</v>
      </c>
      <c r="C149" s="4">
        <v>19.240000000000002</v>
      </c>
      <c r="D149" s="4">
        <v>114</v>
      </c>
      <c r="E149" s="4">
        <v>114</v>
      </c>
    </row>
    <row r="150" spans="1:5" x14ac:dyDescent="0.3">
      <c r="A150" s="1">
        <v>146</v>
      </c>
      <c r="B150" s="9">
        <v>45577</v>
      </c>
      <c r="C150" s="4">
        <v>28.060000000000002</v>
      </c>
      <c r="D150" s="4">
        <v>103</v>
      </c>
      <c r="E150" s="4">
        <v>103</v>
      </c>
    </row>
    <row r="151" spans="1:5" x14ac:dyDescent="0.3">
      <c r="A151" s="1">
        <v>147</v>
      </c>
      <c r="B151" s="9">
        <v>45584</v>
      </c>
      <c r="C151" s="4">
        <v>48.019999999999996</v>
      </c>
      <c r="D151" s="4">
        <v>132</v>
      </c>
      <c r="E151" s="4">
        <v>132</v>
      </c>
    </row>
    <row r="152" spans="1:5" x14ac:dyDescent="0.3">
      <c r="A152" s="1">
        <v>148</v>
      </c>
      <c r="B152" s="9">
        <v>45591</v>
      </c>
      <c r="C152" s="4">
        <v>48.64</v>
      </c>
      <c r="D152" s="4">
        <v>254</v>
      </c>
      <c r="E152" s="4">
        <v>254</v>
      </c>
    </row>
    <row r="153" spans="1:5" x14ac:dyDescent="0.3">
      <c r="A153" s="1">
        <v>149</v>
      </c>
      <c r="B153" s="9">
        <v>45598</v>
      </c>
      <c r="C153" s="4">
        <v>7.6</v>
      </c>
      <c r="D153" s="4">
        <v>109</v>
      </c>
      <c r="E153" s="4">
        <v>109</v>
      </c>
    </row>
    <row r="154" spans="1:5" x14ac:dyDescent="0.3">
      <c r="A154" s="1">
        <v>150</v>
      </c>
      <c r="B154" s="9">
        <v>45605</v>
      </c>
      <c r="C154" s="4">
        <v>8.9400000000000013</v>
      </c>
      <c r="D154" s="4">
        <v>101</v>
      </c>
      <c r="E154" s="4">
        <v>101</v>
      </c>
    </row>
    <row r="155" spans="1:5" x14ac:dyDescent="0.3">
      <c r="A155" s="1">
        <v>151</v>
      </c>
      <c r="B155" s="9">
        <v>45612</v>
      </c>
      <c r="C155" s="4">
        <v>56.14</v>
      </c>
      <c r="D155" s="4">
        <v>161</v>
      </c>
      <c r="E155" s="4">
        <v>161</v>
      </c>
    </row>
    <row r="156" spans="1:5" x14ac:dyDescent="0.3">
      <c r="A156" s="1">
        <v>152</v>
      </c>
      <c r="B156" s="9">
        <v>45619</v>
      </c>
      <c r="C156" s="4">
        <v>24.2</v>
      </c>
      <c r="D156" s="4">
        <v>116</v>
      </c>
      <c r="E156" s="4">
        <v>116</v>
      </c>
    </row>
    <row r="157" spans="1:5" x14ac:dyDescent="0.3">
      <c r="A157" s="1">
        <v>153</v>
      </c>
      <c r="B157" s="9">
        <v>45626</v>
      </c>
      <c r="C157" s="4">
        <v>39.519999999999996</v>
      </c>
      <c r="D157" s="4">
        <v>166</v>
      </c>
      <c r="E157" s="4">
        <v>166</v>
      </c>
    </row>
    <row r="158" spans="1:5" x14ac:dyDescent="0.3">
      <c r="A158" s="1">
        <v>154</v>
      </c>
      <c r="B158" s="9">
        <v>45633</v>
      </c>
      <c r="C158" s="4">
        <v>34.260000000000005</v>
      </c>
      <c r="D158" s="4">
        <v>190</v>
      </c>
      <c r="E158" s="4">
        <v>190</v>
      </c>
    </row>
    <row r="159" spans="1:5" x14ac:dyDescent="0.3">
      <c r="A159" s="1">
        <v>155</v>
      </c>
      <c r="B159" s="9">
        <v>45640</v>
      </c>
      <c r="C159" s="4">
        <v>37.56</v>
      </c>
      <c r="D159" s="4">
        <v>156</v>
      </c>
      <c r="E159" s="4">
        <v>156</v>
      </c>
    </row>
    <row r="160" spans="1:5" x14ac:dyDescent="0.3">
      <c r="A160" s="1">
        <v>156</v>
      </c>
      <c r="B160" s="9">
        <v>45647</v>
      </c>
      <c r="C160" s="4">
        <v>0.82</v>
      </c>
      <c r="D160" s="4">
        <v>32</v>
      </c>
      <c r="E160" s="4">
        <v>32</v>
      </c>
    </row>
    <row r="161" spans="1:5" x14ac:dyDescent="0.3">
      <c r="A161" s="1">
        <v>157</v>
      </c>
      <c r="B161" s="9">
        <v>45654</v>
      </c>
      <c r="C161" s="4">
        <v>18.78</v>
      </c>
      <c r="D161" s="4">
        <v>153</v>
      </c>
      <c r="E161" s="4">
        <v>153</v>
      </c>
    </row>
    <row r="162" spans="1:5" x14ac:dyDescent="0.3">
      <c r="A162" s="1">
        <v>158</v>
      </c>
      <c r="B162" s="9">
        <v>45661</v>
      </c>
      <c r="C162" s="4">
        <v>29.96</v>
      </c>
      <c r="D162" s="4">
        <v>101</v>
      </c>
      <c r="E162" s="4">
        <v>101</v>
      </c>
    </row>
    <row r="163" spans="1:5" x14ac:dyDescent="0.3">
      <c r="A163" s="1">
        <v>159</v>
      </c>
      <c r="B163" s="9">
        <v>45668</v>
      </c>
      <c r="C163" s="4">
        <v>2.34</v>
      </c>
      <c r="D163" s="4">
        <v>73</v>
      </c>
      <c r="E163" s="4">
        <v>73</v>
      </c>
    </row>
    <row r="164" spans="1:5" x14ac:dyDescent="0.3">
      <c r="A164" s="1">
        <v>160</v>
      </c>
      <c r="B164" s="9">
        <v>45675</v>
      </c>
      <c r="C164" s="4">
        <v>26.339999999999996</v>
      </c>
      <c r="D164" s="4">
        <v>129</v>
      </c>
      <c r="E164" s="4">
        <v>129</v>
      </c>
    </row>
    <row r="165" spans="1:5" x14ac:dyDescent="0.3">
      <c r="A165" s="1">
        <v>161</v>
      </c>
      <c r="B165" s="9">
        <v>45682</v>
      </c>
      <c r="C165" s="4">
        <v>34.5</v>
      </c>
      <c r="D165" s="4">
        <v>144</v>
      </c>
      <c r="E165" s="4">
        <v>144</v>
      </c>
    </row>
    <row r="166" spans="1:5" x14ac:dyDescent="0.3">
      <c r="A166" s="1">
        <v>162</v>
      </c>
      <c r="B166" s="9">
        <v>45689</v>
      </c>
      <c r="C166" s="4">
        <v>17.14</v>
      </c>
      <c r="D166" s="4">
        <v>133</v>
      </c>
      <c r="E166" s="4">
        <v>133</v>
      </c>
    </row>
    <row r="167" spans="1:5" x14ac:dyDescent="0.3">
      <c r="A167" s="1">
        <v>163</v>
      </c>
      <c r="B167" s="9">
        <v>45696</v>
      </c>
      <c r="C167" s="4">
        <v>37.68</v>
      </c>
      <c r="D167" s="4">
        <v>149</v>
      </c>
      <c r="E167" s="4">
        <v>149</v>
      </c>
    </row>
    <row r="168" spans="1:5" x14ac:dyDescent="0.3">
      <c r="A168" s="1">
        <v>164</v>
      </c>
      <c r="B168" s="9">
        <v>45703</v>
      </c>
      <c r="C168" s="4">
        <v>32.700000000000003</v>
      </c>
      <c r="D168" s="4">
        <v>180</v>
      </c>
      <c r="E168" s="4">
        <v>180</v>
      </c>
    </row>
    <row r="169" spans="1:5" x14ac:dyDescent="0.3">
      <c r="A169" s="1">
        <v>165</v>
      </c>
      <c r="B169" s="9">
        <v>45710</v>
      </c>
      <c r="C169" s="4">
        <v>23.44</v>
      </c>
      <c r="D169" s="4">
        <v>119</v>
      </c>
      <c r="E169" s="4">
        <v>119</v>
      </c>
    </row>
    <row r="170" spans="1:5" x14ac:dyDescent="0.3">
      <c r="A170" s="1">
        <v>166</v>
      </c>
      <c r="B170" s="9">
        <v>45717</v>
      </c>
      <c r="C170" s="4">
        <v>46.9</v>
      </c>
      <c r="D170" s="4">
        <v>119</v>
      </c>
      <c r="E170" s="4">
        <v>119</v>
      </c>
    </row>
    <row r="171" spans="1:5" x14ac:dyDescent="0.3">
      <c r="A171" s="1">
        <v>167</v>
      </c>
      <c r="B171" s="9">
        <v>45724</v>
      </c>
      <c r="C171" s="4">
        <v>3.5799999999999996</v>
      </c>
      <c r="D171" s="4">
        <v>80</v>
      </c>
      <c r="E171" s="4">
        <v>80</v>
      </c>
    </row>
    <row r="172" spans="1:5" x14ac:dyDescent="0.3">
      <c r="A172" s="1">
        <v>168</v>
      </c>
      <c r="B172" s="9">
        <v>45731</v>
      </c>
      <c r="C172" s="4">
        <v>41.36</v>
      </c>
      <c r="D172" s="4">
        <v>122</v>
      </c>
      <c r="E172" s="4">
        <v>122</v>
      </c>
    </row>
    <row r="173" spans="1:5" x14ac:dyDescent="0.3">
      <c r="A173" s="1">
        <v>169</v>
      </c>
      <c r="B173" s="9">
        <v>45738</v>
      </c>
      <c r="C173" s="4">
        <v>43.08</v>
      </c>
      <c r="D173" s="4">
        <v>171</v>
      </c>
      <c r="E173" s="4">
        <v>171</v>
      </c>
    </row>
    <row r="174" spans="1:5" x14ac:dyDescent="0.3">
      <c r="A174" s="1">
        <v>170</v>
      </c>
      <c r="B174" s="9">
        <v>45745</v>
      </c>
      <c r="C174" s="4">
        <v>56.86</v>
      </c>
      <c r="D174" s="4">
        <v>150</v>
      </c>
      <c r="E174" s="4">
        <v>150</v>
      </c>
    </row>
    <row r="175" spans="1:5" x14ac:dyDescent="0.3">
      <c r="A175" s="1">
        <v>171</v>
      </c>
      <c r="B175" s="9">
        <v>45752</v>
      </c>
      <c r="C175" s="4">
        <v>10</v>
      </c>
      <c r="D175" s="4">
        <v>84</v>
      </c>
      <c r="E175" s="4">
        <v>84</v>
      </c>
    </row>
    <row r="176" spans="1:5" x14ac:dyDescent="0.3">
      <c r="A176" s="1">
        <v>172</v>
      </c>
      <c r="B176" s="9">
        <v>45759</v>
      </c>
      <c r="C176" s="4">
        <v>32.9</v>
      </c>
      <c r="D176" s="4">
        <v>145</v>
      </c>
      <c r="E176" s="4">
        <v>145</v>
      </c>
    </row>
    <row r="177" spans="1:5" x14ac:dyDescent="0.3">
      <c r="A177" s="1">
        <v>173</v>
      </c>
      <c r="B177" s="9">
        <v>45766</v>
      </c>
      <c r="C177" s="4">
        <v>3.9200000000000004</v>
      </c>
      <c r="D177" s="4">
        <v>76</v>
      </c>
      <c r="E177" s="4">
        <v>76</v>
      </c>
    </row>
    <row r="178" spans="1:5" x14ac:dyDescent="0.3">
      <c r="A178" s="1">
        <v>174</v>
      </c>
      <c r="B178" s="9">
        <v>45773</v>
      </c>
      <c r="C178" s="4">
        <v>33.68</v>
      </c>
      <c r="D178" s="4">
        <v>117</v>
      </c>
      <c r="E178" s="4">
        <v>117</v>
      </c>
    </row>
    <row r="179" spans="1:5" x14ac:dyDescent="0.3">
      <c r="A179" s="1">
        <v>175</v>
      </c>
      <c r="B179" s="9">
        <v>45780</v>
      </c>
      <c r="C179" s="4">
        <v>44.480000000000004</v>
      </c>
      <c r="D179" s="4">
        <v>115</v>
      </c>
      <c r="E179" s="4">
        <v>115</v>
      </c>
    </row>
    <row r="180" spans="1:5" x14ac:dyDescent="0.3">
      <c r="A180" s="1">
        <v>176</v>
      </c>
      <c r="B180" s="9">
        <v>45787</v>
      </c>
      <c r="C180" s="4">
        <v>55.379999999999995</v>
      </c>
      <c r="D180" s="4">
        <v>270</v>
      </c>
      <c r="E180" s="4">
        <v>270</v>
      </c>
    </row>
    <row r="181" spans="1:5" x14ac:dyDescent="0.3">
      <c r="A181" s="1">
        <v>177</v>
      </c>
      <c r="B181" s="9">
        <v>45794</v>
      </c>
      <c r="C181" s="4">
        <v>49.68</v>
      </c>
      <c r="D181" s="4">
        <v>202</v>
      </c>
      <c r="E181" s="4">
        <v>202</v>
      </c>
    </row>
    <row r="182" spans="1:5" x14ac:dyDescent="0.3">
      <c r="A182" s="1">
        <v>178</v>
      </c>
      <c r="B182" s="9">
        <v>45801</v>
      </c>
      <c r="C182" s="4">
        <v>34.04</v>
      </c>
      <c r="D182" s="4">
        <v>117</v>
      </c>
      <c r="E182" s="4">
        <v>117</v>
      </c>
    </row>
    <row r="183" spans="1:5" x14ac:dyDescent="0.3">
      <c r="A183" s="1">
        <v>179</v>
      </c>
      <c r="B183" s="9">
        <v>45808</v>
      </c>
      <c r="C183" s="4">
        <v>55.339999999999996</v>
      </c>
      <c r="D183" s="4">
        <v>118</v>
      </c>
      <c r="E183" s="4">
        <v>118</v>
      </c>
    </row>
    <row r="184" spans="1:5" x14ac:dyDescent="0.3">
      <c r="A184" s="1">
        <v>180</v>
      </c>
      <c r="B184" s="9">
        <v>45815</v>
      </c>
      <c r="C184" s="4">
        <v>33.119999999999997</v>
      </c>
      <c r="D184" s="4">
        <v>126</v>
      </c>
      <c r="E184" s="4">
        <v>126</v>
      </c>
    </row>
    <row r="185" spans="1:5" x14ac:dyDescent="0.3">
      <c r="A185" s="1">
        <v>181</v>
      </c>
      <c r="B185" s="9">
        <v>45822</v>
      </c>
      <c r="C185" s="4">
        <v>31.32</v>
      </c>
      <c r="D185" s="4">
        <v>105</v>
      </c>
      <c r="E185" s="4">
        <v>105</v>
      </c>
    </row>
    <row r="186" spans="1:5" x14ac:dyDescent="0.3">
      <c r="A186" s="1">
        <v>182</v>
      </c>
      <c r="B186" s="9">
        <v>45829</v>
      </c>
      <c r="C186" s="4">
        <v>43.7</v>
      </c>
      <c r="D186" s="4">
        <v>122</v>
      </c>
      <c r="E186" s="4">
        <v>122</v>
      </c>
    </row>
    <row r="187" spans="1:5" x14ac:dyDescent="0.3">
      <c r="A187" s="1">
        <v>183</v>
      </c>
      <c r="B187" s="9">
        <v>45836</v>
      </c>
      <c r="C187" s="4">
        <v>11.24</v>
      </c>
      <c r="D187" s="4">
        <v>87</v>
      </c>
      <c r="E187" s="4">
        <v>87</v>
      </c>
    </row>
    <row r="188" spans="1:5" x14ac:dyDescent="0.3">
      <c r="A188" s="1">
        <v>184</v>
      </c>
      <c r="B188" s="9">
        <v>45843</v>
      </c>
      <c r="C188" s="4">
        <v>57.52</v>
      </c>
      <c r="D188" s="4">
        <v>262</v>
      </c>
      <c r="E188" s="4">
        <v>262</v>
      </c>
    </row>
    <row r="189" spans="1:5" x14ac:dyDescent="0.3">
      <c r="A189" s="1">
        <v>185</v>
      </c>
      <c r="B189" s="9">
        <v>45850</v>
      </c>
      <c r="C189" s="4">
        <v>50.760000000000005</v>
      </c>
      <c r="D189" s="4">
        <v>176</v>
      </c>
      <c r="E189" s="4">
        <v>176</v>
      </c>
    </row>
    <row r="190" spans="1:5" x14ac:dyDescent="0.3">
      <c r="A190" s="1">
        <v>186</v>
      </c>
      <c r="B190" s="9">
        <v>45857</v>
      </c>
      <c r="C190" s="4">
        <v>41</v>
      </c>
      <c r="D190" s="4">
        <v>226</v>
      </c>
      <c r="E190" s="4">
        <v>226</v>
      </c>
    </row>
    <row r="191" spans="1:5" x14ac:dyDescent="0.3">
      <c r="A191" s="1">
        <v>187</v>
      </c>
      <c r="B191" s="9">
        <v>45864</v>
      </c>
      <c r="C191" s="4">
        <v>27.9</v>
      </c>
      <c r="D191" s="4">
        <v>103</v>
      </c>
      <c r="E191" s="4">
        <v>103</v>
      </c>
    </row>
    <row r="192" spans="1:5" x14ac:dyDescent="0.3">
      <c r="A192" s="1">
        <v>188</v>
      </c>
      <c r="B192" s="9">
        <v>45871</v>
      </c>
      <c r="C192" s="4">
        <v>38.22</v>
      </c>
      <c r="D192" s="4">
        <v>173</v>
      </c>
      <c r="E192" s="4">
        <v>173</v>
      </c>
    </row>
    <row r="193" spans="1:5" x14ac:dyDescent="0.3">
      <c r="A193" s="1">
        <v>189</v>
      </c>
      <c r="B193" s="9">
        <v>45878</v>
      </c>
      <c r="C193" s="4">
        <v>57.2</v>
      </c>
      <c r="D193" s="4">
        <v>159</v>
      </c>
      <c r="E193" s="4">
        <v>159</v>
      </c>
    </row>
    <row r="194" spans="1:5" x14ac:dyDescent="0.3">
      <c r="A194" s="1">
        <v>190</v>
      </c>
      <c r="B194" s="9">
        <v>45885</v>
      </c>
      <c r="C194" s="4">
        <v>3.7399999999999998</v>
      </c>
      <c r="D194" s="4">
        <v>67</v>
      </c>
      <c r="E194" s="4">
        <v>67</v>
      </c>
    </row>
    <row r="195" spans="1:5" x14ac:dyDescent="0.3">
      <c r="A195" s="1">
        <v>191</v>
      </c>
      <c r="B195" s="9">
        <v>45892</v>
      </c>
      <c r="C195" s="4">
        <v>7.9</v>
      </c>
      <c r="D195" s="4">
        <v>108</v>
      </c>
      <c r="E195" s="4">
        <v>108</v>
      </c>
    </row>
    <row r="196" spans="1:5" x14ac:dyDescent="0.3">
      <c r="A196" s="1">
        <v>192</v>
      </c>
      <c r="B196" s="9">
        <v>45899</v>
      </c>
      <c r="C196" s="4">
        <v>15.1</v>
      </c>
      <c r="D196" s="4">
        <v>99</v>
      </c>
      <c r="E196" s="4">
        <v>99</v>
      </c>
    </row>
    <row r="197" spans="1:5" x14ac:dyDescent="0.3">
      <c r="A197" s="1">
        <v>193</v>
      </c>
      <c r="B197" s="9">
        <v>45906</v>
      </c>
      <c r="C197" s="4">
        <v>3.44</v>
      </c>
      <c r="D197" s="4">
        <v>59</v>
      </c>
      <c r="E197" s="4">
        <v>59</v>
      </c>
    </row>
    <row r="198" spans="1:5" x14ac:dyDescent="0.3">
      <c r="A198" s="1">
        <v>194</v>
      </c>
      <c r="B198" s="9">
        <v>45913</v>
      </c>
      <c r="C198" s="4">
        <v>33.36</v>
      </c>
      <c r="D198" s="4">
        <v>196</v>
      </c>
      <c r="E198" s="4">
        <v>196</v>
      </c>
    </row>
    <row r="199" spans="1:5" x14ac:dyDescent="0.3">
      <c r="A199" s="1">
        <v>195</v>
      </c>
      <c r="B199" s="9">
        <v>45920</v>
      </c>
      <c r="C199" s="4">
        <v>29.939999999999998</v>
      </c>
      <c r="D199" s="4">
        <v>173</v>
      </c>
      <c r="E199" s="4">
        <v>173</v>
      </c>
    </row>
    <row r="200" spans="1:5" x14ac:dyDescent="0.3">
      <c r="A200" s="1">
        <v>196</v>
      </c>
      <c r="B200" s="9">
        <v>45927</v>
      </c>
      <c r="C200" s="4">
        <v>7.6400000000000006</v>
      </c>
      <c r="D200" s="4">
        <v>76</v>
      </c>
      <c r="E200" s="4">
        <v>76</v>
      </c>
    </row>
    <row r="201" spans="1:5" x14ac:dyDescent="0.3">
      <c r="A201" s="1">
        <v>197</v>
      </c>
      <c r="B201" s="9">
        <v>45934</v>
      </c>
      <c r="C201" s="4">
        <v>18.84</v>
      </c>
      <c r="D201" s="4">
        <v>97</v>
      </c>
      <c r="E201" s="4">
        <v>97</v>
      </c>
    </row>
    <row r="202" spans="1:5" x14ac:dyDescent="0.3">
      <c r="A202" s="1">
        <v>198</v>
      </c>
      <c r="B202" s="9">
        <v>45941</v>
      </c>
      <c r="C202" s="4">
        <v>35.4</v>
      </c>
      <c r="D202" s="4">
        <v>128</v>
      </c>
      <c r="E202" s="4">
        <v>128</v>
      </c>
    </row>
    <row r="203" spans="1:5" x14ac:dyDescent="0.3">
      <c r="A203" s="1">
        <v>199</v>
      </c>
      <c r="B203" s="9">
        <v>45948</v>
      </c>
      <c r="C203" s="4">
        <v>56.720000000000006</v>
      </c>
      <c r="D203" s="7"/>
      <c r="E203" s="7">
        <v>187.33333333333334</v>
      </c>
    </row>
    <row r="204" spans="1:5" x14ac:dyDescent="0.3">
      <c r="A204" s="1">
        <v>200</v>
      </c>
      <c r="B204" s="9">
        <v>45955</v>
      </c>
      <c r="C204" s="4">
        <v>46.42</v>
      </c>
      <c r="D204" s="4">
        <v>134</v>
      </c>
      <c r="E204" s="4">
        <v>134</v>
      </c>
    </row>
  </sheetData>
  <autoFilter ref="A4:E4" xr:uid="{93EC0AD2-AD99-4C68-A631-B11C3CC04C9D}"/>
  <sortState xmlns:xlrd2="http://schemas.microsoft.com/office/spreadsheetml/2017/richdata2" ref="A5:F204">
    <sortCondition ref="A4:A2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6BBF-6253-5F40-B40E-067740052A32}">
  <dimension ref="A1:N32"/>
  <sheetViews>
    <sheetView workbookViewId="0">
      <selection activeCell="B22" sqref="B22"/>
    </sheetView>
  </sheetViews>
  <sheetFormatPr defaultColWidth="11.19921875" defaultRowHeight="15.6" x14ac:dyDescent="0.3"/>
  <cols>
    <col min="1" max="1" width="32" customWidth="1"/>
    <col min="2" max="2" width="17.69921875" bestFit="1" customWidth="1"/>
    <col min="5" max="5" width="23.19921875" bestFit="1" customWidth="1"/>
  </cols>
  <sheetData>
    <row r="1" spans="1:14" ht="19.95" customHeight="1" x14ac:dyDescent="0.3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">
      <c r="A2" t="s">
        <v>9</v>
      </c>
      <c r="B2" s="11">
        <v>0.35</v>
      </c>
      <c r="E2" t="s">
        <v>10</v>
      </c>
      <c r="F2" s="11">
        <v>0.65</v>
      </c>
    </row>
    <row r="3" spans="1:14" x14ac:dyDescent="0.3">
      <c r="A3" t="s">
        <v>11</v>
      </c>
      <c r="B3" t="s">
        <v>12</v>
      </c>
      <c r="E3" t="s">
        <v>13</v>
      </c>
      <c r="F3">
        <f>1/F2</f>
        <v>1.5384615384615383</v>
      </c>
      <c r="I3" s="12" t="s">
        <v>14</v>
      </c>
    </row>
    <row r="5" spans="1:14" x14ac:dyDescent="0.3">
      <c r="D5">
        <v>0</v>
      </c>
      <c r="E5" t="s">
        <v>15</v>
      </c>
      <c r="F5" s="11">
        <f>1-F1</f>
        <v>1</v>
      </c>
    </row>
    <row r="6" spans="1:14" x14ac:dyDescent="0.3">
      <c r="D6">
        <v>1</v>
      </c>
      <c r="E6" t="s">
        <v>16</v>
      </c>
      <c r="F6" s="11">
        <f>1-F2</f>
        <v>0.35</v>
      </c>
    </row>
    <row r="7" spans="1:14" x14ac:dyDescent="0.3">
      <c r="D7">
        <v>2</v>
      </c>
      <c r="E7" t="s">
        <v>16</v>
      </c>
      <c r="F7" s="13">
        <f>+F6*F6</f>
        <v>0.12249999999999998</v>
      </c>
    </row>
    <row r="8" spans="1:14" x14ac:dyDescent="0.3">
      <c r="A8" t="s">
        <v>17</v>
      </c>
      <c r="B8" s="1" t="s">
        <v>18</v>
      </c>
      <c r="D8">
        <v>3</v>
      </c>
      <c r="E8" t="s">
        <v>16</v>
      </c>
      <c r="F8" s="13">
        <f>+F7*F6</f>
        <v>4.287499999999999E-2</v>
      </c>
    </row>
    <row r="9" spans="1:14" x14ac:dyDescent="0.3">
      <c r="A9" t="s">
        <v>19</v>
      </c>
      <c r="B9" s="1" t="s">
        <v>18</v>
      </c>
      <c r="D9">
        <v>4</v>
      </c>
      <c r="E9" t="s">
        <v>16</v>
      </c>
      <c r="F9" s="13">
        <f>+F8*F6</f>
        <v>1.5006249999999995E-2</v>
      </c>
    </row>
    <row r="10" spans="1:14" x14ac:dyDescent="0.3">
      <c r="A10" t="s">
        <v>20</v>
      </c>
      <c r="B10" s="1" t="s">
        <v>18</v>
      </c>
      <c r="D10">
        <v>5</v>
      </c>
      <c r="E10" t="s">
        <v>16</v>
      </c>
      <c r="F10" s="11">
        <f>+F9*F6</f>
        <v>5.2521874999999982E-3</v>
      </c>
    </row>
    <row r="11" spans="1:14" x14ac:dyDescent="0.3">
      <c r="D11">
        <v>6</v>
      </c>
      <c r="E11" t="s">
        <v>16</v>
      </c>
      <c r="F11" s="13">
        <f>+F10*F6</f>
        <v>1.8382656249999992E-3</v>
      </c>
    </row>
    <row r="12" spans="1:14" x14ac:dyDescent="0.3">
      <c r="E12" t="s">
        <v>21</v>
      </c>
      <c r="F12" s="14">
        <f>+SUM(F5:F10)</f>
        <v>1.5356334375</v>
      </c>
    </row>
    <row r="15" spans="1:14" x14ac:dyDescent="0.3">
      <c r="A15" s="15" t="s">
        <v>22</v>
      </c>
      <c r="B15" s="15"/>
      <c r="E15" t="s">
        <v>19</v>
      </c>
      <c r="F15" s="16">
        <v>140</v>
      </c>
    </row>
    <row r="16" spans="1:14" x14ac:dyDescent="0.3">
      <c r="A16" t="s">
        <v>23</v>
      </c>
      <c r="B16" t="s">
        <v>24</v>
      </c>
      <c r="E16" t="s">
        <v>20</v>
      </c>
      <c r="F16" s="17">
        <f>6*F12</f>
        <v>9.2138006250000011</v>
      </c>
    </row>
    <row r="17" spans="1:6" x14ac:dyDescent="0.3">
      <c r="A17" t="s">
        <v>25</v>
      </c>
      <c r="B17" t="s">
        <v>26</v>
      </c>
      <c r="E17" t="s">
        <v>27</v>
      </c>
      <c r="F17" s="16">
        <f>+F15*F16/6</f>
        <v>214.98868125000001</v>
      </c>
    </row>
    <row r="18" spans="1:6" x14ac:dyDescent="0.3">
      <c r="E18" t="s">
        <v>17</v>
      </c>
      <c r="F18" s="16">
        <v>84</v>
      </c>
    </row>
    <row r="19" spans="1:6" x14ac:dyDescent="0.3">
      <c r="E19" t="s">
        <v>28</v>
      </c>
      <c r="F19" s="18">
        <f>+F17/F18</f>
        <v>2.5593890625000002</v>
      </c>
    </row>
    <row r="23" spans="1:6" x14ac:dyDescent="0.3">
      <c r="A23" t="s">
        <v>29</v>
      </c>
    </row>
    <row r="24" spans="1:6" x14ac:dyDescent="0.3">
      <c r="A24" t="s">
        <v>30</v>
      </c>
      <c r="B24">
        <v>1000</v>
      </c>
      <c r="C24" s="19">
        <v>1000</v>
      </c>
    </row>
    <row r="25" spans="1:6" x14ac:dyDescent="0.3">
      <c r="A25" t="s">
        <v>31</v>
      </c>
      <c r="B25">
        <v>150</v>
      </c>
      <c r="C25" s="20">
        <f>C24/B25</f>
        <v>6.666666666666667</v>
      </c>
    </row>
    <row r="26" spans="1:6" x14ac:dyDescent="0.3">
      <c r="A26" t="s">
        <v>32</v>
      </c>
      <c r="B26">
        <v>80</v>
      </c>
      <c r="C26" s="20">
        <f>+C24/B26</f>
        <v>12.5</v>
      </c>
    </row>
    <row r="27" spans="1:6" x14ac:dyDescent="0.3">
      <c r="A27" t="s">
        <v>33</v>
      </c>
      <c r="B27">
        <v>30</v>
      </c>
      <c r="C27" s="21">
        <f>C24/B27</f>
        <v>33.333333333333336</v>
      </c>
    </row>
    <row r="28" spans="1:6" x14ac:dyDescent="0.3">
      <c r="A28" t="s">
        <v>34</v>
      </c>
      <c r="B28" s="11">
        <v>0.36</v>
      </c>
    </row>
    <row r="29" spans="1:6" x14ac:dyDescent="0.3">
      <c r="A29" t="s">
        <v>35</v>
      </c>
      <c r="B29" s="22">
        <f>1-B28</f>
        <v>0.64</v>
      </c>
    </row>
    <row r="30" spans="1:6" x14ac:dyDescent="0.3">
      <c r="A30" t="s">
        <v>36</v>
      </c>
      <c r="B30" s="23">
        <f>1/B29*12</f>
        <v>18.75</v>
      </c>
    </row>
    <row r="31" spans="1:6" x14ac:dyDescent="0.3">
      <c r="A31" t="s">
        <v>37</v>
      </c>
      <c r="B31" s="20">
        <v>5</v>
      </c>
    </row>
    <row r="32" spans="1:6" x14ac:dyDescent="0.3">
      <c r="A32" t="s">
        <v>27</v>
      </c>
      <c r="B32" s="21">
        <f>+B31*B30</f>
        <v>93.75</v>
      </c>
      <c r="C32" t="s">
        <v>28</v>
      </c>
      <c r="D32">
        <f>B32/C27</f>
        <v>2.8125</v>
      </c>
    </row>
  </sheetData>
  <hyperlinks>
    <hyperlink ref="I3" r:id="rId1" xr:uid="{4BDB808E-782D-1742-8DB2-99AD4588DD4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Digital Data</vt:lpstr>
      <vt:lpstr>Sheet3</vt:lpstr>
      <vt:lpstr>outlier</vt:lpstr>
      <vt:lpstr>Sheet1</vt:lpstr>
      <vt:lpstr>CLTV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eren selcuk</cp:lastModifiedBy>
  <dcterms:created xsi:type="dcterms:W3CDTF">2020-10-13T01:54:16Z</dcterms:created>
  <dcterms:modified xsi:type="dcterms:W3CDTF">2025-07-25T21:43:15Z</dcterms:modified>
</cp:coreProperties>
</file>