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pivotTables/pivotTable1.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34050e713a47069e/Desktop/QMBE_1320_Emily_Rund/"/>
    </mc:Choice>
  </mc:AlternateContent>
  <xr:revisionPtr revIDLastSave="0" documentId="8_{BDB1DDB8-2769-4ED7-A95A-8F88C7C37DC2}" xr6:coauthVersionLast="47" xr6:coauthVersionMax="47" xr10:uidLastSave="{00000000-0000-0000-0000-000000000000}"/>
  <bookViews>
    <workbookView minimized="1" xWindow="1020" yWindow="1020" windowWidth="7500" windowHeight="6000" firstSheet="1" activeTab="6" xr2:uid="{740FD8DC-7B53-4E78-8E3A-26D1AA96C0C6}"/>
  </bookViews>
  <sheets>
    <sheet name="Question 1" sheetId="2" r:id="rId1"/>
    <sheet name="Question 2" sheetId="3" r:id="rId2"/>
    <sheet name="Question 3" sheetId="4" r:id="rId3"/>
    <sheet name="Question 4" sheetId="5" r:id="rId4"/>
    <sheet name="Question 5" sheetId="6" r:id="rId5"/>
    <sheet name="PivotTable" sheetId="15" r:id="rId6"/>
    <sheet name="Question 6" sheetId="8" r:id="rId7"/>
  </sheets>
  <calcPr calcId="191029"/>
  <pivotCaches>
    <pivotCache cacheId="55"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 l="1"/>
  <c r="E5" i="6"/>
  <c r="E4" i="6"/>
  <c r="E3" i="6"/>
  <c r="E2" i="6"/>
  <c r="C12" i="5"/>
  <c r="D12" i="5"/>
  <c r="E12" i="5"/>
  <c r="F12" i="5"/>
  <c r="B12" i="5"/>
  <c r="C11" i="5"/>
  <c r="D11" i="5"/>
  <c r="E11" i="5"/>
  <c r="F11" i="5"/>
  <c r="B11" i="5"/>
  <c r="F4" i="5"/>
  <c r="F7" i="5"/>
  <c r="F6" i="5"/>
  <c r="F2" i="5"/>
  <c r="F8" i="5"/>
  <c r="F5" i="5"/>
  <c r="F3" i="5"/>
  <c r="F10" i="5"/>
  <c r="F9" i="5"/>
  <c r="E2" i="4"/>
  <c r="E3" i="4"/>
  <c r="D3" i="4"/>
  <c r="D2" i="4"/>
  <c r="G5" i="3"/>
  <c r="G4" i="3"/>
  <c r="G3" i="3"/>
  <c r="G2" i="3"/>
  <c r="E7" i="3"/>
  <c r="E3" i="3"/>
  <c r="E4" i="3"/>
  <c r="E5" i="3"/>
  <c r="E6" i="3"/>
  <c r="E2" i="3"/>
  <c r="D7" i="3"/>
  <c r="D6" i="3"/>
  <c r="D5" i="3"/>
  <c r="D4" i="3"/>
  <c r="D3" i="3"/>
  <c r="D2" i="3"/>
  <c r="C5" i="3"/>
  <c r="C7" i="3" s="1"/>
  <c r="C6" i="3"/>
  <c r="C4" i="3"/>
  <c r="C3" i="3"/>
  <c r="C2" i="3"/>
</calcChain>
</file>

<file path=xl/sharedStrings.xml><?xml version="1.0" encoding="utf-8"?>
<sst xmlns="http://schemas.openxmlformats.org/spreadsheetml/2006/main" count="91" uniqueCount="83">
  <si>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</si>
  <si>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</si>
  <si>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</si>
  <si>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</si>
  <si>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</si>
  <si>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</si>
  <si>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</si>
  <si>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</si>
  <si>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</si>
  <si>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</si>
  <si>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</si>
  <si>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</si>
  <si>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</si>
  <si>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</si>
  <si>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</si>
  <si>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</si>
  <si>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</si>
  <si>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</si>
  <si>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</si>
  <si>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</si>
  <si>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</si>
  <si>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</si>
  <si>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</si>
  <si>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</si>
  <si>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</si>
  <si>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</si>
  <si>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</si>
  <si>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</si>
  <si>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</si>
  <si>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</si>
  <si>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</si>
  <si>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</si>
  <si>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</si>
  <si>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</si>
  <si>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</si>
  <si>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</si>
  <si>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</si>
  <si>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</si>
  <si>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</si>
  <si>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</si>
  <si>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</si>
  <si>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categorical, because it does not include numbers but instead a category (gender) with options (male/female)</t>
  </si>
  <si>
    <t>quantitative, because it includes numbers that are measurable</t>
  </si>
  <si>
    <t>categorical, because it does not include numbers but instead a category (first start reading, regarding a general sense of time in descriptive options (high-school, college, etc.)</t>
  </si>
  <si>
    <t>quantitative, because it includes numbers that are measurable (time in years)</t>
  </si>
  <si>
    <t>categorical, because it does not include numbers but instead categories (types of cars) with descriptive options (sedan, sports car, etc.)</t>
  </si>
  <si>
    <t>RF</t>
  </si>
  <si>
    <t>Frequency</t>
  </si>
  <si>
    <t>Classes</t>
  </si>
  <si>
    <t>15-17</t>
  </si>
  <si>
    <t>18-20</t>
  </si>
  <si>
    <t>24-26</t>
  </si>
  <si>
    <t>Sum:</t>
  </si>
  <si>
    <t>12-14</t>
  </si>
  <si>
    <t>Percentiles:</t>
  </si>
  <si>
    <t>20th:</t>
  </si>
  <si>
    <t>25th:</t>
  </si>
  <si>
    <t>65th:</t>
  </si>
  <si>
    <t>75th:</t>
  </si>
  <si>
    <t>21-23</t>
  </si>
  <si>
    <t>PF (%)</t>
  </si>
  <si>
    <t>Bin</t>
  </si>
  <si>
    <t>Bins</t>
  </si>
  <si>
    <t>Average:</t>
  </si>
  <si>
    <t>Median:</t>
  </si>
  <si>
    <t>Total Sales ($)/ Years with Company</t>
  </si>
  <si>
    <t>Thompson, Nicole (1)</t>
  </si>
  <si>
    <t>Sun, Yi (2)</t>
  </si>
  <si>
    <t>Graves, Lorrie (3)</t>
  </si>
  <si>
    <t>Hamilton, Joshua (4)</t>
  </si>
  <si>
    <t>Quinn, Dorothy (5)</t>
  </si>
  <si>
    <t>Smith, Michael (6)</t>
  </si>
  <si>
    <t>Harper, Derek (7)</t>
  </si>
  <si>
    <t>Reeves, Bill (8)</t>
  </si>
  <si>
    <t>Yu, Joe (9)</t>
  </si>
  <si>
    <t>0-9,999</t>
  </si>
  <si>
    <t>10,000-19,999</t>
  </si>
  <si>
    <t>20,000-29,999</t>
  </si>
  <si>
    <t>30,000-39,999</t>
  </si>
  <si>
    <t>Frequency Counts</t>
  </si>
  <si>
    <t>Column Labels</t>
  </si>
  <si>
    <t>Grand Total</t>
  </si>
  <si>
    <t>Count of # U.S.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</si>
</sst>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34">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0" fontId="2" fillId="0" borderId="0" xfId="0" applyFont="1"/>
    <xf numFmtId="0" fontId="0" fillId="0" borderId="0" xfId="0" applyNumberFormat="1"/>
    <xf numFmtId="49" fontId="0" fillId="0" borderId="0" xfId="0" applyNumberFormat="1"/>
    <xf numFmtId="0" fontId="0" fillId="0" borderId="0" xfId="0" applyFill="1" applyBorder="1" applyAlignment="1"/>
    <xf numFmtId="0" fontId="0" fillId="0" borderId="3" xfId="0" applyFill="1" applyBorder="1" applyAlignment="1"/>
    <xf numFmtId="0" fontId="8" fillId="0" borderId="4" xfId="0" applyFont="1" applyFill="1" applyBorder="1" applyAlignment="1">
      <alignment horizontal="center"/>
    </xf>
    <xf numFmtId="49" fontId="0" fillId="0" borderId="0" xfId="0" applyNumberFormat="1" applyFill="1" applyBorder="1" applyAlignment="1"/>
    <xf numFmtId="0" fontId="5" fillId="0" borderId="1" xfId="0" applyFont="1" applyBorder="1" applyAlignment="1">
      <alignment horizontal="center"/>
    </xf>
    <xf numFmtId="164" fontId="5" fillId="0" borderId="1" xfId="0" applyNumberFormat="1" applyFont="1" applyBorder="1" applyAlignment="1">
      <alignment horizontal="center"/>
    </xf>
    <xf numFmtId="0" fontId="0" fillId="0" borderId="0" xfId="0" applyFont="1"/>
    <xf numFmtId="0" fontId="4" fillId="0" borderId="1" xfId="0" applyFont="1" applyFill="1" applyBorder="1" applyAlignment="1">
      <alignment horizontal="center"/>
    </xf>
    <xf numFmtId="0" fontId="4" fillId="0" borderId="5"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5" fillId="2" borderId="1" xfId="0" applyFont="1" applyFill="1" applyBorder="1" applyAlignment="1">
      <alignment horizontal="center"/>
    </xf>
    <xf numFmtId="0" fontId="0" fillId="2" borderId="1" xfId="0" applyFont="1" applyFill="1" applyBorder="1"/>
    <xf numFmtId="0" fontId="7" fillId="0" borderId="1" xfId="0" applyFont="1" applyBorder="1"/>
    <xf numFmtId="0" fontId="0" fillId="0" borderId="0" xfId="0" pivotButton="1"/>
    <xf numFmtId="165" fontId="0" fillId="0" borderId="0" xfId="0" applyNumberFormat="1"/>
  </cellXfs>
  <cellStyles count="2">
    <cellStyle name="Comma" xfId="1" builtinId="3"/>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'Question 2'!$C$11:$C$17</c:f>
              <c:strCache>
                <c:ptCount val="5"/>
                <c:pt idx="0">
                  <c:v>12-14</c:v>
                </c:pt>
                <c:pt idx="1">
                  <c:v>15-17</c:v>
                </c:pt>
                <c:pt idx="2">
                  <c:v>18-20</c:v>
                </c:pt>
                <c:pt idx="3">
                  <c:v>21-23</c:v>
                </c:pt>
                <c:pt idx="4">
                  <c:v>24-26</c:v>
                </c:pt>
              </c:strCache>
            </c:strRef>
          </c:cat>
          <c:val>
            <c:numRef>
              <c:f>'Question 2'!$D$11:$D$17</c:f>
              <c:numCache>
                <c:formatCode>General</c:formatCode>
                <c:ptCount val="7"/>
                <c:pt idx="0">
                  <c:v>2</c:v>
                </c:pt>
                <c:pt idx="1">
                  <c:v>8</c:v>
                </c:pt>
                <c:pt idx="2">
                  <c:v>11</c:v>
                </c:pt>
                <c:pt idx="3">
                  <c:v>10</c:v>
                </c:pt>
                <c:pt idx="4">
                  <c:v>9</c:v>
                </c:pt>
              </c:numCache>
            </c:numRef>
          </c:val>
          <c:extLst>
            <c:ext xmlns:c16="http://schemas.microsoft.com/office/drawing/2014/chart" uri="{C3380CC4-5D6E-409C-BE32-E72D297353CC}">
              <c16:uniqueId val="{00000001-74E6-4AD5-BF3A-A1CBDD358A70}"/>
            </c:ext>
          </c:extLst>
        </c:ser>
        <c:dLbls>
          <c:showLegendKey val="0"/>
          <c:showVal val="0"/>
          <c:showCatName val="0"/>
          <c:showSerName val="0"/>
          <c:showPercent val="0"/>
          <c:showBubbleSize val="0"/>
        </c:dLbls>
        <c:gapWidth val="150"/>
        <c:axId val="1769868975"/>
        <c:axId val="1769867055"/>
      </c:barChart>
      <c:catAx>
        <c:axId val="1769868975"/>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769867055"/>
        <c:crosses val="autoZero"/>
        <c:auto val="1"/>
        <c:lblAlgn val="ctr"/>
        <c:lblOffset val="100"/>
        <c:noMultiLvlLbl val="0"/>
      </c:catAx>
      <c:valAx>
        <c:axId val="1769867055"/>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76986897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Yearly Sales (Total Sales ($)/ Years with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 4'!$F$1</c:f>
              <c:strCache>
                <c:ptCount val="1"/>
                <c:pt idx="0">
                  <c:v>Total Sales ($)/ Years with Company</c:v>
                </c:pt>
              </c:strCache>
            </c:strRef>
          </c:tx>
          <c:spPr>
            <a:solidFill>
              <a:schemeClr val="accent1"/>
            </a:solidFill>
            <a:ln>
              <a:noFill/>
            </a:ln>
            <a:effectLst/>
          </c:spPr>
          <c:invertIfNegative val="0"/>
          <c:val>
            <c:numRef>
              <c:f>'Question 4'!$F$2:$F$10</c:f>
              <c:numCache>
                <c:formatCode>General</c:formatCode>
                <c:ptCount val="9"/>
                <c:pt idx="0">
                  <c:v>42615.073333333334</c:v>
                </c:pt>
                <c:pt idx="1">
                  <c:v>31733.59</c:v>
                </c:pt>
                <c:pt idx="2">
                  <c:v>31616.828333333335</c:v>
                </c:pt>
                <c:pt idx="3">
                  <c:v>29141.303333333333</c:v>
                </c:pt>
                <c:pt idx="4">
                  <c:v>26010.154444444444</c:v>
                </c:pt>
                <c:pt idx="5">
                  <c:v>23214.341428571432</c:v>
                </c:pt>
                <c:pt idx="6">
                  <c:v>21913.552500000002</c:v>
                </c:pt>
                <c:pt idx="7">
                  <c:v>21540.913809523809</c:v>
                </c:pt>
                <c:pt idx="8">
                  <c:v>1954.03</c:v>
                </c:pt>
              </c:numCache>
            </c:numRef>
          </c:val>
          <c:extLst>
            <c:ext xmlns:c16="http://schemas.microsoft.com/office/drawing/2014/chart" uri="{C3380CC4-5D6E-409C-BE32-E72D297353CC}">
              <c16:uniqueId val="{00000000-89E0-4B2C-B8FA-05082BFBBE59}"/>
            </c:ext>
          </c:extLst>
        </c:ser>
        <c:dLbls>
          <c:dLblPos val="outEnd"/>
          <c:showLegendKey val="0"/>
          <c:showVal val="0"/>
          <c:showCatName val="0"/>
          <c:showSerName val="0"/>
          <c:showPercent val="0"/>
          <c:showBubbleSize val="0"/>
        </c:dLbls>
        <c:gapWidth val="219"/>
        <c:overlap val="-27"/>
        <c:axId val="1739028143"/>
        <c:axId val="1739028623"/>
      </c:barChart>
      <c:catAx>
        <c:axId val="173902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028623"/>
        <c:crosses val="autoZero"/>
        <c:auto val="1"/>
        <c:lblAlgn val="ctr"/>
        <c:lblOffset val="100"/>
        <c:noMultiLvlLbl val="0"/>
      </c:catAx>
      <c:valAx>
        <c:axId val="1739028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028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a:t>
            </a:r>
            <a:r>
              <a:rPr lang="en-US" baseline="0"/>
              <a:t> vs y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6'!$C$1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0-D523-4BBB-9B93-4D14EEA8F79F}"/>
            </c:ext>
          </c:extLst>
        </c:ser>
        <c:dLbls>
          <c:showLegendKey val="0"/>
          <c:showVal val="0"/>
          <c:showCatName val="0"/>
          <c:showSerName val="0"/>
          <c:showPercent val="0"/>
          <c:showBubbleSize val="0"/>
        </c:dLbls>
        <c:axId val="1632117071"/>
        <c:axId val="1632118511"/>
      </c:scatterChart>
      <c:valAx>
        <c:axId val="1632117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118511"/>
        <c:crosses val="autoZero"/>
        <c:crossBetween val="midCat"/>
      </c:valAx>
      <c:valAx>
        <c:axId val="163211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1170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2</xdr:col>
      <xdr:colOff>377825</xdr:colOff>
      <xdr:row>2</xdr:row>
      <xdr:rowOff>95250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9140825" y="46355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p>
        <a:p>
          <a:pPr marL="0" lvl="0" indent="0">
            <a:spcBef>
              <a:spcPts val="0"/>
            </a:spcBef>
            <a:spcAft>
              <a:spcPts val="0"/>
            </a:spcAft>
            <a:buNone/>
          </a:pPr>
          <a:r>
            <a:rPr lang="en-US" sz="1200" baseline="0">
              <a:solidFill>
                <a:srgbClr val="FF0000"/>
              </a:solidFill>
              <a:effectLst/>
              <a:latin typeface="+mn-lt"/>
              <a:ea typeface="Calibri"/>
              <a:cs typeface="Calibri"/>
              <a:sym typeface="Calibri"/>
            </a:rPr>
            <a:t>-Completed</a:t>
          </a:r>
          <a:endParaRPr lang="en-US" sz="1200">
            <a:solidFill>
              <a:srgbClr val="FF0000"/>
            </a:solidFill>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0</xdr:row>
      <xdr:rowOff>104774</xdr:rowOff>
    </xdr:from>
    <xdr:ext cx="5105400" cy="3603626"/>
    <xdr:sp macro="" textlink="">
      <xdr:nvSpPr>
        <xdr:cNvPr id="2" name="Shape 3">
          <a:extLst>
            <a:ext uri="{FF2B5EF4-FFF2-40B4-BE49-F238E27FC236}">
              <a16:creationId xmlns:a16="http://schemas.microsoft.com/office/drawing/2014/main" id="{63E7B589-2F68-4EED-81D4-E6C957F2BFBC}"/>
            </a:ext>
          </a:extLst>
        </xdr:cNvPr>
        <xdr:cNvSpPr txBox="1"/>
      </xdr:nvSpPr>
      <xdr:spPr>
        <a:xfrm>
          <a:off x="5784850" y="104774"/>
          <a:ext cx="5105400" cy="3603626"/>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rgbClr val="FF0000"/>
              </a:solidFill>
              <a:effectLst/>
              <a:latin typeface="+mn-lt"/>
              <a:ea typeface="+mn-ea"/>
              <a:cs typeface="+mn-cs"/>
            </a:rPr>
            <a:t>-This data is quantitative because it is measured with numbers and can be computed to find things such as mean, range, etc.</a:t>
          </a:r>
          <a:endParaRPr lang="en-US" sz="1200">
            <a:solidFill>
              <a:srgbClr val="FF0000"/>
            </a:solidFill>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r>
            <a:rPr lang="en-US" sz="1200" baseline="0">
              <a:solidFill>
                <a:srgbClr val="FF0000"/>
              </a:solidFill>
              <a:effectLst/>
              <a:latin typeface="+mn-lt"/>
            </a:rPr>
            <a:t>-Completed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r>
            <a:rPr lang="en-US" sz="1200" baseline="0">
              <a:solidFill>
                <a:srgbClr val="FF0000"/>
              </a:solidFill>
              <a:effectLst/>
              <a:latin typeface="+mn-lt"/>
            </a:rPr>
            <a:t>-Completed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r>
            <a:rPr lang="en-US" sz="1200" baseline="0">
              <a:solidFill>
                <a:srgbClr val="FF0000"/>
              </a:solidFill>
              <a:effectLst/>
              <a:latin typeface="+mn-lt"/>
            </a:rPr>
            <a:t>-Completed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p>
        <a:p>
          <a:pPr marL="0" lvl="0" indent="0">
            <a:spcBef>
              <a:spcPts val="0"/>
            </a:spcBef>
            <a:spcAft>
              <a:spcPts val="0"/>
            </a:spcAft>
            <a:buNone/>
          </a:pPr>
          <a:r>
            <a:rPr lang="en-US" sz="1200" baseline="0">
              <a:solidFill>
                <a:srgbClr val="FF0000"/>
              </a:solidFill>
              <a:effectLst/>
              <a:latin typeface="+mn-lt"/>
            </a:rPr>
            <a:t>-Completed</a:t>
          </a:r>
          <a:endParaRPr lang="en-US" sz="1200">
            <a:solidFill>
              <a:srgbClr val="FF0000"/>
            </a:solidFill>
            <a:effectLst/>
            <a:latin typeface="+mn-lt"/>
          </a:endParaRPr>
        </a:p>
      </xdr:txBody>
    </xdr:sp>
    <xdr:clientData fLocksWithSheet="0"/>
  </xdr:oneCellAnchor>
  <xdr:twoCellAnchor>
    <xdr:from>
      <xdr:col>1</xdr:col>
      <xdr:colOff>177800</xdr:colOff>
      <xdr:row>15</xdr:row>
      <xdr:rowOff>12700</xdr:rowOff>
    </xdr:from>
    <xdr:to>
      <xdr:col>6</xdr:col>
      <xdr:colOff>133350</xdr:colOff>
      <xdr:row>25</xdr:row>
      <xdr:rowOff>19050</xdr:rowOff>
    </xdr:to>
    <xdr:graphicFrame macro="">
      <xdr:nvGraphicFramePr>
        <xdr:cNvPr id="11" name="Chart 10">
          <a:extLst>
            <a:ext uri="{FF2B5EF4-FFF2-40B4-BE49-F238E27FC236}">
              <a16:creationId xmlns:a16="http://schemas.microsoft.com/office/drawing/2014/main" id="{923354D4-4ECE-A475-1225-105FF7AF09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1939925"/>
    <xdr:sp macro="" textlink="">
      <xdr:nvSpPr>
        <xdr:cNvPr id="2" name="Shape 3">
          <a:extLst>
            <a:ext uri="{FF2B5EF4-FFF2-40B4-BE49-F238E27FC236}">
              <a16:creationId xmlns:a16="http://schemas.microsoft.com/office/drawing/2014/main" id="{680E4DAA-97F9-4853-BD64-20069591B2F8}"/>
            </a:ext>
          </a:extLst>
        </xdr:cNvPr>
        <xdr:cNvSpPr txBox="1"/>
      </xdr:nvSpPr>
      <xdr:spPr>
        <a:xfrm>
          <a:off x="5172075" y="282575"/>
          <a:ext cx="5105400" cy="19399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p>
        <a:p>
          <a:pPr marL="0" lvl="0" indent="0">
            <a:spcBef>
              <a:spcPts val="0"/>
            </a:spcBef>
            <a:spcAft>
              <a:spcPts val="0"/>
            </a:spcAft>
            <a:buNone/>
          </a:pPr>
          <a:r>
            <a:rPr lang="en-US" sz="1200" baseline="0">
              <a:solidFill>
                <a:srgbClr val="FF0000"/>
              </a:solidFill>
              <a:effectLst/>
              <a:latin typeface="+mn-lt"/>
            </a:rPr>
            <a:t>-The mutual fund that performed better over this period was Trippi, it has a higher rate of growth. In this amount of time it increased about 189.29%, while the Stivers mutual fund only increased by about 163.64%. The Stivers mutual fund just appears to have bigger growth when viewing numbers because the initial investment is higher.</a:t>
          </a:r>
          <a:endParaRPr lang="en-US" sz="1200">
            <a:solidFill>
              <a:srgbClr val="FF0000"/>
            </a:solidFill>
            <a:effectLst/>
            <a:latin typeface="+mn-lt"/>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7143751"/>
    <xdr:sp macro="" textlink="">
      <xdr:nvSpPr>
        <xdr:cNvPr id="2" name="Shape 3">
          <a:extLst>
            <a:ext uri="{FF2B5EF4-FFF2-40B4-BE49-F238E27FC236}">
              <a16:creationId xmlns:a16="http://schemas.microsoft.com/office/drawing/2014/main" id="{C42BA38D-4424-4BED-A9CF-140633837152}"/>
            </a:ext>
          </a:extLst>
        </xdr:cNvPr>
        <xdr:cNvSpPr txBox="1"/>
      </xdr:nvSpPr>
      <xdr:spPr>
        <a:xfrm>
          <a:off x="12509500" y="507999"/>
          <a:ext cx="5105400" cy="714375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solidFill>
                <a:srgbClr val="FF0000"/>
              </a:solidFill>
              <a:effectLst/>
              <a:latin typeface="+mn-lt"/>
            </a:rPr>
            <a:t>1. </a:t>
          </a:r>
          <a:r>
            <a:rPr lang="en-US" sz="1100" baseline="0">
              <a:solidFill>
                <a:srgbClr val="FF0000"/>
              </a:solidFill>
              <a:effectLst/>
              <a:latin typeface="+mn-lt"/>
              <a:ea typeface="+mn-ea"/>
              <a:cs typeface="+mn-cs"/>
            </a:rPr>
            <a:t>The first step I took to make the data easier to read was creating another column to display the yearly sales ($) made by each employee. I did this by dividing their total sales ($) by their years with company. This gives a baseline to their performance, because it is being measured by the same unit, while total sales ($) is going to be higher based on the years with a company.</a:t>
          </a:r>
          <a:endParaRPr lang="en-US" sz="1200">
            <a:solidFill>
              <a:srgbClr val="FF0000"/>
            </a:solidFill>
            <a:effectLst/>
          </a:endParaRP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r>
            <a:rPr lang="en-US" sz="1200" baseline="0">
              <a:solidFill>
                <a:srgbClr val="FF0000"/>
              </a:solidFill>
              <a:effectLst/>
              <a:latin typeface="+mn-lt"/>
            </a:rPr>
            <a:t>2. The second step I took to make the data easier to read was sorting the "Total Sales ($)/ Years with Company" column from largest to smallest. This helps to show the top sales person in terms of yearly sales, an important aspect when determining bonuses.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3. The third step I took to make the data easier to read was calculating statistical information, such as the average, and median. It will give a general sense of average to this data set. I also changed the fill color of the average and median columns to yellow, so it stands out from the employee data.</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4. The fourth step I took to make the data easier to read was highlighting the "Total Sales ($)/ Years with Company" column into two colors. I did this using conditional formatting. Everything highlighted in green is above the average, and everything highlighted in red in below the average.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5. The fifth step I took to make the data easier to read was putting it in a clustered column visual representation. I plotted the column "Total Sales ($/ Years with Company" titling it "Average Yearly Sales" to showcase the data differently in a visual graph. I also added numbers (1-9) to the employee names ranking them largest to smallest average yearly sales, which also matches up the names with the numbers on this graphs horizontol axis.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solidFill>
                <a:srgbClr val="FF0000"/>
              </a:solidFill>
              <a:effectLst/>
              <a:latin typeface="+mn-lt"/>
            </a:rPr>
            <a:t>5. The sixth step I took to make the data easier to read was unbolding the names and numbers and only leaving the headlines bolded so they stand out against the data collected.</a:t>
          </a:r>
        </a:p>
        <a:p>
          <a:pPr marL="0" lvl="0" indent="0">
            <a:spcBef>
              <a:spcPts val="0"/>
            </a:spcBef>
            <a:spcAft>
              <a:spcPts val="0"/>
            </a:spcAft>
            <a:buNone/>
          </a:pPr>
          <a:endParaRPr lang="en-US" sz="1200" baseline="0">
            <a:solidFill>
              <a:srgbClr val="FF0000"/>
            </a:solidFill>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2</xdr:col>
      <xdr:colOff>41275</xdr:colOff>
      <xdr:row>12</xdr:row>
      <xdr:rowOff>168275</xdr:rowOff>
    </xdr:from>
    <xdr:to>
      <xdr:col>3</xdr:col>
      <xdr:colOff>1317625</xdr:colOff>
      <xdr:row>27</xdr:row>
      <xdr:rowOff>111125</xdr:rowOff>
    </xdr:to>
    <xdr:graphicFrame macro="">
      <xdr:nvGraphicFramePr>
        <xdr:cNvPr id="6" name="Chart 5">
          <a:extLst>
            <a:ext uri="{FF2B5EF4-FFF2-40B4-BE49-F238E27FC236}">
              <a16:creationId xmlns:a16="http://schemas.microsoft.com/office/drawing/2014/main" id="{E0B0EE36-053B-6003-DBBB-B2CA0DC3D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371475</xdr:colOff>
      <xdr:row>1</xdr:row>
      <xdr:rowOff>161925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7296150" y="36195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r>
            <a:rPr lang="en-US" sz="1200" baseline="0">
              <a:solidFill>
                <a:srgbClr val="FF0000"/>
              </a:solidFill>
              <a:effectLst/>
              <a:latin typeface="+mn-lt"/>
            </a:rPr>
            <a:t>-Completed, located in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r>
            <a:rPr lang="en-US" sz="1200" baseline="0">
              <a:solidFill>
                <a:srgbClr val="FF0000"/>
              </a:solidFill>
              <a:effectLst/>
              <a:latin typeface="+mn-lt"/>
            </a:rPr>
            <a:t>-13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r>
            <a:rPr lang="en-US" sz="1200" baseline="0">
              <a:solidFill>
                <a:srgbClr val="FF0000"/>
              </a:solidFill>
              <a:effectLst/>
              <a:latin typeface="+mn-lt"/>
            </a:rPr>
            <a:t>-3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10</xdr:col>
      <xdr:colOff>425450</xdr:colOff>
      <xdr:row>1</xdr:row>
      <xdr:rowOff>146051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832600" y="342901"/>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r>
            <a:rPr lang="en-US" sz="1200" baseline="0">
              <a:solidFill>
                <a:srgbClr val="FF0000"/>
              </a:solidFill>
              <a:effectLst/>
              <a:latin typeface="+mn-lt"/>
            </a:rPr>
            <a:t>- Completed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r>
            <a:rPr lang="en-US" sz="1200" baseline="0">
              <a:solidFill>
                <a:srgbClr val="FF0000"/>
              </a:solidFill>
              <a:effectLst/>
              <a:latin typeface="+mn-lt"/>
            </a:rPr>
            <a:t>-Completed, these two quantitative variables have a strong, negative, linear relationship</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3</xdr:col>
      <xdr:colOff>104775</xdr:colOff>
      <xdr:row>1</xdr:row>
      <xdr:rowOff>130175</xdr:rowOff>
    </xdr:from>
    <xdr:to>
      <xdr:col>10</xdr:col>
      <xdr:colOff>409575</xdr:colOff>
      <xdr:row>15</xdr:row>
      <xdr:rowOff>117475</xdr:rowOff>
    </xdr:to>
    <xdr:graphicFrame macro="">
      <xdr:nvGraphicFramePr>
        <xdr:cNvPr id="3" name="Chart 2">
          <a:extLst>
            <a:ext uri="{FF2B5EF4-FFF2-40B4-BE49-F238E27FC236}">
              <a16:creationId xmlns:a16="http://schemas.microsoft.com/office/drawing/2014/main" id="{C0D6BFB1-AD26-60CD-A02C-6AB565E1B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y Rund" refreshedDate="45558.879693055555" createdVersion="8" refreshedVersion="8" minRefreshableVersion="3" recordCount="20" xr:uid="{921D5DDF-CBF1-465C-B9E0-3582BF224923}">
  <cacheSource type="worksheet">
    <worksheetSource ref="A1:B21" sheet="Question 5"/>
  </cacheSource>
  <cacheFields count="2">
    <cacheField name="Franchise" numFmtId="0">
      <sharedItems/>
    </cacheField>
    <cacheField name="# U.S. Locations" numFmtId="165">
      <sharedItems containsSemiMixedTypes="0" containsString="0" containsNumber="1" containsInteger="1" minValue="1431" maxValue="37496" count="20">
        <n v="1864"/>
        <n v="3183"/>
        <n v="32805"/>
        <n v="37496"/>
        <n v="2130"/>
        <n v="1877"/>
        <n v="2155"/>
        <n v="1572"/>
        <n v="34871"/>
        <n v="1668"/>
        <n v="12394"/>
        <n v="1901"/>
        <n v="13281"/>
        <n v="25199"/>
        <n v="9947"/>
        <n v="16224"/>
        <n v="7683"/>
        <n v="1618"/>
        <n v="1431"/>
        <n v="501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s v="Hampton Inns"/>
    <x v="0"/>
  </r>
  <r>
    <s v="ampm"/>
    <x v="1"/>
  </r>
  <r>
    <s v="McDonald's"/>
    <x v="2"/>
  </r>
  <r>
    <s v="7-Eleven, Inc."/>
    <x v="3"/>
  </r>
  <r>
    <s v="Supercuts"/>
    <x v="4"/>
  </r>
  <r>
    <s v="Days Inn"/>
    <x v="5"/>
  </r>
  <r>
    <s v="Vanguard Cleaning Systems"/>
    <x v="6"/>
  </r>
  <r>
    <s v="Servpro"/>
    <x v="7"/>
  </r>
  <r>
    <s v="Subway"/>
    <x v="8"/>
  </r>
  <r>
    <s v="Denny's Inc."/>
    <x v="9"/>
  </r>
  <r>
    <s v="Jan-Pro Franchising Intl Inc."/>
    <x v="10"/>
  </r>
  <r>
    <s v="Hardee's"/>
    <x v="11"/>
  </r>
  <r>
    <s v="Pizza Hut Inc."/>
    <x v="12"/>
  </r>
  <r>
    <s v="Kumon Math &amp; Reading Centers"/>
    <x v="13"/>
  </r>
  <r>
    <s v="Dunkin' Donuts"/>
    <x v="14"/>
  </r>
  <r>
    <s v="KFC Corp."/>
    <x v="15"/>
  </r>
  <r>
    <s v="Jazzercise Inc."/>
    <x v="16"/>
  </r>
  <r>
    <s v="Anytime Fitness"/>
    <x v="17"/>
  </r>
  <r>
    <s v="Matco Tools"/>
    <x v="18"/>
  </r>
  <r>
    <s v="Stratus Building Solutions"/>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BE439F-E0BD-4775-BAC0-8EF5DCF50C62}" name="PivotTable17"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V5" firstHeaderRow="1" firstDataRow="2" firstDataCol="1"/>
  <pivotFields count="2">
    <pivotField showAll="0"/>
    <pivotField axis="axisCol" dataField="1" numFmtId="165" showAll="0" countASubtotal="1">
      <items count="21">
        <item x="18"/>
        <item x="7"/>
        <item x="17"/>
        <item x="9"/>
        <item x="0"/>
        <item x="5"/>
        <item x="11"/>
        <item x="4"/>
        <item x="6"/>
        <item x="1"/>
        <item x="19"/>
        <item x="16"/>
        <item x="14"/>
        <item x="10"/>
        <item x="12"/>
        <item x="15"/>
        <item x="13"/>
        <item x="2"/>
        <item x="8"/>
        <item x="3"/>
        <item t="countA"/>
      </items>
    </pivotField>
  </pivotFields>
  <rowItems count="1">
    <i/>
  </rowItems>
  <colFields count="1">
    <field x="1"/>
  </colFields>
  <colItems count="21">
    <i>
      <x/>
    </i>
    <i>
      <x v="1"/>
    </i>
    <i>
      <x v="2"/>
    </i>
    <i>
      <x v="3"/>
    </i>
    <i>
      <x v="4"/>
    </i>
    <i>
      <x v="5"/>
    </i>
    <i>
      <x v="6"/>
    </i>
    <i>
      <x v="7"/>
    </i>
    <i>
      <x v="8"/>
    </i>
    <i>
      <x v="9"/>
    </i>
    <i>
      <x v="10"/>
    </i>
    <i>
      <x v="11"/>
    </i>
    <i>
      <x v="12"/>
    </i>
    <i>
      <x v="13"/>
    </i>
    <i>
      <x v="14"/>
    </i>
    <i>
      <x v="15"/>
    </i>
    <i>
      <x v="16"/>
    </i>
    <i>
      <x v="17"/>
    </i>
    <i>
      <x v="18"/>
    </i>
    <i>
      <x v="19"/>
    </i>
    <i t="grand">
      <x/>
    </i>
  </colItems>
  <dataFields count="1">
    <dataField name="Count of # U.S. Location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topLeftCell="B1" workbookViewId="0">
      <selection activeCell="F6" sqref="F6"/>
    </sheetView>
  </sheetViews>
  <sheetFormatPr defaultRowHeight="14.5" x14ac:dyDescent="0.35"/>
  <cols>
    <col min="1" max="1" width="33" customWidth="1"/>
    <col min="2" max="2" width="146.90625" bestFit="1" customWidth="1"/>
  </cols>
  <sheetData>
    <row r="1" spans="1:2" x14ac:dyDescent="0.35">
      <c r="A1" s="1" t="s">
        <v>0</v>
      </c>
      <c r="B1" s="1" t="s">
        <v>1</v>
      </c>
    </row>
    <row r="2" spans="1:2" x14ac:dyDescent="0.35">
      <c r="A2" s="2" t="s">
        <v>2</v>
      </c>
      <c r="B2" s="31" t="s">
        <v>42</v>
      </c>
    </row>
    <row r="3" spans="1:2" x14ac:dyDescent="0.35">
      <c r="A3" s="2" t="s">
        <v>3</v>
      </c>
      <c r="B3" s="31" t="s">
        <v>41</v>
      </c>
    </row>
    <row r="4" spans="1:2" ht="58" x14ac:dyDescent="0.35">
      <c r="A4" s="2" t="s">
        <v>4</v>
      </c>
      <c r="B4" s="31" t="s">
        <v>43</v>
      </c>
    </row>
    <row r="5" spans="1:2" ht="29" x14ac:dyDescent="0.35">
      <c r="A5" s="2" t="s">
        <v>5</v>
      </c>
      <c r="B5" s="31" t="s">
        <v>44</v>
      </c>
    </row>
    <row r="6" spans="1:2" ht="72.5" x14ac:dyDescent="0.35">
      <c r="A6" s="2" t="s">
        <v>6</v>
      </c>
      <c r="B6" s="31" t="s">
        <v>45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G41"/>
  <sheetViews>
    <sheetView workbookViewId="0">
      <selection activeCell="C2" sqref="C2"/>
    </sheetView>
  </sheetViews>
  <sheetFormatPr defaultRowHeight="14.5" x14ac:dyDescent="0.35"/>
  <cols>
    <col min="3" max="3" width="19.90625" bestFit="1" customWidth="1"/>
    <col min="7" max="7" width="10.54296875" bestFit="1" customWidth="1"/>
  </cols>
  <sheetData>
    <row r="1" spans="1:7" ht="15.5" x14ac:dyDescent="0.35">
      <c r="A1" s="4" t="s">
        <v>7</v>
      </c>
      <c r="B1" s="15" t="s">
        <v>48</v>
      </c>
      <c r="C1" s="15" t="s">
        <v>47</v>
      </c>
      <c r="D1" s="15" t="s">
        <v>46</v>
      </c>
      <c r="E1" s="15" t="s">
        <v>60</v>
      </c>
      <c r="G1" s="15" t="s">
        <v>54</v>
      </c>
    </row>
    <row r="2" spans="1:7" x14ac:dyDescent="0.35">
      <c r="A2" s="5">
        <v>14</v>
      </c>
      <c r="B2" s="17" t="s">
        <v>53</v>
      </c>
      <c r="C2">
        <f>COUNTIFS(A:A,"&gt;=12",A:A,"&lt;=14")</f>
        <v>2</v>
      </c>
      <c r="D2">
        <f>C2/C7</f>
        <v>0.05</v>
      </c>
      <c r="E2">
        <f>D2*100</f>
        <v>5</v>
      </c>
      <c r="F2" t="s">
        <v>55</v>
      </c>
      <c r="G2">
        <f>_xlfn.PERCENTILE.EXC(A:A, 0.2)</f>
        <v>16</v>
      </c>
    </row>
    <row r="3" spans="1:7" x14ac:dyDescent="0.35">
      <c r="A3" s="5">
        <v>19</v>
      </c>
      <c r="B3" t="s">
        <v>49</v>
      </c>
      <c r="C3">
        <f>COUNTIFS(A:A,"&gt;=15",A:A,"&lt;=17")</f>
        <v>8</v>
      </c>
      <c r="D3">
        <f>C3/C7</f>
        <v>0.2</v>
      </c>
      <c r="E3">
        <f t="shared" ref="E3:E6" si="0">D3*100</f>
        <v>20</v>
      </c>
      <c r="F3" t="s">
        <v>56</v>
      </c>
      <c r="G3">
        <f>_xlfn.PERCENTILE.EXC(A:A, 0.25)</f>
        <v>17.25</v>
      </c>
    </row>
    <row r="4" spans="1:7" x14ac:dyDescent="0.35">
      <c r="A4" s="5">
        <v>24</v>
      </c>
      <c r="B4" t="s">
        <v>50</v>
      </c>
      <c r="C4">
        <f>COUNTIFS(A:A,"&gt;=18",A:A,"&lt;=20")</f>
        <v>11</v>
      </c>
      <c r="D4">
        <f>C4/C7</f>
        <v>0.27500000000000002</v>
      </c>
      <c r="E4">
        <f t="shared" si="0"/>
        <v>27.500000000000004</v>
      </c>
      <c r="F4" t="s">
        <v>57</v>
      </c>
      <c r="G4">
        <f>_xlfn.PERCENTILE.EXC(A:A, 0.65)</f>
        <v>22</v>
      </c>
    </row>
    <row r="5" spans="1:7" x14ac:dyDescent="0.35">
      <c r="A5" s="5">
        <v>19</v>
      </c>
      <c r="B5" t="s">
        <v>59</v>
      </c>
      <c r="C5">
        <f>COUNTIFS(A:A,"&gt;=21",A:A,"&lt;=23")</f>
        <v>10</v>
      </c>
      <c r="D5">
        <f>C5/C7</f>
        <v>0.25</v>
      </c>
      <c r="E5">
        <f t="shared" si="0"/>
        <v>25</v>
      </c>
      <c r="F5" t="s">
        <v>58</v>
      </c>
      <c r="G5">
        <f>_xlfn.PERCENTILE.EXC(A:A,0.75)</f>
        <v>23</v>
      </c>
    </row>
    <row r="6" spans="1:7" x14ac:dyDescent="0.35">
      <c r="A6" s="5">
        <v>16</v>
      </c>
      <c r="B6" t="s">
        <v>51</v>
      </c>
      <c r="C6">
        <f>COUNTIFS(A:A,"&gt;=24",A:A,"&lt;=26")</f>
        <v>9</v>
      </c>
      <c r="D6">
        <f>C6/C7</f>
        <v>0.22500000000000001</v>
      </c>
      <c r="E6">
        <f t="shared" si="0"/>
        <v>22.5</v>
      </c>
    </row>
    <row r="7" spans="1:7" x14ac:dyDescent="0.35">
      <c r="A7" s="5">
        <v>20</v>
      </c>
      <c r="B7" t="s">
        <v>52</v>
      </c>
      <c r="C7">
        <f>C2+C3+C4+C5+C6</f>
        <v>40</v>
      </c>
      <c r="D7">
        <f>SUM(D2:D6)</f>
        <v>1</v>
      </c>
      <c r="E7">
        <f>SUM(E2:E6)</f>
        <v>100</v>
      </c>
    </row>
    <row r="8" spans="1:7" x14ac:dyDescent="0.35">
      <c r="A8" s="5">
        <v>24</v>
      </c>
    </row>
    <row r="9" spans="1:7" ht="15" thickBot="1" x14ac:dyDescent="0.4">
      <c r="A9" s="5">
        <v>20</v>
      </c>
      <c r="C9" t="s">
        <v>62</v>
      </c>
    </row>
    <row r="10" spans="1:7" x14ac:dyDescent="0.35">
      <c r="A10" s="5">
        <v>21</v>
      </c>
      <c r="C10" s="20" t="s">
        <v>61</v>
      </c>
      <c r="D10" s="20" t="s">
        <v>47</v>
      </c>
    </row>
    <row r="11" spans="1:7" x14ac:dyDescent="0.35">
      <c r="A11" s="5">
        <v>22</v>
      </c>
      <c r="C11" s="21" t="s">
        <v>53</v>
      </c>
      <c r="D11" s="18">
        <v>2</v>
      </c>
    </row>
    <row r="12" spans="1:7" x14ac:dyDescent="0.35">
      <c r="A12" s="5">
        <v>24</v>
      </c>
      <c r="C12" s="18" t="s">
        <v>49</v>
      </c>
      <c r="D12" s="18">
        <v>8</v>
      </c>
    </row>
    <row r="13" spans="1:7" x14ac:dyDescent="0.35">
      <c r="A13" s="5">
        <v>18</v>
      </c>
      <c r="C13" s="18" t="s">
        <v>50</v>
      </c>
      <c r="D13" s="18">
        <v>11</v>
      </c>
    </row>
    <row r="14" spans="1:7" x14ac:dyDescent="0.35">
      <c r="A14" s="5">
        <v>17</v>
      </c>
      <c r="C14" s="18" t="s">
        <v>59</v>
      </c>
      <c r="D14" s="18">
        <v>10</v>
      </c>
    </row>
    <row r="15" spans="1:7" x14ac:dyDescent="0.35">
      <c r="A15" s="5">
        <v>23</v>
      </c>
      <c r="C15" s="18" t="s">
        <v>51</v>
      </c>
      <c r="D15" s="18">
        <v>9</v>
      </c>
    </row>
    <row r="16" spans="1:7" x14ac:dyDescent="0.35">
      <c r="A16" s="5">
        <v>26</v>
      </c>
      <c r="C16" s="18"/>
      <c r="D16" s="18"/>
    </row>
    <row r="17" spans="1:4" ht="15" thickBot="1" x14ac:dyDescent="0.4">
      <c r="A17" s="5">
        <v>22</v>
      </c>
      <c r="C17" s="18"/>
      <c r="D17" s="19"/>
    </row>
    <row r="18" spans="1:4" x14ac:dyDescent="0.35">
      <c r="A18" s="5">
        <v>23</v>
      </c>
    </row>
    <row r="19" spans="1:4" x14ac:dyDescent="0.35">
      <c r="A19" s="5">
        <v>25</v>
      </c>
    </row>
    <row r="20" spans="1:4" x14ac:dyDescent="0.35">
      <c r="A20" s="5">
        <v>25</v>
      </c>
    </row>
    <row r="21" spans="1:4" x14ac:dyDescent="0.35">
      <c r="A21" s="5">
        <v>19</v>
      </c>
    </row>
    <row r="22" spans="1:4" x14ac:dyDescent="0.35">
      <c r="A22" s="5">
        <v>18</v>
      </c>
    </row>
    <row r="23" spans="1:4" x14ac:dyDescent="0.35">
      <c r="A23" s="5">
        <v>16</v>
      </c>
    </row>
    <row r="24" spans="1:4" x14ac:dyDescent="0.35">
      <c r="A24" s="5">
        <v>15</v>
      </c>
    </row>
    <row r="25" spans="1:4" x14ac:dyDescent="0.35">
      <c r="A25" s="5">
        <v>24</v>
      </c>
    </row>
    <row r="26" spans="1:4" x14ac:dyDescent="0.35">
      <c r="A26" s="5">
        <v>21</v>
      </c>
    </row>
    <row r="27" spans="1:4" x14ac:dyDescent="0.35">
      <c r="A27" s="5">
        <v>16</v>
      </c>
    </row>
    <row r="28" spans="1:4" x14ac:dyDescent="0.35">
      <c r="A28" s="5">
        <v>19</v>
      </c>
    </row>
    <row r="29" spans="1:4" x14ac:dyDescent="0.35">
      <c r="A29" s="5">
        <v>21</v>
      </c>
    </row>
    <row r="30" spans="1:4" x14ac:dyDescent="0.35">
      <c r="A30" s="5">
        <v>23</v>
      </c>
    </row>
    <row r="31" spans="1:4" x14ac:dyDescent="0.35">
      <c r="A31" s="5">
        <v>20</v>
      </c>
    </row>
    <row r="32" spans="1:4" x14ac:dyDescent="0.35">
      <c r="A32" s="5">
        <v>22</v>
      </c>
    </row>
    <row r="33" spans="1:1" x14ac:dyDescent="0.35">
      <c r="A33" s="5">
        <v>22</v>
      </c>
    </row>
    <row r="34" spans="1:1" x14ac:dyDescent="0.35">
      <c r="A34" s="5">
        <v>16</v>
      </c>
    </row>
    <row r="35" spans="1:1" x14ac:dyDescent="0.35">
      <c r="A35" s="5">
        <v>16</v>
      </c>
    </row>
    <row r="36" spans="1:1" x14ac:dyDescent="0.35">
      <c r="A36" s="5">
        <v>16</v>
      </c>
    </row>
    <row r="37" spans="1:1" x14ac:dyDescent="0.35">
      <c r="A37" s="5">
        <v>12</v>
      </c>
    </row>
    <row r="38" spans="1:1" x14ac:dyDescent="0.35">
      <c r="A38" s="5">
        <v>25</v>
      </c>
    </row>
    <row r="39" spans="1:1" x14ac:dyDescent="0.35">
      <c r="A39" s="5">
        <v>19</v>
      </c>
    </row>
    <row r="40" spans="1:1" x14ac:dyDescent="0.35">
      <c r="A40" s="5">
        <v>24</v>
      </c>
    </row>
    <row r="41" spans="1:1" x14ac:dyDescent="0.35">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E9"/>
  <sheetViews>
    <sheetView workbookViewId="0">
      <selection activeCell="L15" sqref="L15"/>
    </sheetView>
  </sheetViews>
  <sheetFormatPr defaultRowHeight="14.5" x14ac:dyDescent="0.35"/>
  <cols>
    <col min="2" max="2" width="10.81640625" bestFit="1" customWidth="1"/>
    <col min="3" max="3" width="9.90625" bestFit="1" customWidth="1"/>
    <col min="4" max="4" width="13.08984375" bestFit="1" customWidth="1"/>
  </cols>
  <sheetData>
    <row r="1" spans="1:5" ht="15.5" x14ac:dyDescent="0.35">
      <c r="A1" s="6" t="s">
        <v>8</v>
      </c>
      <c r="B1" s="7" t="s">
        <v>9</v>
      </c>
      <c r="C1" s="6" t="s">
        <v>10</v>
      </c>
    </row>
    <row r="2" spans="1:5" ht="15.5" x14ac:dyDescent="0.35">
      <c r="A2" s="8">
        <v>1</v>
      </c>
      <c r="B2" s="8">
        <v>11000</v>
      </c>
      <c r="C2" s="8">
        <v>5600</v>
      </c>
      <c r="D2">
        <f>18000/B2</f>
        <v>1.6363636363636365</v>
      </c>
      <c r="E2">
        <f>D2*100</f>
        <v>163.63636363636365</v>
      </c>
    </row>
    <row r="3" spans="1:5" ht="15.5" x14ac:dyDescent="0.35">
      <c r="A3" s="8">
        <v>2</v>
      </c>
      <c r="B3" s="8">
        <v>12000</v>
      </c>
      <c r="C3" s="8">
        <v>6300</v>
      </c>
      <c r="D3">
        <f>C9/C2</f>
        <v>1.8928571428571428</v>
      </c>
      <c r="E3">
        <f>D3*100</f>
        <v>189.28571428571428</v>
      </c>
    </row>
    <row r="4" spans="1:5" ht="15.5" x14ac:dyDescent="0.35">
      <c r="A4" s="8">
        <v>3</v>
      </c>
      <c r="B4" s="8">
        <v>13000</v>
      </c>
      <c r="C4" s="8">
        <v>6900</v>
      </c>
    </row>
    <row r="5" spans="1:5" ht="15.5" x14ac:dyDescent="0.35">
      <c r="A5" s="8">
        <v>4</v>
      </c>
      <c r="B5" s="8">
        <v>14000</v>
      </c>
      <c r="C5" s="8">
        <v>7600</v>
      </c>
    </row>
    <row r="6" spans="1:5" ht="15.5" x14ac:dyDescent="0.35">
      <c r="A6" s="8">
        <v>5</v>
      </c>
      <c r="B6" s="8">
        <v>15000</v>
      </c>
      <c r="C6" s="8">
        <v>8500</v>
      </c>
    </row>
    <row r="7" spans="1:5" ht="15.5" x14ac:dyDescent="0.35">
      <c r="A7" s="8">
        <v>6</v>
      </c>
      <c r="B7" s="8">
        <v>16000</v>
      </c>
      <c r="C7" s="8">
        <v>9200</v>
      </c>
    </row>
    <row r="8" spans="1:5" ht="15.5" x14ac:dyDescent="0.35">
      <c r="A8" s="8">
        <v>7</v>
      </c>
      <c r="B8" s="8">
        <v>17000</v>
      </c>
      <c r="C8" s="8">
        <v>9900</v>
      </c>
    </row>
    <row r="9" spans="1:5" ht="15.5" x14ac:dyDescent="0.35">
      <c r="A9" s="8">
        <v>8</v>
      </c>
      <c r="B9" s="8">
        <v>18000</v>
      </c>
      <c r="C9" s="8">
        <v>10600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F15"/>
  <sheetViews>
    <sheetView workbookViewId="0">
      <selection activeCell="B16" sqref="B16"/>
    </sheetView>
  </sheetViews>
  <sheetFormatPr defaultRowHeight="14.5" x14ac:dyDescent="0.35"/>
  <cols>
    <col min="1" max="1" width="20.08984375" bestFit="1" customWidth="1"/>
    <col min="2" max="2" width="18" customWidth="1"/>
    <col min="3" max="3" width="47.1796875" customWidth="1"/>
    <col min="4" max="4" width="23.81640625" customWidth="1"/>
    <col min="5" max="5" width="23.1796875" customWidth="1"/>
    <col min="6" max="6" width="35.36328125" bestFit="1" customWidth="1"/>
  </cols>
  <sheetData>
    <row r="1" spans="1:6" ht="15.5" x14ac:dyDescent="0.35">
      <c r="A1" s="9" t="s">
        <v>11</v>
      </c>
      <c r="B1" s="9" t="s">
        <v>12</v>
      </c>
      <c r="C1" s="9" t="s">
        <v>13</v>
      </c>
      <c r="D1" s="9" t="s">
        <v>14</v>
      </c>
      <c r="E1" s="9" t="s">
        <v>15</v>
      </c>
      <c r="F1" s="25" t="s">
        <v>65</v>
      </c>
    </row>
    <row r="2" spans="1:6" ht="15.5" x14ac:dyDescent="0.35">
      <c r="A2" s="22" t="s">
        <v>66</v>
      </c>
      <c r="B2" s="22">
        <v>127845.22</v>
      </c>
      <c r="C2" s="23">
        <v>13322.971299999999</v>
      </c>
      <c r="D2" s="22">
        <v>17</v>
      </c>
      <c r="E2" s="22">
        <v>3</v>
      </c>
      <c r="F2" s="3">
        <f>B2/E2</f>
        <v>42615.073333333334</v>
      </c>
    </row>
    <row r="3" spans="1:6" ht="15.5" x14ac:dyDescent="0.35">
      <c r="A3" s="22" t="s">
        <v>67</v>
      </c>
      <c r="B3" s="22">
        <v>31733.59</v>
      </c>
      <c r="C3" s="23">
        <v>672.91110000000003</v>
      </c>
      <c r="D3" s="22">
        <v>7</v>
      </c>
      <c r="E3" s="22">
        <v>1</v>
      </c>
      <c r="F3" s="3">
        <f>B3/E3</f>
        <v>31733.59</v>
      </c>
    </row>
    <row r="4" spans="1:6" ht="15.5" x14ac:dyDescent="0.35">
      <c r="A4" s="22" t="s">
        <v>68</v>
      </c>
      <c r="B4" s="22">
        <v>379401.94</v>
      </c>
      <c r="C4" s="23">
        <v>27981.443200000002</v>
      </c>
      <c r="D4" s="22">
        <v>121</v>
      </c>
      <c r="E4" s="22">
        <v>12</v>
      </c>
      <c r="F4" s="3">
        <f>B4/E4</f>
        <v>31616.828333333335</v>
      </c>
    </row>
    <row r="5" spans="1:6" ht="15.5" x14ac:dyDescent="0.35">
      <c r="A5" s="22" t="s">
        <v>69</v>
      </c>
      <c r="B5" s="22">
        <v>87423.91</v>
      </c>
      <c r="C5" s="23">
        <v>7642.9011</v>
      </c>
      <c r="D5" s="22">
        <v>28</v>
      </c>
      <c r="E5" s="22">
        <v>3</v>
      </c>
      <c r="F5" s="3">
        <f>B5/E5</f>
        <v>29141.303333333333</v>
      </c>
    </row>
    <row r="6" spans="1:6" ht="15.5" x14ac:dyDescent="0.35">
      <c r="A6" s="22" t="s">
        <v>70</v>
      </c>
      <c r="B6" s="22">
        <v>234091.39</v>
      </c>
      <c r="C6" s="23">
        <v>14567.9833</v>
      </c>
      <c r="D6" s="22">
        <v>48</v>
      </c>
      <c r="E6" s="22">
        <v>9</v>
      </c>
      <c r="F6" s="3">
        <f>B6/E6</f>
        <v>26010.154444444444</v>
      </c>
    </row>
    <row r="7" spans="1:6" ht="15.5" x14ac:dyDescent="0.35">
      <c r="A7" s="22" t="s">
        <v>71</v>
      </c>
      <c r="B7" s="22">
        <v>325000.78000000003</v>
      </c>
      <c r="C7" s="23">
        <v>12499.3452</v>
      </c>
      <c r="D7" s="22">
        <v>124</v>
      </c>
      <c r="E7" s="22">
        <v>14</v>
      </c>
      <c r="F7" s="3">
        <f>B7/E7</f>
        <v>23214.341428571432</v>
      </c>
    </row>
    <row r="8" spans="1:6" ht="15.5" x14ac:dyDescent="0.35">
      <c r="A8" s="22" t="s">
        <v>72</v>
      </c>
      <c r="B8" s="22">
        <v>87654.21</v>
      </c>
      <c r="C8" s="23">
        <v>1250.1393</v>
      </c>
      <c r="D8" s="22">
        <v>21</v>
      </c>
      <c r="E8" s="22">
        <v>4</v>
      </c>
      <c r="F8" s="3">
        <f>B8/E8</f>
        <v>21913.552500000002</v>
      </c>
    </row>
    <row r="9" spans="1:6" ht="15.5" x14ac:dyDescent="0.35">
      <c r="A9" s="22" t="s">
        <v>73</v>
      </c>
      <c r="B9" s="22">
        <v>452359.19</v>
      </c>
      <c r="C9" s="23">
        <v>21987.246200000001</v>
      </c>
      <c r="D9" s="22">
        <v>175</v>
      </c>
      <c r="E9" s="22">
        <v>21</v>
      </c>
      <c r="F9" s="3">
        <f>B9/E9</f>
        <v>21540.913809523809</v>
      </c>
    </row>
    <row r="10" spans="1:6" ht="15.5" x14ac:dyDescent="0.35">
      <c r="A10" s="22" t="s">
        <v>74</v>
      </c>
      <c r="B10" s="22">
        <v>13678.21</v>
      </c>
      <c r="C10" s="23">
        <v>239.9434</v>
      </c>
      <c r="D10" s="22">
        <v>9</v>
      </c>
      <c r="E10" s="22">
        <v>7</v>
      </c>
      <c r="F10" s="3">
        <f>B10/E10</f>
        <v>1954.03</v>
      </c>
    </row>
    <row r="11" spans="1:6" ht="15.5" x14ac:dyDescent="0.35">
      <c r="A11" s="29" t="s">
        <v>63</v>
      </c>
      <c r="B11" s="30">
        <f>AVERAGE(B2:B10)</f>
        <v>193243.16</v>
      </c>
      <c r="C11" s="30">
        <f t="shared" ref="C11:F11" si="0">AVERAGE(C2:C10)</f>
        <v>11129.431566666668</v>
      </c>
      <c r="D11" s="30">
        <f t="shared" si="0"/>
        <v>61.111111111111114</v>
      </c>
      <c r="E11" s="30">
        <f t="shared" si="0"/>
        <v>8.2222222222222214</v>
      </c>
      <c r="F11" s="30">
        <f t="shared" si="0"/>
        <v>25526.643020282187</v>
      </c>
    </row>
    <row r="12" spans="1:6" ht="15.5" x14ac:dyDescent="0.35">
      <c r="A12" s="29" t="s">
        <v>64</v>
      </c>
      <c r="B12" s="30">
        <f>MEDIAN(B2:B10)</f>
        <v>127845.22</v>
      </c>
      <c r="C12" s="30">
        <f t="shared" ref="C12:F12" si="1">MEDIAN(C2:C10)</f>
        <v>12499.3452</v>
      </c>
      <c r="D12" s="30">
        <f t="shared" si="1"/>
        <v>28</v>
      </c>
      <c r="E12" s="30">
        <f t="shared" si="1"/>
        <v>7</v>
      </c>
      <c r="F12" s="30">
        <f t="shared" si="1"/>
        <v>26010.154444444444</v>
      </c>
    </row>
    <row r="13" spans="1:6" ht="15.5" x14ac:dyDescent="0.35">
      <c r="A13" s="28"/>
      <c r="B13" s="24"/>
      <c r="C13" s="24"/>
      <c r="D13" s="24"/>
      <c r="E13" s="24"/>
    </row>
    <row r="14" spans="1:6" ht="15.5" x14ac:dyDescent="0.35">
      <c r="A14" s="27"/>
    </row>
    <row r="15" spans="1:6" ht="15.5" x14ac:dyDescent="0.35">
      <c r="A15" s="26"/>
    </row>
  </sheetData>
  <sortState xmlns:xlrd2="http://schemas.microsoft.com/office/spreadsheetml/2017/richdata2" ref="A2:F15">
    <sortCondition descending="1" ref="F1:F15"/>
  </sortState>
  <conditionalFormatting sqref="F2:F10">
    <cfRule type="aboveAverage" dxfId="1" priority="1" aboveAverage="0"/>
    <cfRule type="aboveAverage" dxfId="0" priority="2"/>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F21"/>
  <sheetViews>
    <sheetView workbookViewId="0">
      <selection activeCell="G14" sqref="G14"/>
    </sheetView>
  </sheetViews>
  <sheetFormatPr defaultRowHeight="14.5" x14ac:dyDescent="0.35"/>
  <cols>
    <col min="1" max="1" width="32.54296875" customWidth="1"/>
    <col min="2" max="2" width="25.54296875" customWidth="1"/>
    <col min="4" max="4" width="12.36328125" bestFit="1" customWidth="1"/>
    <col min="5" max="5" width="15.81640625" bestFit="1" customWidth="1"/>
    <col min="6" max="6" width="20.36328125" bestFit="1" customWidth="1"/>
    <col min="7" max="25" width="15.26953125" bestFit="1" customWidth="1"/>
    <col min="26" max="26" width="12" bestFit="1" customWidth="1"/>
  </cols>
  <sheetData>
    <row r="1" spans="1:6" ht="15.5" x14ac:dyDescent="0.35">
      <c r="A1" s="10" t="s">
        <v>16</v>
      </c>
      <c r="B1" s="11" t="s">
        <v>17</v>
      </c>
      <c r="D1" s="15" t="s">
        <v>48</v>
      </c>
      <c r="E1" s="15" t="s">
        <v>79</v>
      </c>
    </row>
    <row r="2" spans="1:6" x14ac:dyDescent="0.35">
      <c r="A2" t="s">
        <v>18</v>
      </c>
      <c r="B2" s="12">
        <v>1864</v>
      </c>
      <c r="D2" s="17" t="s">
        <v>75</v>
      </c>
      <c r="E2">
        <f>COUNTIFS(B:B,"&gt;=0",B:B,"&lt;=9999")</f>
        <v>13</v>
      </c>
      <c r="F2" t="s">
        <v>52</v>
      </c>
    </row>
    <row r="3" spans="1:6" x14ac:dyDescent="0.35">
      <c r="A3" t="s">
        <v>19</v>
      </c>
      <c r="B3" s="12">
        <v>3183</v>
      </c>
      <c r="D3" s="17" t="s">
        <v>76</v>
      </c>
      <c r="E3">
        <f>COUNTIFS(B:B,"&gt;=9999",B:B,"&lt;=19999")</f>
        <v>3</v>
      </c>
      <c r="F3">
        <f>SUM(E2:E5)</f>
        <v>20</v>
      </c>
    </row>
    <row r="4" spans="1:6" x14ac:dyDescent="0.35">
      <c r="A4" t="s">
        <v>20</v>
      </c>
      <c r="B4" s="12">
        <v>32805</v>
      </c>
      <c r="D4" s="17" t="s">
        <v>77</v>
      </c>
      <c r="E4">
        <f>COUNTIFS(B:B,"&gt;=19999",B:B,"&lt;=29999")</f>
        <v>1</v>
      </c>
    </row>
    <row r="5" spans="1:6" x14ac:dyDescent="0.35">
      <c r="A5" t="s">
        <v>21</v>
      </c>
      <c r="B5" s="12">
        <v>37496</v>
      </c>
      <c r="D5" s="17" t="s">
        <v>78</v>
      </c>
      <c r="E5">
        <f>COUNTIFS(B:B,"&gt;=30000",B:B,"&lt;=39999")</f>
        <v>3</v>
      </c>
    </row>
    <row r="6" spans="1:6" x14ac:dyDescent="0.35">
      <c r="A6" t="s">
        <v>22</v>
      </c>
      <c r="B6" s="12">
        <v>2130</v>
      </c>
    </row>
    <row r="7" spans="1:6" x14ac:dyDescent="0.35">
      <c r="A7" t="s">
        <v>23</v>
      </c>
      <c r="B7" s="12">
        <v>1877</v>
      </c>
    </row>
    <row r="8" spans="1:6" x14ac:dyDescent="0.35">
      <c r="A8" t="s">
        <v>24</v>
      </c>
      <c r="B8" s="12">
        <v>2155</v>
      </c>
    </row>
    <row r="9" spans="1:6" x14ac:dyDescent="0.35">
      <c r="A9" t="s">
        <v>25</v>
      </c>
      <c r="B9" s="12">
        <v>1572</v>
      </c>
    </row>
    <row r="10" spans="1:6" x14ac:dyDescent="0.35">
      <c r="A10" t="s">
        <v>26</v>
      </c>
      <c r="B10" s="12">
        <v>34871</v>
      </c>
    </row>
    <row r="11" spans="1:6" x14ac:dyDescent="0.35">
      <c r="A11" t="s">
        <v>27</v>
      </c>
      <c r="B11" s="12">
        <v>1668</v>
      </c>
    </row>
    <row r="12" spans="1:6" x14ac:dyDescent="0.35">
      <c r="A12" t="s">
        <v>28</v>
      </c>
      <c r="B12" s="12">
        <v>12394</v>
      </c>
    </row>
    <row r="13" spans="1:6" x14ac:dyDescent="0.35">
      <c r="A13" t="s">
        <v>29</v>
      </c>
      <c r="B13" s="12">
        <v>1901</v>
      </c>
    </row>
    <row r="14" spans="1:6" x14ac:dyDescent="0.35">
      <c r="A14" t="s">
        <v>30</v>
      </c>
      <c r="B14" s="12">
        <v>13281</v>
      </c>
    </row>
    <row r="15" spans="1:6" x14ac:dyDescent="0.35">
      <c r="A15" t="s">
        <v>31</v>
      </c>
      <c r="B15" s="12">
        <v>25199</v>
      </c>
    </row>
    <row r="16" spans="1:6" x14ac:dyDescent="0.35">
      <c r="A16" t="s">
        <v>32</v>
      </c>
      <c r="B16" s="12">
        <v>9947</v>
      </c>
    </row>
    <row r="17" spans="1:2" x14ac:dyDescent="0.35">
      <c r="A17" t="s">
        <v>33</v>
      </c>
      <c r="B17" s="12">
        <v>16224</v>
      </c>
    </row>
    <row r="18" spans="1:2" x14ac:dyDescent="0.35">
      <c r="A18" t="s">
        <v>34</v>
      </c>
      <c r="B18" s="12">
        <v>7683</v>
      </c>
    </row>
    <row r="19" spans="1:2" x14ac:dyDescent="0.35">
      <c r="A19" t="s">
        <v>35</v>
      </c>
      <c r="B19" s="12">
        <v>1618</v>
      </c>
    </row>
    <row r="20" spans="1:2" x14ac:dyDescent="0.35">
      <c r="A20" t="s">
        <v>36</v>
      </c>
      <c r="B20" s="12">
        <v>1431</v>
      </c>
    </row>
    <row r="21" spans="1:2" x14ac:dyDescent="0.35">
      <c r="A21" t="s">
        <v>37</v>
      </c>
      <c r="B21" s="12">
        <v>5018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430BA-C913-44FA-985C-EC3FFB1AD400}">
  <dimension ref="A3:V5"/>
  <sheetViews>
    <sheetView topLeftCell="G1" workbookViewId="0">
      <selection activeCell="H17" sqref="H17"/>
    </sheetView>
  </sheetViews>
  <sheetFormatPr defaultRowHeight="14.5" x14ac:dyDescent="0.35"/>
  <cols>
    <col min="1" max="1" width="21.90625" bestFit="1" customWidth="1"/>
    <col min="2" max="2" width="15.26953125" bestFit="1" customWidth="1"/>
    <col min="3" max="14" width="6.6328125" bestFit="1" customWidth="1"/>
    <col min="15" max="21" width="7.6328125" bestFit="1" customWidth="1"/>
    <col min="22" max="22" width="12" bestFit="1" customWidth="1"/>
  </cols>
  <sheetData>
    <row r="3" spans="1:22" x14ac:dyDescent="0.35">
      <c r="B3" s="32" t="s">
        <v>80</v>
      </c>
    </row>
    <row r="4" spans="1:22" x14ac:dyDescent="0.35">
      <c r="B4" s="33">
        <v>1431</v>
      </c>
      <c r="C4" s="33">
        <v>1572</v>
      </c>
      <c r="D4" s="33">
        <v>1618</v>
      </c>
      <c r="E4" s="33">
        <v>1668</v>
      </c>
      <c r="F4" s="33">
        <v>1864</v>
      </c>
      <c r="G4" s="33">
        <v>1877</v>
      </c>
      <c r="H4" s="33">
        <v>1901</v>
      </c>
      <c r="I4" s="33">
        <v>2130</v>
      </c>
      <c r="J4" s="33">
        <v>2155</v>
      </c>
      <c r="K4" s="33">
        <v>3183</v>
      </c>
      <c r="L4" s="33">
        <v>5018</v>
      </c>
      <c r="M4" s="33">
        <v>7683</v>
      </c>
      <c r="N4" s="33">
        <v>9947</v>
      </c>
      <c r="O4" s="33">
        <v>12394</v>
      </c>
      <c r="P4" s="33">
        <v>13281</v>
      </c>
      <c r="Q4" s="33">
        <v>16224</v>
      </c>
      <c r="R4" s="33">
        <v>25199</v>
      </c>
      <c r="S4" s="33">
        <v>32805</v>
      </c>
      <c r="T4" s="33">
        <v>34871</v>
      </c>
      <c r="U4" s="33">
        <v>37496</v>
      </c>
      <c r="V4" s="33" t="s">
        <v>81</v>
      </c>
    </row>
    <row r="5" spans="1:22" x14ac:dyDescent="0.35">
      <c r="A5" t="s">
        <v>82</v>
      </c>
      <c r="B5" s="16">
        <v>1</v>
      </c>
      <c r="C5" s="16">
        <v>1</v>
      </c>
      <c r="D5" s="16">
        <v>1</v>
      </c>
      <c r="E5" s="16">
        <v>1</v>
      </c>
      <c r="F5" s="16">
        <v>1</v>
      </c>
      <c r="G5" s="16">
        <v>1</v>
      </c>
      <c r="H5" s="16">
        <v>1</v>
      </c>
      <c r="I5" s="16">
        <v>1</v>
      </c>
      <c r="J5" s="16">
        <v>1</v>
      </c>
      <c r="K5" s="16">
        <v>1</v>
      </c>
      <c r="L5" s="16">
        <v>1</v>
      </c>
      <c r="M5" s="16">
        <v>1</v>
      </c>
      <c r="N5" s="16">
        <v>1</v>
      </c>
      <c r="O5" s="16">
        <v>1</v>
      </c>
      <c r="P5" s="16">
        <v>1</v>
      </c>
      <c r="Q5" s="16">
        <v>1</v>
      </c>
      <c r="R5" s="16">
        <v>1</v>
      </c>
      <c r="S5" s="16">
        <v>1</v>
      </c>
      <c r="T5" s="16">
        <v>1</v>
      </c>
      <c r="U5" s="16">
        <v>1</v>
      </c>
      <c r="V5" s="16">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tabSelected="1" workbookViewId="0">
      <selection activeCell="H18" sqref="H18"/>
    </sheetView>
  </sheetViews>
  <sheetFormatPr defaultRowHeight="14.5" x14ac:dyDescent="0.35"/>
  <cols>
    <col min="1" max="1" width="13.1796875" customWidth="1"/>
  </cols>
  <sheetData>
    <row r="1" spans="1:3" ht="15.5" x14ac:dyDescent="0.35">
      <c r="A1" s="4" t="s">
        <v>38</v>
      </c>
      <c r="B1" s="4" t="s">
        <v>39</v>
      </c>
      <c r="C1" s="4" t="s">
        <v>40</v>
      </c>
    </row>
    <row r="2" spans="1:3" ht="15.5" x14ac:dyDescent="0.35">
      <c r="A2" s="13">
        <v>1</v>
      </c>
      <c r="B2" s="14">
        <v>-22</v>
      </c>
      <c r="C2" s="14">
        <v>22</v>
      </c>
    </row>
    <row r="3" spans="1:3" ht="15.5" x14ac:dyDescent="0.35">
      <c r="A3" s="13">
        <v>2</v>
      </c>
      <c r="B3" s="14">
        <v>-33</v>
      </c>
      <c r="C3" s="14">
        <v>49</v>
      </c>
    </row>
    <row r="4" spans="1:3" ht="15.5" x14ac:dyDescent="0.35">
      <c r="A4" s="13">
        <v>3</v>
      </c>
      <c r="B4" s="14">
        <v>2</v>
      </c>
      <c r="C4" s="14">
        <v>8</v>
      </c>
    </row>
    <row r="5" spans="1:3" ht="15.5" x14ac:dyDescent="0.35">
      <c r="A5" s="13">
        <v>4</v>
      </c>
      <c r="B5" s="14">
        <v>29</v>
      </c>
      <c r="C5" s="14">
        <v>-16</v>
      </c>
    </row>
    <row r="6" spans="1:3" ht="15.5" x14ac:dyDescent="0.35">
      <c r="A6" s="13">
        <v>5</v>
      </c>
      <c r="B6" s="14">
        <v>-13</v>
      </c>
      <c r="C6" s="14">
        <v>10</v>
      </c>
    </row>
    <row r="7" spans="1:3" ht="15.5" x14ac:dyDescent="0.35">
      <c r="A7" s="13">
        <v>6</v>
      </c>
      <c r="B7" s="14">
        <v>21</v>
      </c>
      <c r="C7" s="14">
        <v>-28</v>
      </c>
    </row>
    <row r="8" spans="1:3" ht="15.5" x14ac:dyDescent="0.35">
      <c r="A8" s="13">
        <v>7</v>
      </c>
      <c r="B8" s="14">
        <v>-13</v>
      </c>
      <c r="C8" s="14">
        <v>27</v>
      </c>
    </row>
    <row r="9" spans="1:3" ht="15.5" x14ac:dyDescent="0.35">
      <c r="A9" s="13">
        <v>8</v>
      </c>
      <c r="B9" s="14">
        <v>-23</v>
      </c>
      <c r="C9" s="14">
        <v>35</v>
      </c>
    </row>
    <row r="10" spans="1:3" ht="15.5" x14ac:dyDescent="0.35">
      <c r="A10" s="13">
        <v>9</v>
      </c>
      <c r="B10" s="14">
        <v>14</v>
      </c>
      <c r="C10" s="14">
        <v>-5</v>
      </c>
    </row>
    <row r="11" spans="1:3" ht="15.5" x14ac:dyDescent="0.35">
      <c r="A11" s="13">
        <v>10</v>
      </c>
      <c r="B11" s="14">
        <v>3</v>
      </c>
      <c r="C11" s="14">
        <v>-3</v>
      </c>
    </row>
    <row r="12" spans="1:3" ht="15.5" x14ac:dyDescent="0.35">
      <c r="A12" s="13">
        <v>11</v>
      </c>
      <c r="B12" s="14">
        <v>-37</v>
      </c>
      <c r="C12" s="14">
        <v>48</v>
      </c>
    </row>
    <row r="13" spans="1:3" ht="15.5" x14ac:dyDescent="0.35">
      <c r="A13" s="13">
        <v>12</v>
      </c>
      <c r="B13" s="14">
        <v>34</v>
      </c>
      <c r="C13" s="14">
        <v>-29</v>
      </c>
    </row>
    <row r="14" spans="1:3" ht="15.5" x14ac:dyDescent="0.35">
      <c r="A14" s="13">
        <v>13</v>
      </c>
      <c r="B14" s="14">
        <v>9</v>
      </c>
      <c r="C14" s="14">
        <v>-18</v>
      </c>
    </row>
    <row r="15" spans="1:3" ht="15.5" x14ac:dyDescent="0.35">
      <c r="A15" s="13">
        <v>14</v>
      </c>
      <c r="B15" s="14">
        <v>-33</v>
      </c>
      <c r="C15" s="14">
        <v>31</v>
      </c>
    </row>
    <row r="16" spans="1:3" ht="15.5" x14ac:dyDescent="0.35">
      <c r="A16" s="13">
        <v>15</v>
      </c>
      <c r="B16" s="14">
        <v>20</v>
      </c>
      <c r="C16" s="14">
        <v>-16</v>
      </c>
    </row>
    <row r="17" spans="1:3" ht="15.5" x14ac:dyDescent="0.35">
      <c r="A17" s="13">
        <v>16</v>
      </c>
      <c r="B17" s="14">
        <v>-3</v>
      </c>
      <c r="C17" s="14">
        <v>14</v>
      </c>
    </row>
    <row r="18" spans="1:3" ht="15.5" x14ac:dyDescent="0.35">
      <c r="A18" s="13">
        <v>17</v>
      </c>
      <c r="B18" s="14">
        <v>-15</v>
      </c>
      <c r="C18" s="14">
        <v>18</v>
      </c>
    </row>
    <row r="19" spans="1:3" ht="15.5" x14ac:dyDescent="0.35">
      <c r="A19" s="13">
        <v>18</v>
      </c>
      <c r="B19" s="14">
        <v>12</v>
      </c>
      <c r="C19" s="14">
        <v>17</v>
      </c>
    </row>
    <row r="20" spans="1:3" ht="15.5" x14ac:dyDescent="0.35">
      <c r="A20" s="13">
        <v>19</v>
      </c>
      <c r="B20" s="14">
        <v>-20</v>
      </c>
      <c r="C20" s="14">
        <v>-11</v>
      </c>
    </row>
    <row r="21" spans="1:3" ht="15.5" x14ac:dyDescent="0.35">
      <c r="A21" s="13">
        <v>20</v>
      </c>
      <c r="B21" s="14">
        <v>-7</v>
      </c>
      <c r="C21" s="14">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2</vt:lpstr>
      <vt:lpstr>Question 3</vt:lpstr>
      <vt:lpstr>Question 4</vt:lpstr>
      <vt:lpstr>Question 5</vt:lpstr>
      <vt:lpstr>PivotTable</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Emily Rund</cp:lastModifiedBy>
  <dcterms:created xsi:type="dcterms:W3CDTF">2023-09-18T13:39:57Z</dcterms:created>
  <dcterms:modified xsi:type="dcterms:W3CDTF">2024-09-24T02:13:49Z</dcterms:modified>
</cp:coreProperties>
</file>