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trodata\Tugas\QACamp_Batch1_Mochammad-Ervinda-Yudistira\"/>
    </mc:Choice>
  </mc:AlternateContent>
  <bookViews>
    <workbookView xWindow="0" yWindow="0" windowWidth="23040" windowHeight="9384" activeTab="1"/>
  </bookViews>
  <sheets>
    <sheet name="PROJECT DETAILS" sheetId="1" r:id="rId1"/>
    <sheet name="TEST CASE SCENARIO" sheetId="2" r:id="rId2"/>
    <sheet name="DEFECT TRACKER" sheetId="3" r:id="rId3"/>
    <sheet name="Dropdowns" sheetId="4" state="hidden" r:id="rId4"/>
  </sheets>
  <definedNames>
    <definedName name="_xlnm._FilterDatabase" localSheetId="2" hidden="1">'DEFECT TRACKER'!$B$16:$S$16</definedName>
    <definedName name="DATE">#REF!</definedName>
    <definedName name="Full_Project_Name">'PROJECT DETAILS'!$C$9</definedName>
    <definedName name="Project_Manager">'PROJECT DETAILS'!$C$10</definedName>
    <definedName name="Project_No">'PROJECT DETAILS'!$C$5</definedName>
    <definedName name="PROJECT_SPONSOR">'PROJECT DETAILS'!$B$11</definedName>
  </definedNames>
  <calcPr calcId="152511"/>
</workbook>
</file>

<file path=xl/calcChain.xml><?xml version="1.0" encoding="utf-8"?>
<calcChain xmlns="http://schemas.openxmlformats.org/spreadsheetml/2006/main">
  <c r="F27" i="3" l="1"/>
  <c r="F26" i="3"/>
  <c r="F25" i="3"/>
  <c r="F24" i="3" l="1"/>
  <c r="F23" i="3"/>
  <c r="F22" i="3"/>
  <c r="F21" i="3"/>
  <c r="F20" i="3"/>
  <c r="F19" i="3"/>
  <c r="E19" i="3"/>
  <c r="F18" i="3"/>
  <c r="E18" i="3"/>
  <c r="F17" i="3"/>
  <c r="E17" i="3"/>
  <c r="O11" i="3"/>
  <c r="H9" i="3"/>
  <c r="C9" i="3"/>
  <c r="K8" i="3"/>
  <c r="H8" i="3"/>
  <c r="E8" i="3"/>
  <c r="C8" i="3"/>
  <c r="K7" i="3"/>
  <c r="H7" i="3"/>
  <c r="E7" i="3"/>
  <c r="C7" i="3"/>
  <c r="K6" i="3"/>
  <c r="H6" i="3"/>
  <c r="H10" i="3" s="1"/>
  <c r="E6" i="3"/>
  <c r="O12" i="3" s="1"/>
  <c r="C6" i="3"/>
  <c r="C14" i="1"/>
  <c r="C8" i="1"/>
  <c r="Q7" i="3"/>
  <c r="Q8" i="3"/>
  <c r="Q6" i="3"/>
  <c r="O13" i="3" l="1"/>
  <c r="C15" i="1" s="1"/>
  <c r="C10" i="3"/>
  <c r="O6" i="3" s="1"/>
  <c r="C12" i="1" s="1"/>
  <c r="O10" i="3"/>
  <c r="R8" i="3"/>
  <c r="R7" i="3"/>
  <c r="R6" i="3"/>
  <c r="K9" i="3"/>
  <c r="O8" i="3" s="1"/>
  <c r="O14" i="3"/>
  <c r="C17" i="1" s="1"/>
  <c r="O9" i="3"/>
  <c r="O7" i="3" l="1"/>
</calcChain>
</file>

<file path=xl/sharedStrings.xml><?xml version="1.0" encoding="utf-8"?>
<sst xmlns="http://schemas.openxmlformats.org/spreadsheetml/2006/main" count="1315" uniqueCount="493">
  <si>
    <t>PROJECT TESTING / DEFECT TRACKER</t>
  </si>
  <si>
    <t>PROJECT DETAILS</t>
  </si>
  <si>
    <t xml:space="preserve">PROJECT No:  </t>
  </si>
  <si>
    <t>SLA (days)</t>
  </si>
  <si>
    <t>START:</t>
  </si>
  <si>
    <t>S</t>
  </si>
  <si>
    <t>FINISHED</t>
  </si>
  <si>
    <t>M</t>
  </si>
  <si>
    <t>DURATION (Days):</t>
  </si>
  <si>
    <t>L</t>
  </si>
  <si>
    <t>FULL PROJECT NAME:</t>
  </si>
  <si>
    <t>PickMe</t>
  </si>
  <si>
    <t>XL</t>
  </si>
  <si>
    <t>TESTER MANAGER:</t>
  </si>
  <si>
    <t>ABC</t>
  </si>
  <si>
    <t>TESTER:</t>
  </si>
  <si>
    <t>Ervin</t>
  </si>
  <si>
    <t>TOTAL DEFECTS</t>
  </si>
  <si>
    <t>PROJECT SCALE</t>
  </si>
  <si>
    <t>DEFECT FIXING DELIVERIES</t>
  </si>
  <si>
    <t>DEFECT FIXING (DAYS)</t>
  </si>
  <si>
    <t>DURATION TEST-DEFECT FIXING (Days):</t>
  </si>
  <si>
    <t>TEST EFFECTIVENESS</t>
  </si>
  <si>
    <t>Test Scenario ID</t>
  </si>
  <si>
    <t>Type</t>
  </si>
  <si>
    <t>Test Case ID</t>
  </si>
  <si>
    <t>Test Scenario Description</t>
  </si>
  <si>
    <t>Steps</t>
  </si>
  <si>
    <t>Steps Description</t>
  </si>
  <si>
    <t>Pre-Condition</t>
  </si>
  <si>
    <t>Test Data</t>
  </si>
  <si>
    <t>Expected Result</t>
  </si>
  <si>
    <t>Actual Result</t>
  </si>
  <si>
    <t>Status</t>
  </si>
  <si>
    <t>Execution Date Start</t>
  </si>
  <si>
    <t>Execution Date Finish</t>
  </si>
  <si>
    <t>Tester</t>
  </si>
  <si>
    <r>
      <rPr>
        <b/>
        <sz val="11"/>
        <color theme="1"/>
        <rFont val="Calibri, Arial"/>
      </rPr>
      <t>Notes</t>
    </r>
    <r>
      <rPr>
        <sz val="11"/>
        <color theme="1"/>
        <rFont val="Calibri, Arial"/>
      </rPr>
      <t xml:space="preserve"> </t>
    </r>
  </si>
  <si>
    <t>LOGIN</t>
  </si>
  <si>
    <t>TS.PickMe.001</t>
  </si>
  <si>
    <t>Positive</t>
  </si>
  <si>
    <t>TC.PickMe.001.001</t>
  </si>
  <si>
    <t>Normal - Login User Mitra PickMe</t>
  </si>
  <si>
    <r>
      <rPr>
        <sz val="11"/>
        <rFont val="Calibri, Arial"/>
      </rPr>
      <t xml:space="preserve">Buka aplikasi PickMe di browser: 
</t>
    </r>
    <r>
      <rPr>
        <u/>
        <sz val="11"/>
        <color rgb="FF1155CC"/>
        <rFont val="Calibri, Arial"/>
      </rPr>
      <t>https://dev.pickme.metrodataacademy.id/landing-page</t>
    </r>
  </si>
  <si>
    <t>Halaman login tersedia</t>
  </si>
  <si>
    <t>username : mitracamp
pass : "test1234"</t>
  </si>
  <si>
    <t>Dapat mengakses halaman Login</t>
  </si>
  <si>
    <t>1-Passed</t>
  </si>
  <si>
    <t>Input Username dan Password yang sesuai</t>
  </si>
  <si>
    <t>Username dan Password  dapat diinput</t>
  </si>
  <si>
    <t>Berhasil masuk Beranda</t>
  </si>
  <si>
    <t>Berhasil mengakses website</t>
  </si>
  <si>
    <t>Negative</t>
  </si>
  <si>
    <t>TC.PickMe.001.002</t>
  </si>
  <si>
    <t>Abnormal - Login dengan field username benar dan password salah</t>
  </si>
  <si>
    <r>
      <rPr>
        <sz val="11"/>
        <rFont val="Calibri, Arial"/>
      </rPr>
      <t xml:space="preserve">Buka aplikasi PickMe di browser: 
</t>
    </r>
    <r>
      <rPr>
        <u/>
        <sz val="11"/>
        <color rgb="FF1155CC"/>
        <rFont val="Calibri, Arial"/>
      </rPr>
      <t>https://dev.pickme.metrodataacademy.id/landing-page</t>
    </r>
  </si>
  <si>
    <t>username : mitracamp
pass : ikan</t>
  </si>
  <si>
    <t>User dapat melihat halaman awal login website</t>
  </si>
  <si>
    <t>Input username sesuai (valid)
password yang tidak sesuai (tidak valid)</t>
  </si>
  <si>
    <t>Gagal Login</t>
  </si>
  <si>
    <t>- Gagal login aplikasi
- Muncul error message</t>
  </si>
  <si>
    <t>- Gagal login aplikasi
- Muncul error message:
Akun Tidak ditemukan! Coba cek kembali username dan password anda.</t>
  </si>
  <si>
    <t>TC.PickMe.001.003</t>
  </si>
  <si>
    <t>Abnormal - Login dengan field username salah dan password salah</t>
  </si>
  <si>
    <r>
      <rPr>
        <sz val="11"/>
        <rFont val="Calibri, Arial"/>
      </rPr>
      <t xml:space="preserve">Buka aplikasi PickMe di browser: 
</t>
    </r>
    <r>
      <rPr>
        <u/>
        <sz val="11"/>
        <color rgb="FF1155CC"/>
        <rFont val="Calibri, Arial"/>
      </rPr>
      <t>https://dev.pickme.metrodataacademy.id/landing-page</t>
    </r>
  </si>
  <si>
    <t>username : ervin
pass : ikan</t>
  </si>
  <si>
    <t>Input username dan password yang tidak valid</t>
  </si>
  <si>
    <t>Username dan Password dapat diisi oleh user</t>
  </si>
  <si>
    <t>TC.PickMe.001.004</t>
  </si>
  <si>
    <t>Abnormal - Login dengan username dan password kosong</t>
  </si>
  <si>
    <r>
      <rPr>
        <sz val="11"/>
        <rFont val="Calibri, Arial"/>
      </rPr>
      <t xml:space="preserve">Buka aplikasi PickMe di browser: 
</t>
    </r>
    <r>
      <rPr>
        <u/>
        <sz val="11"/>
        <color rgb="FF1155CC"/>
        <rFont val="Calibri, Arial"/>
      </rPr>
      <t>https://dev.pickme.metrodataacademy.id/landing-page</t>
    </r>
  </si>
  <si>
    <t>username : null
pass : null</t>
  </si>
  <si>
    <t>Kosongkan field username dan password</t>
  </si>
  <si>
    <t>Username dan Password dapat dikosongi oleh user</t>
  </si>
  <si>
    <t>- Gagal login aplikasi
- Muncul pop up alert</t>
  </si>
  <si>
    <t>- Gagal login aplikasi
- Muncul pop up alert 
Semua kolom dengan label required harus diisi</t>
  </si>
  <si>
    <t>BERANDA</t>
  </si>
  <si>
    <t>TS.PickMe.002</t>
  </si>
  <si>
    <t>TC.PickMe.002.001</t>
  </si>
  <si>
    <t>Normal - Filtering Lowongan</t>
  </si>
  <si>
    <t>Login aplikasi PickMe</t>
  </si>
  <si>
    <t>Akses Beranda Website</t>
  </si>
  <si>
    <t>Halaman Login tersedia</t>
  </si>
  <si>
    <t>-</t>
  </si>
  <si>
    <t>- Berhasil masuk ke aplikasi
- Menu sesuai role user</t>
  </si>
  <si>
    <t>Pilih Filtering Durasi Lowongan Terbaru</t>
  </si>
  <si>
    <t>Tampil halaman setelah filtering</t>
  </si>
  <si>
    <t>All/Montly/Weekly/Today</t>
  </si>
  <si>
    <t>Halaman berubah sesuai kondisi</t>
  </si>
  <si>
    <t>TC.PickMe.002.002</t>
  </si>
  <si>
    <t>Normal - Apply Lowongan</t>
  </si>
  <si>
    <t>Data tergenerate</t>
  </si>
  <si>
    <t>Screen sesuai</t>
  </si>
  <si>
    <t>Klik Action pada salah satu Job Title</t>
  </si>
  <si>
    <t>Tampil halaman</t>
  </si>
  <si>
    <t>Job Title: LOWONGAN/ID STAR
Position: Developer
Description: DIbutuhkan Segera</t>
  </si>
  <si>
    <t>Halaman Lowongan</t>
  </si>
  <si>
    <t>Tampil halaman lowongan</t>
  </si>
  <si>
    <t xml:space="preserve">Klik Select Talent </t>
  </si>
  <si>
    <t>Tampil pilihan Talent Detail</t>
  </si>
  <si>
    <t>Mochammad Ervinda Yudistira</t>
  </si>
  <si>
    <t>Data tergenerate pada field Talent</t>
  </si>
  <si>
    <t>Klik button close</t>
  </si>
  <si>
    <t>- Data tergenerate pada field Talent
- Muncul preview CV data dipilih</t>
  </si>
  <si>
    <t>Klik Apply</t>
  </si>
  <si>
    <t>- Data tergenerate pada field Talent
- Proses apply berhasil</t>
  </si>
  <si>
    <t>- Data tergenerate pada field Talent
- Apply Berhasil muncul pop up "Success ,Applicant data sent successfully!"</t>
  </si>
  <si>
    <t>TC.PickMe.002.003</t>
  </si>
  <si>
    <t>Normal - Filtering Select Talent by Name Talent</t>
  </si>
  <si>
    <t>Job Title: LOWONGAN/ID STAR
Position: Developer
Description: XJNSHHXSNJ</t>
  </si>
  <si>
    <t>Ketik keyword di field Select Talent</t>
  </si>
  <si>
    <t>Field nama editable</t>
  </si>
  <si>
    <t>Fel</t>
  </si>
  <si>
    <t>Muncul rekomendasi berdasarkan keyword</t>
  </si>
  <si>
    <t>TS.PickMe.003</t>
  </si>
  <si>
    <t>TC.PickMe.002.004</t>
  </si>
  <si>
    <t>Normal - Profile</t>
  </si>
  <si>
    <t>Klik Action pada Profile akun PickMe</t>
  </si>
  <si>
    <t>MitraCamp</t>
  </si>
  <si>
    <t>Halaman profile dapat dibuka dan di dropdown</t>
  </si>
  <si>
    <t>Terjadi stuck pada profil dan tidak dapat di klik melalui halaman utama website PickMe</t>
  </si>
  <si>
    <t>2-Failed</t>
  </si>
  <si>
    <t>LOGOUT</t>
  </si>
  <si>
    <t>TC.PickMe.003.001</t>
  </si>
  <si>
    <t>Normal - Logout User</t>
  </si>
  <si>
    <t>User telah masuk ke website PickMe</t>
  </si>
  <si>
    <t>Website dapat diakses oleh user dan user sudah memiliki akun</t>
  </si>
  <si>
    <t>User telah mengakses halaman website PickMe</t>
  </si>
  <si>
    <t>User telah melihat dan mengakses website PickMe</t>
  </si>
  <si>
    <t>User mengakses menu "Mitracamp" pada header halaman website</t>
  </si>
  <si>
    <t>User dapat melihat tampilan pilihan setelah push menu "Mitracamp"</t>
  </si>
  <si>
    <t>User berhasil mengakses menu "Mitracamp" pada header website</t>
  </si>
  <si>
    <t>User memilih menu Logout</t>
  </si>
  <si>
    <t>User dapat push menu logout</t>
  </si>
  <si>
    <t>User berhasil memilih menu "Logout"</t>
  </si>
  <si>
    <t>User berhasil Logout dari sistem LMS</t>
  </si>
  <si>
    <t xml:space="preserve">User berhasil diarahkan ke halaman login </t>
  </si>
  <si>
    <t>User berhasil diarahkan ke menu "Login" kembali</t>
  </si>
  <si>
    <t>TALENT</t>
  </si>
  <si>
    <t>TS.PickMe.004</t>
  </si>
  <si>
    <t>TC.PickMe.004.001</t>
  </si>
  <si>
    <t>Normal - Creat New Talent</t>
  </si>
  <si>
    <t>User login website talent</t>
  </si>
  <si>
    <t>User telah mengakses halaman talent</t>
  </si>
  <si>
    <t>User telah melihat halaman talent</t>
  </si>
  <si>
    <t>User mengakses fitur new talent</t>
  </si>
  <si>
    <t>user data membuat CV di new talent</t>
  </si>
  <si>
    <t>Halaman New Talent berhasil diakses</t>
  </si>
  <si>
    <t>User Upload data foto talent</t>
  </si>
  <si>
    <t>User berada pada halaman New Talent "Data Pribadi"</t>
  </si>
  <si>
    <t>windah.jpg</t>
  </si>
  <si>
    <t>Dapat mengupload Foto</t>
  </si>
  <si>
    <t>Foto berhasil terupload</t>
  </si>
  <si>
    <t>User mingisi data nama</t>
  </si>
  <si>
    <t>User dapat menulis data berupa huruf</t>
  </si>
  <si>
    <t>User berhasil mengisi data menggunakan huruf</t>
  </si>
  <si>
    <t>User mingisi data no KTP</t>
  </si>
  <si>
    <t>3501231231238848</t>
  </si>
  <si>
    <t>User dapat menulis data berupa angka</t>
  </si>
  <si>
    <t>User berhasil mengisi data menggunakan angka</t>
  </si>
  <si>
    <t>User mingisi data tanggal lahir</t>
  </si>
  <si>
    <t>19-02-2000</t>
  </si>
  <si>
    <t>User dapat melakukan input data tanggal lahir</t>
  </si>
  <si>
    <t>User berhasil dapat melakukan input data tanggal lahir</t>
  </si>
  <si>
    <t>User input data kewarganegaraan</t>
  </si>
  <si>
    <t>Indonesia</t>
  </si>
  <si>
    <t>User dapat memilih jenis kelamin</t>
  </si>
  <si>
    <t>Male</t>
  </si>
  <si>
    <t>User berhasil memilih jenis kelamin</t>
  </si>
  <si>
    <t>User input tempat lahir</t>
  </si>
  <si>
    <t>User dapat memilih jenis status</t>
  </si>
  <si>
    <t>Single</t>
  </si>
  <si>
    <t>User berhasil memilih jenis status</t>
  </si>
  <si>
    <t>User dapat memilih Agama</t>
  </si>
  <si>
    <t>Islam</t>
  </si>
  <si>
    <t>User dapat memilih agama</t>
  </si>
  <si>
    <t>User berhasil memilih agama</t>
  </si>
  <si>
    <t>User dapat input data email</t>
  </si>
  <si>
    <t>ervin@gmail.com</t>
  </si>
  <si>
    <t xml:space="preserve">User dapat input data berupa huruf </t>
  </si>
  <si>
    <t>User berhasil input data email</t>
  </si>
  <si>
    <t>User dapat input data nomor Telfon</t>
  </si>
  <si>
    <t>User dapat input data berupa angka</t>
  </si>
  <si>
    <t>User berhasil input data nomor telfon</t>
  </si>
  <si>
    <t>User dapat input data Provinsi</t>
  </si>
  <si>
    <t>Jawa Timur</t>
  </si>
  <si>
    <t>Dapat diinput menggunakan huruf dan data yang relevan</t>
  </si>
  <si>
    <t>Dapat behasil input menggunakan huruf dan data yang relevan</t>
  </si>
  <si>
    <t>User dapat input data kota</t>
  </si>
  <si>
    <t>Surabaya</t>
  </si>
  <si>
    <t xml:space="preserve">User dapat input data kota berupa huruf </t>
  </si>
  <si>
    <t>Berhasil input data kota menggunakan huruf dan data yang relevan</t>
  </si>
  <si>
    <t>User dapat input data alamat</t>
  </si>
  <si>
    <t>Petemon Barat214B</t>
  </si>
  <si>
    <t>Dapat input data alamat berupa huruf  dan angka</t>
  </si>
  <si>
    <t>Berhasil input data alamat menggunakan huruf , angka dan data yang relevan</t>
  </si>
  <si>
    <t>User klik Kemampuan Bahasa</t>
  </si>
  <si>
    <t>User berada pada halaman New Talent "Kemampuan Bahasa"</t>
  </si>
  <si>
    <t>Dapat input data berupa huruf  yang relevan</t>
  </si>
  <si>
    <t>Berhasil input data menggunakan huruf dan data yang relevan</t>
  </si>
  <si>
    <t>User klik Kemampuan Writing</t>
  </si>
  <si>
    <t>Native</t>
  </si>
  <si>
    <t>Dapat memilih data yang tertera pada pilihan</t>
  </si>
  <si>
    <t>Berhasil  memilih data yang tertera pada pilihan yang relevan</t>
  </si>
  <si>
    <t>User klik Kemampuan Reading</t>
  </si>
  <si>
    <t>User klik Kemampuan Speaking</t>
  </si>
  <si>
    <t>User klik Tambah Data</t>
  </si>
  <si>
    <t>Tombol action "tambah data" berfungsi normal</t>
  </si>
  <si>
    <t>Tombol action "tambah data" dapat berfungsi dengan normal</t>
  </si>
  <si>
    <t>Inggris</t>
  </si>
  <si>
    <t>Intermediated</t>
  </si>
  <si>
    <t>User klik tambah data Pendidikan</t>
  </si>
  <si>
    <t>User berada pada halaman New Talent "Pendidikan"</t>
  </si>
  <si>
    <t>Universitas Pembangunan Negeri "Veteran" Jawa Timur</t>
  </si>
  <si>
    <t>User klik Jenjang</t>
  </si>
  <si>
    <t>Bachelor Degree's</t>
  </si>
  <si>
    <t>User Input data Jurusan</t>
  </si>
  <si>
    <t>Informatika</t>
  </si>
  <si>
    <t>User Input data IPK</t>
  </si>
  <si>
    <t>Dapat input data berupa angka yang relevan</t>
  </si>
  <si>
    <t>Berhasil input data menggunakan angka dan data yang relevan</t>
  </si>
  <si>
    <t>User Input data Dari Mulai dan Berakhir Pada "Pendidikan"</t>
  </si>
  <si>
    <t>Mulai : Agustus 2018
Berakhir : July 2022</t>
  </si>
  <si>
    <t>User input data Keterampilan</t>
  </si>
  <si>
    <t>User berada pada halaman New Talent "Keterampilan"</t>
  </si>
  <si>
    <t>IT Support</t>
  </si>
  <si>
    <t>User input data Tingkat Skill</t>
  </si>
  <si>
    <t>Expert</t>
  </si>
  <si>
    <t>User input data Kategori</t>
  </si>
  <si>
    <t>Hard-Skill</t>
  </si>
  <si>
    <t>User input tambah data Keterampilan</t>
  </si>
  <si>
    <t>Team Work</t>
  </si>
  <si>
    <t>Soft-Skill</t>
  </si>
  <si>
    <t>User input data Riwayat Kerja</t>
  </si>
  <si>
    <t>User berada pada halaman New Talent "Riwayat Pekerjaan"</t>
  </si>
  <si>
    <t>Lazada Indo</t>
  </si>
  <si>
    <t>User input data Posisi</t>
  </si>
  <si>
    <t>User input data Status</t>
  </si>
  <si>
    <t>Contract</t>
  </si>
  <si>
    <t>User Input data Dari Mulai dan Berakhir Pada "Riwayat Kerja"</t>
  </si>
  <si>
    <t>Mulai : September 2021
Berakhir : Desember 2023</t>
  </si>
  <si>
    <t>User input data Deskripsi Pekerjaan</t>
  </si>
  <si>
    <t>Test123</t>
  </si>
  <si>
    <t>Dapat input data berupa huruf dan angka yang relevan</t>
  </si>
  <si>
    <t>Berhasil input data menggunakan huruf angka dan data yang relevan</t>
  </si>
  <si>
    <t>User input data Speksifikasi Proyek</t>
  </si>
  <si>
    <t>Campign Lazada 11.11</t>
  </si>
  <si>
    <t>User input data Nama Project</t>
  </si>
  <si>
    <t>User berada pada halaman New Talent "Project"</t>
  </si>
  <si>
    <t>Campign Event Lazada</t>
  </si>
  <si>
    <t>User input data Lembaga/Perusahaan</t>
  </si>
  <si>
    <t>Lazada Indonesia</t>
  </si>
  <si>
    <t>User input data Deskripsi Project</t>
  </si>
  <si>
    <t>User Input data Dari Mulai dan Berakhir Pada "Project"</t>
  </si>
  <si>
    <t>User input data Skill</t>
  </si>
  <si>
    <t>Support IT</t>
  </si>
  <si>
    <t>User input data Nama Pelatihan</t>
  </si>
  <si>
    <t>User berada pada halaman New Talent "Pelatihan"</t>
  </si>
  <si>
    <t>Metro Academy</t>
  </si>
  <si>
    <t>User input data Sylabus</t>
  </si>
  <si>
    <t>Introduction QA</t>
  </si>
  <si>
    <t>User input data Bulan-Tahun</t>
  </si>
  <si>
    <t>User input data Sertifikasi</t>
  </si>
  <si>
    <t>User berada pada halaman New Talent "Sertifikasi"</t>
  </si>
  <si>
    <t>QA</t>
  </si>
  <si>
    <t xml:space="preserve">User input data Lembaga </t>
  </si>
  <si>
    <t>Kominfo</t>
  </si>
  <si>
    <t>User input data Dikeluarkan pada..</t>
  </si>
  <si>
    <t>Dikeluarkan : October 2024
Berlaku Seumur Hidup</t>
  </si>
  <si>
    <t>- Berhasil input data menggunakan angka dan data yang relevan
- Button tombol "Berlaku Seumur Hidup" berfungsi normal</t>
  </si>
  <si>
    <t>User input data  Nama Organisasi</t>
  </si>
  <si>
    <t>User berada pada halaman New Talent "Organisasi"</t>
  </si>
  <si>
    <t>Mosaik Commite</t>
  </si>
  <si>
    <t>User input data  Jabatan</t>
  </si>
  <si>
    <t>Facilitator</t>
  </si>
  <si>
    <t>July 2019
Agustus 2020</t>
  </si>
  <si>
    <t>User input data Nama Pengalaman</t>
  </si>
  <si>
    <t>User berada pada halaman New Talent "Pengalaman Lain"</t>
  </si>
  <si>
    <t>Binar Academy</t>
  </si>
  <si>
    <t>User input data Jabatan</t>
  </si>
  <si>
    <t>Intership</t>
  </si>
  <si>
    <t>Manual Testing</t>
  </si>
  <si>
    <t>User input data Nama Penghargaan</t>
  </si>
  <si>
    <t>Cumlaude</t>
  </si>
  <si>
    <t>User input data Nama Lembaga</t>
  </si>
  <si>
    <t>User berada pada halaman New Talent "Pengharagaan/Prestasi"</t>
  </si>
  <si>
    <t>UPN</t>
  </si>
  <si>
    <t>User input data Tahun</t>
  </si>
  <si>
    <t>Data pada Preview berhasil ditampilkan , Namun data yang ditampilkan tidak sesuai 2022 terjadi penambahan angka 20222 pada fitur Preview</t>
  </si>
  <si>
    <t>User klik buttun action "Simpan Perubahaan"</t>
  </si>
  <si>
    <t>User berada pada halaman New Talent</t>
  </si>
  <si>
    <t>- Button Simpan Perubahaan berfungsi normal
- Data yang telah diinput dapat tersimpat pada database
- Hasil data yang diinput dapat ditampilkan pada Fitur Preview</t>
  </si>
  <si>
    <t>- Button Simpan Perubahaan berfungsi dengan normal
- Data yang telah diinput telah tersimpan pada database server
- Hasil data yang diinput berhasil ditampilkan pada Fitur Preview</t>
  </si>
  <si>
    <t>Akan memberikan notifikasi / Pop up pada sistem bahwa data berhasil tersimpan</t>
  </si>
  <si>
    <t>Muncul Pop up pada sistem Data berhasil tersimpan</t>
  </si>
  <si>
    <t>- Loading screen upload data
- Muncul Pop up pada sistem Data berhasil tersimpan</t>
  </si>
  <si>
    <t>User klik Fitur Preview CV</t>
  </si>
  <si>
    <t>Data yang ditampilkan sesuai dengan data yang diinput</t>
  </si>
  <si>
    <t>Data telah sesuai</t>
  </si>
  <si>
    <t>User klik Button Download</t>
  </si>
  <si>
    <t>Tombol action download berfungsi dengan nromal</t>
  </si>
  <si>
    <t>Sesuai dan Normal</t>
  </si>
  <si>
    <t>User klik Button Download to PDF</t>
  </si>
  <si>
    <t>- Tombol action download to PDF berfungsi dengan nromal
- Data PDF dapat tersimpan dan di Download</t>
  </si>
  <si>
    <t>Data berhasil di Download via PDF</t>
  </si>
  <si>
    <t>User klik Button Download to Word</t>
  </si>
  <si>
    <t>"- Tombol action download to Word berfungsi dengan nromal
- Data Word dapat tersimpan dan di Download"</t>
  </si>
  <si>
    <t>Data berhasil di Download via Word</t>
  </si>
  <si>
    <t>User klik Button Share</t>
  </si>
  <si>
    <t>Tombol button share berfungsi dengan normal</t>
  </si>
  <si>
    <t>Tombol action button Share berhasil berfungsi dengan normal</t>
  </si>
  <si>
    <t>User klik button share to WA</t>
  </si>
  <si>
    <t>- Tombol button share to WA berfungsi dengan normal
- Link share berhasil ter regenerate ke aplikasi WA</t>
  </si>
  <si>
    <t>Saat dilakukan share via WA sistem tidak dapat melakukan sharing dan muncul notifikasi pada halaman baru "404 Not Found"</t>
  </si>
  <si>
    <t>User klik button share to Linkedin</t>
  </si>
  <si>
    <t>- Tombol button share to WA berfungsi dengan normal
- Link share berhasil ter regenerate ke website Linkedin</t>
  </si>
  <si>
    <t>Link share berhasil terposting pada website facebook</t>
  </si>
  <si>
    <t>User klik button share to Facebook</t>
  </si>
  <si>
    <t>- Tombol button share to WA berfungsi dengan normal
- Link share berhasil ter regenerate ke website Facebook</t>
  </si>
  <si>
    <t>Link share tidak ter regenerate pada website Linkedin</t>
  </si>
  <si>
    <t>User klik button share to Mail</t>
  </si>
  <si>
    <t>"- Tombol button share to WA berfungsi dengan normal
- Link share berhasil ter regenerate ke Mail"</t>
  </si>
  <si>
    <t>Link share tidak ter regenerate pada Mail</t>
  </si>
  <si>
    <t>AbNormal - Creat New Talent</t>
  </si>
  <si>
    <t>username : mitradc
pass : "test1234"</t>
  </si>
  <si>
    <t>User telah mengakses halaman new talent</t>
  </si>
  <si>
    <t>User berhasil membuat halaman New Talent</t>
  </si>
  <si>
    <t>User upload foto melebihi 1MB</t>
  </si>
  <si>
    <t>Foto4MB</t>
  </si>
  <si>
    <t>Tidak dapat upload melebihi 1 MB pada sistem</t>
  </si>
  <si>
    <t>- Tidak dapat melakukan upload yang melebihi 1MB
- Muncul pop up "Gagal, file melebihi kapasitas maximum 1MB"</t>
  </si>
  <si>
    <t xml:space="preserve">User tidak menginput data dan mengkosongkan semua field data </t>
  </si>
  <si>
    <t>Sistem akan memberikan notifikasi data harus terisi</t>
  </si>
  <si>
    <t>Sistem memunculkan notifikasi "Field ini harus di isi."</t>
  </si>
  <si>
    <t>User tidak menginput data Nomor KTP</t>
  </si>
  <si>
    <t>helloworld123</t>
  </si>
  <si>
    <t>User gagal input data nomor telfon menggunakan angka dan dapat menginput menggunakan huruf (e)</t>
  </si>
  <si>
    <t>29-02-2000</t>
  </si>
  <si>
    <t>User tidak menginput data</t>
  </si>
  <si>
    <t>null</t>
  </si>
  <si>
    <t>e81232527747</t>
  </si>
  <si>
    <t>Data yang diinput 
seharusnya hanya 
berupa angka tidak 
dapat diketik 
menggunakan 
Huruf</t>
  </si>
  <si>
    <t>User berhasil input data kota berupa huruf</t>
  </si>
  <si>
    <t>User dapat input data alamat berupa huruf  dan angka</t>
  </si>
  <si>
    <t>User berhasil input data alamat berupa huruf dan angka</t>
  </si>
  <si>
    <t>User mencoba melakukan klik Simpan data dengan field data yang kosong</t>
  </si>
  <si>
    <t>Muncul notifikasi bahwa file gagal menyimpan atau isi folmulir data</t>
  </si>
  <si>
    <t>- File data gagal tersimpan
- Muncul notifikasi "Periksa Kembali Formulir Anda"</t>
  </si>
  <si>
    <t>LOWONGAN</t>
  </si>
  <si>
    <t>TS.PickMe.005</t>
  </si>
  <si>
    <t>TC.PickMe.005.001</t>
  </si>
  <si>
    <t>Normal - Filter Lowongan - Cari Berdasarkan Posisi</t>
  </si>
  <si>
    <t>Berhasill mengakses halaman Login</t>
  </si>
  <si>
    <t>User akses halaman Lowongan</t>
  </si>
  <si>
    <t>User berada pada halaman Beranda</t>
  </si>
  <si>
    <t>Dapat mengakses halaman lowongan</t>
  </si>
  <si>
    <t>Berhasil mengakses halaman lowongan</t>
  </si>
  <si>
    <t>Masukan data posisi pada kolom "Berdasarkan Posisi" secara valid dan relevan</t>
  </si>
  <si>
    <t>User berada pada halaman lowongan</t>
  </si>
  <si>
    <t>Developer</t>
  </si>
  <si>
    <t>Muncul daftar lowongan yang sesuai dengan pilihan</t>
  </si>
  <si>
    <t>Berhasil memunculkan daftar lowongan yang tertera dan relevan oleh pilihan yang ditentukan</t>
  </si>
  <si>
    <t>TC.PickMe.005.002</t>
  </si>
  <si>
    <t>AbNormal - Filter Lowongan - Cari Berdasarkan Posisi</t>
  </si>
  <si>
    <t>Masukan data posisi pada kolom "Berdasarkan Posisi" secara  tidak valid dan tidak relevan</t>
  </si>
  <si>
    <t>Data Analyst</t>
  </si>
  <si>
    <t>Tidak memuncul daftar lowongan yang sesuai dengan pilihan</t>
  </si>
  <si>
    <t>- Gagal memunculkan daftar lowongan yang tidak tersedia dalam daftar lowongan
- Muncul Pesan "Data Tidak Ditemuka"</t>
  </si>
  <si>
    <t>TS.PickMe.006</t>
  </si>
  <si>
    <t>TC.PickMe.006.001</t>
  </si>
  <si>
    <t>Normal - Filter Lowongan - Cari Berdasarkan Tanggal</t>
  </si>
  <si>
    <t>Masukan data posisi pada kolom "Berdasarkan Tanggal" secara valid dan relevan</t>
  </si>
  <si>
    <t>Muncul daftar lowongan yang sesuai dengan inputan tanggal yang dipilih</t>
  </si>
  <si>
    <t>TC.PickMe.006.002</t>
  </si>
  <si>
    <t>AbNormal - Filter Lowongan - Cari Berdasarkan Tanggal</t>
  </si>
  <si>
    <t>Masukan data posisi pada kolom "Berdasarkan Tanggal" tidak valid dan tidak relevan</t>
  </si>
  <si>
    <t>Tidak memuncul daftar lowongan yang sesuai dengan pilihan tanggal yang diinput</t>
  </si>
  <si>
    <t>TS.PickMe.007</t>
  </si>
  <si>
    <t>TC.PickMe.007.001</t>
  </si>
  <si>
    <t>Normal - Filter Lowongan - Cari Berdasarkan Terakhir Update</t>
  </si>
  <si>
    <t>Masukan data posisi pada kolom "Berdasarkan Terakhir Update" secara valid dan relevan</t>
  </si>
  <si>
    <t>Kapanpun</t>
  </si>
  <si>
    <t>Muncul daftar lowongan yang sesuai dengan inputan yang dipilih</t>
  </si>
  <si>
    <t>TC.PickMe.007.002</t>
  </si>
  <si>
    <t>AbNormal - Filter Lowongan - Cari Berdasarkan Terakhir Update</t>
  </si>
  <si>
    <t>Masukan data posisi pada kolom "Berdasarkan Terakhir Update" tidak valid dan tidak relevan</t>
  </si>
  <si>
    <t>24 Jam Terakhir</t>
  </si>
  <si>
    <t>Tidak muncul daftar lowongan yang sesuai dengan inputan yang dipilih</t>
  </si>
  <si>
    <t>TS.PickMe.008</t>
  </si>
  <si>
    <t>TC.PickMe.008.001</t>
  </si>
  <si>
    <t>Apply lowongan dengan klik "Detail" lowongan pekerjaan</t>
  </si>
  <si>
    <t>003-GOJEK</t>
  </si>
  <si>
    <t>Sistem akan mengalihkan pada halaman Preview CV Lowongan</t>
  </si>
  <si>
    <t>Berhasil ke halaman Preview CV</t>
  </si>
  <si>
    <t>Klik Select Talent</t>
  </si>
  <si>
    <t>User berada pada halaman Preview CV</t>
  </si>
  <si>
    <t>MOCHAMMAD ERVINDA YUDISTIRA</t>
  </si>
  <si>
    <t>Data akan memunculkan pilihan Talent</t>
  </si>
  <si>
    <t>Sistem berhasil memunculkan daftar talent yang relevan dengan lowongan</t>
  </si>
  <si>
    <t>Dapat melakukan apply lowongan yang dipilih dengan talent yang relevan</t>
  </si>
  <si>
    <t>- Sistem berhasil melakukan update dan berhasil melakukan Apply user
- Muncul pop up "Succses, Applicant data sent successfully!"</t>
  </si>
  <si>
    <t xml:space="preserve">DEFECT / ISSUE TRACKER </t>
  </si>
  <si>
    <t>Count</t>
  </si>
  <si>
    <t>Defect Environment</t>
  </si>
  <si>
    <t>Severity</t>
  </si>
  <si>
    <t>Dev Acceptance</t>
  </si>
  <si>
    <t>Test Matrix</t>
  </si>
  <si>
    <t>Defects</t>
  </si>
  <si>
    <t>1-New</t>
  </si>
  <si>
    <t>1-Critical</t>
  </si>
  <si>
    <t>1-Accepted</t>
  </si>
  <si>
    <t>Total Defect</t>
  </si>
  <si>
    <t>2-Open</t>
  </si>
  <si>
    <t>UAT</t>
  </si>
  <si>
    <t>2-High</t>
  </si>
  <si>
    <t>2-Rejected</t>
  </si>
  <si>
    <t>Fixed Defects Percentage</t>
  </si>
  <si>
    <t>3-Closed</t>
  </si>
  <si>
    <t>PROD</t>
  </si>
  <si>
    <t>3-Medium</t>
  </si>
  <si>
    <t>3-PendingReview</t>
  </si>
  <si>
    <t>Accepted Defects Percentage</t>
  </si>
  <si>
    <t>4-Deferred</t>
  </si>
  <si>
    <t>4-Low</t>
  </si>
  <si>
    <t>TOTAL</t>
  </si>
  <si>
    <t>Critical Defect Percentage</t>
  </si>
  <si>
    <t>TOTALS</t>
  </si>
  <si>
    <t>Average Time for Closing</t>
  </si>
  <si>
    <t>4-Deferred status defect yang ditunda</t>
  </si>
  <si>
    <t>1-Critical --&gt; fungsionality tidak jalan dan stopper</t>
  </si>
  <si>
    <t>Defect Fixing Deliveries</t>
  </si>
  <si>
    <t>2-High --&gt; fungsionality tidak jalan tapi tidak stopper</t>
  </si>
  <si>
    <t>Defect Leakage</t>
  </si>
  <si>
    <t>3-Medium --&gt; fungsionality jalan tapi tidak sesuai requirement</t>
  </si>
  <si>
    <t>Defect Fixing Time</t>
  </si>
  <si>
    <t>4-Low --&gt; terkait UI/labelling</t>
  </si>
  <si>
    <t>Test Effectiveness</t>
  </si>
  <si>
    <t>Defect ID</t>
  </si>
  <si>
    <t>Detected Date</t>
  </si>
  <si>
    <t>Closed Date</t>
  </si>
  <si>
    <t>Aging</t>
  </si>
  <si>
    <t>Duration</t>
  </si>
  <si>
    <t>Descriptions</t>
  </si>
  <si>
    <t>Reported by</t>
  </si>
  <si>
    <t>Module</t>
  </si>
  <si>
    <t>Step To Reproduce</t>
  </si>
  <si>
    <t>Environment</t>
  </si>
  <si>
    <t>QA update</t>
  </si>
  <si>
    <t>Dev Update</t>
  </si>
  <si>
    <t>Number of fixing</t>
  </si>
  <si>
    <t>Assigned to</t>
  </si>
  <si>
    <t>Screen capture</t>
  </si>
  <si>
    <t>Pada saat login ke halaman Beranda, tidak dapat mengakses fitur Profile "Mitracamp" dan Dropdown pada sistem tidak berfungsi sama sekali</t>
  </si>
  <si>
    <t>Homepage</t>
  </si>
  <si>
    <t xml:space="preserve">1. Login dengan akun yang sudah terdaftar
2. Klik Profile "MitraCamp" pada halaman Beranda
</t>
  </si>
  <si>
    <t>FE Dev</t>
  </si>
  <si>
    <t>Dev</t>
  </si>
  <si>
    <t>Pada saat user ingin mengedit Talent profile , sistem tidak melakukan Edit Talent namun malah dialihkan pada halaman New Talent</t>
  </si>
  <si>
    <t>Talent</t>
  </si>
  <si>
    <t>1. Klik Talent
2. Klik Talent yang ingin di edit
3. Klik Button edit pada profil salah satu talent</t>
  </si>
  <si>
    <t>BE Dev</t>
  </si>
  <si>
    <t xml:space="preserve">Tidak dapat menghapus salah satu talent padahal notifikasi dan pop up "Berhasil Terhapus" muncul, namun data talent masih terdapat pada halaman Talent bahwa Talent gagal terhapus </t>
  </si>
  <si>
    <t>1. Klik Talent
2. Klik Talent yang ingin di hapus
3. Klik Button hapus profil salah satu talent
4. Klik "Ya, Hapus"
5. Klik Ok (Muncul alert "Berhasil terhapus")</t>
  </si>
  <si>
    <t xml:space="preserve">BE Dev </t>
  </si>
  <si>
    <t>Saat melakukan input data nomor telfon , dapat melakukan input menggunakan 1 huruf yaitu huruf (e) pada halaman kolom</t>
  </si>
  <si>
    <t>New Talent</t>
  </si>
  <si>
    <t>1. Halaman Talent
2. Klik New Talent
3. Input data nomor Telfon dengan huruf dan angka</t>
  </si>
  <si>
    <t>Saat melakukan input data nomor KTP, dapat melakukan input menggunakan huruf dan tidak ada perbatasan (16 angka) pada bagian kolom input data</t>
  </si>
  <si>
    <t>1. Halaman Talent
2. Klik New Talent
3. Input data nomor KTP dengan huruf dan angka</t>
  </si>
  <si>
    <t>Beberapa momen saat melakukan Apply Lowongan , saat user memasukan inputan talent lebih dari 1 , fitur preview CV tidak dapat ditampilkan dan muncul alert 404 Not Found</t>
  </si>
  <si>
    <t>Lowongan</t>
  </si>
  <si>
    <t>1. Klik Lowongan
2. Klik Detail
3. Klik Select Talent
4. Apply</t>
  </si>
  <si>
    <t>1. Halaman Talent
2. Klik New Talent
3. Input data CV
4. Klik simpan perubahaan
5. Klik Logo Share
6. Klik logo WA</t>
  </si>
  <si>
    <t>Pada saat melakukan input data Tahun pada bagian kolom Pengharagaan , bagian Tahun dapat ditulis lebih dari 4 angka yang menyebabkan munculnya lebih dari 4 angka pada preview CV</t>
  </si>
  <si>
    <t xml:space="preserve">1. Halaman Talent
2. Klik New Talent
3. Input data CV
4. Input data pada kolom tahun di bagian "Penghargaan"
4. Klik simpan perubahaan
</t>
  </si>
  <si>
    <t>[Blank]</t>
  </si>
  <si>
    <t>Acceptance</t>
  </si>
  <si>
    <t>1-Pass</t>
  </si>
  <si>
    <t>3-Pending</t>
  </si>
  <si>
    <t xml:space="preserve">1. Halaman Lowongan
2. Klik Detail Lowongan
3. Klik Select Talent
4. Klik button close
</t>
  </si>
  <si>
    <t>DEV</t>
  </si>
  <si>
    <t xml:space="preserve">1. Halaman Lowongan
2. Klik Detail Lowongan
3. Klik Select Talent
4. Klik button function Close
</t>
  </si>
  <si>
    <t>Saat melakukan Apply pada Detail lowongan, button function close detail tidak berfungsi sama sekali</t>
  </si>
  <si>
    <t>Saat melihat Detail lowongan, button click "Close" tidak dapat berfungsi dan tidak beraksi</t>
  </si>
  <si>
    <t>Saat melakukan select talent lalu memilih pilihan talent , talent yang sudah terpilih tidak dapat di unselect kembali , dan mengakibatkan tidak dapat berfungsi button pilihan pada Select Talent</t>
  </si>
  <si>
    <t xml:space="preserve">1. Halaman Lowongan
2. Klik Detail Lowongan
3. Klik Select Talent
4. Klik Pilih pada kolom Talent
</t>
  </si>
  <si>
    <t>TC.PickMe.008.003</t>
  </si>
  <si>
    <t>AbNormal - Apply Lowongan - Close Apply</t>
  </si>
  <si>
    <t>002 - Backend Developer</t>
  </si>
  <si>
    <t>Akan membatalkan proses Apply Lowongan</t>
  </si>
  <si>
    <t>Klik button Closed</t>
  </si>
  <si>
    <t>Tombol Button closed tidak dapat berfungsi yang mengakibatkan stuck pada sistem</t>
  </si>
  <si>
    <t>Button Closed dan Button X (silang "closed") tidak berfungsi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</si>
</sst>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mm/dd/yyyy"/>
  </numFmts>
  <fonts count="27">
    <font>
      <sz val="11"/>
      <color theme="1"/>
      <name val="Calibri"/>
      <scheme val="minor"/>
    </font>
    <font>
      <sz val="20"/>
      <color theme="1"/>
      <name val="Calibri"/>
    </font>
    <font>
      <sz val="11"/>
      <name val="Calibri"/>
    </font>
    <font>
      <b/>
      <sz val="12"/>
      <color rgb="FF0C0C0C"/>
      <name val="Calibri"/>
    </font>
    <font>
      <i/>
      <sz val="11"/>
      <color rgb="FF0C0C0C"/>
      <name val="Calibri"/>
    </font>
    <font>
      <sz val="11"/>
      <color theme="1"/>
      <name val="Calibri"/>
    </font>
    <font>
      <i/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Calibri"/>
    </font>
    <font>
      <u/>
      <sz val="11"/>
      <color rgb="FF0000FF"/>
      <name val="Calibri"/>
    </font>
    <font>
      <b/>
      <sz val="11"/>
      <color rgb="FF000000"/>
      <name val="Calibri"/>
    </font>
    <font>
      <sz val="11"/>
      <color theme="1"/>
      <name val="&quot;Times New Roman&quot;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21"/>
      <color theme="1"/>
      <name val="Calibri"/>
    </font>
    <font>
      <sz val="24"/>
      <color theme="1"/>
      <name val="Calibri"/>
    </font>
    <font>
      <b/>
      <u/>
      <sz val="14"/>
      <color rgb="FFFF0000"/>
      <name val="Calibri"/>
    </font>
    <font>
      <sz val="11"/>
      <color rgb="FF1F497D"/>
      <name val="Calibri"/>
    </font>
    <font>
      <sz val="11"/>
      <color theme="0"/>
      <name val="Calibri"/>
    </font>
    <font>
      <sz val="11"/>
      <color rgb="FFFFFFFF"/>
      <name val="Calibri"/>
    </font>
    <font>
      <b/>
      <sz val="11"/>
      <color theme="1"/>
      <name val="Calibri, Arial"/>
    </font>
    <font>
      <sz val="11"/>
      <color theme="1"/>
      <name val="Calibri, Arial"/>
    </font>
    <font>
      <sz val="11"/>
      <name val="Calibri, Arial"/>
    </font>
    <font>
      <u/>
      <sz val="11"/>
      <color rgb="FF1155CC"/>
      <name val="Calibri, Arial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FFC7CE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0" fontId="26" fillId="11" borderId="0" applyNumberFormat="0" applyBorder="0" applyAlignment="0" applyProtection="0"/>
  </cellStyleXfs>
  <cellXfs count="17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14" fontId="4" fillId="0" borderId="2" xfId="0" applyNumberFormat="1" applyFont="1" applyBorder="1" applyAlignment="1">
      <alignment horizontal="left" vertical="top" wrapText="1"/>
    </xf>
    <xf numFmtId="0" fontId="5" fillId="0" borderId="2" xfId="0" applyFont="1" applyBorder="1"/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vertical="top" wrapText="1"/>
    </xf>
    <xf numFmtId="3" fontId="4" fillId="0" borderId="2" xfId="0" applyNumberFormat="1" applyFont="1" applyBorder="1" applyAlignment="1">
      <alignment horizontal="left" vertical="top" wrapText="1"/>
    </xf>
    <xf numFmtId="3" fontId="4" fillId="0" borderId="2" xfId="0" applyNumberFormat="1" applyFont="1" applyBorder="1" applyAlignment="1">
      <alignment horizontal="left" vertical="top" wrapText="1"/>
    </xf>
    <xf numFmtId="10" fontId="4" fillId="0" borderId="2" xfId="0" applyNumberFormat="1" applyFont="1" applyBorder="1" applyAlignment="1">
      <alignment horizontal="left" vertical="top" wrapText="1"/>
    </xf>
    <xf numFmtId="0" fontId="7" fillId="3" borderId="4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/>
    </xf>
    <xf numFmtId="0" fontId="8" fillId="4" borderId="5" xfId="0" applyFont="1" applyFill="1" applyBorder="1" applyAlignment="1">
      <alignment vertical="top"/>
    </xf>
    <xf numFmtId="0" fontId="9" fillId="5" borderId="6" xfId="0" applyFont="1" applyFill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9" fillId="5" borderId="5" xfId="0" applyFont="1" applyFill="1" applyBorder="1" applyAlignment="1">
      <alignment vertical="top" wrapText="1"/>
    </xf>
    <xf numFmtId="0" fontId="9" fillId="5" borderId="5" xfId="0" applyFont="1" applyFill="1" applyBorder="1" applyAlignment="1">
      <alignment horizontal="center" vertical="top" wrapText="1"/>
    </xf>
    <xf numFmtId="0" fontId="10" fillId="5" borderId="5" xfId="0" applyFont="1" applyFill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14" fontId="9" fillId="5" borderId="5" xfId="0" applyNumberFormat="1" applyFont="1" applyFill="1" applyBorder="1" applyAlignment="1">
      <alignment horizontal="right" vertical="top" wrapText="1"/>
    </xf>
    <xf numFmtId="0" fontId="9" fillId="5" borderId="5" xfId="0" applyFont="1" applyFill="1" applyBorder="1" applyAlignment="1">
      <alignment horizontal="center" vertical="top" wrapText="1"/>
    </xf>
    <xf numFmtId="0" fontId="8" fillId="5" borderId="5" xfId="0" applyFont="1" applyFill="1" applyBorder="1" applyAlignment="1">
      <alignment vertical="top"/>
    </xf>
    <xf numFmtId="0" fontId="8" fillId="5" borderId="0" xfId="0" applyFont="1" applyFill="1" applyAlignment="1">
      <alignment vertical="top"/>
    </xf>
    <xf numFmtId="0" fontId="8" fillId="5" borderId="7" xfId="0" applyFont="1" applyFill="1" applyBorder="1" applyAlignment="1">
      <alignment vertical="top"/>
    </xf>
    <xf numFmtId="0" fontId="8" fillId="5" borderId="1" xfId="0" applyFont="1" applyFill="1" applyBorder="1" applyAlignment="1">
      <alignment vertical="top"/>
    </xf>
    <xf numFmtId="0" fontId="7" fillId="0" borderId="5" xfId="0" applyFont="1" applyBorder="1" applyAlignment="1">
      <alignment vertical="top" wrapText="1"/>
    </xf>
    <xf numFmtId="0" fontId="8" fillId="0" borderId="2" xfId="0" applyFont="1" applyBorder="1" applyAlignment="1">
      <alignment vertical="top"/>
    </xf>
    <xf numFmtId="0" fontId="7" fillId="0" borderId="5" xfId="0" applyFont="1" applyBorder="1" applyAlignment="1">
      <alignment vertical="top" wrapText="1"/>
    </xf>
    <xf numFmtId="14" fontId="9" fillId="4" borderId="5" xfId="0" applyNumberFormat="1" applyFont="1" applyFill="1" applyBorder="1" applyAlignment="1">
      <alignment horizontal="right" vertical="top" wrapText="1"/>
    </xf>
    <xf numFmtId="14" fontId="9" fillId="5" borderId="5" xfId="0" applyNumberFormat="1" applyFont="1" applyFill="1" applyBorder="1" applyAlignment="1">
      <alignment horizontal="right" vertical="top" wrapText="1"/>
    </xf>
    <xf numFmtId="0" fontId="8" fillId="0" borderId="0" xfId="0" applyFont="1" applyAlignment="1"/>
    <xf numFmtId="0" fontId="8" fillId="0" borderId="7" xfId="0" applyFont="1" applyBorder="1" applyAlignment="1"/>
    <xf numFmtId="0" fontId="8" fillId="0" borderId="1" xfId="0" applyFont="1" applyBorder="1" applyAlignment="1"/>
    <xf numFmtId="0" fontId="8" fillId="0" borderId="5" xfId="0" applyFont="1" applyBorder="1" applyAlignment="1"/>
    <xf numFmtId="0" fontId="8" fillId="5" borderId="2" xfId="0" applyFont="1" applyFill="1" applyBorder="1" applyAlignment="1">
      <alignment vertical="top"/>
    </xf>
    <xf numFmtId="0" fontId="9" fillId="5" borderId="2" xfId="0" applyFont="1" applyFill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5" borderId="2" xfId="0" applyFont="1" applyFill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9" fillId="5" borderId="0" xfId="0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9" fillId="5" borderId="2" xfId="0" applyFont="1" applyFill="1" applyBorder="1" applyAlignment="1">
      <alignment vertical="top" wrapText="1"/>
    </xf>
    <xf numFmtId="0" fontId="7" fillId="4" borderId="2" xfId="0" applyFont="1" applyFill="1" applyBorder="1" applyAlignment="1">
      <alignment vertical="top" wrapText="1"/>
    </xf>
    <xf numFmtId="0" fontId="8" fillId="4" borderId="2" xfId="0" applyFont="1" applyFill="1" applyBorder="1" applyAlignment="1">
      <alignment vertical="top"/>
    </xf>
    <xf numFmtId="0" fontId="12" fillId="5" borderId="5" xfId="0" applyFont="1" applyFill="1" applyBorder="1" applyAlignment="1">
      <alignment wrapText="1"/>
    </xf>
    <xf numFmtId="0" fontId="12" fillId="5" borderId="5" xfId="0" applyFont="1" applyFill="1" applyBorder="1" applyAlignment="1">
      <alignment wrapText="1"/>
    </xf>
    <xf numFmtId="0" fontId="13" fillId="4" borderId="2" xfId="0" applyFont="1" applyFill="1" applyBorder="1" applyAlignment="1"/>
    <xf numFmtId="0" fontId="14" fillId="4" borderId="2" xfId="0" applyFont="1" applyFill="1" applyBorder="1"/>
    <xf numFmtId="0" fontId="9" fillId="5" borderId="6" xfId="0" applyFont="1" applyFill="1" applyBorder="1" applyAlignment="1">
      <alignment vertical="top" wrapText="1"/>
    </xf>
    <xf numFmtId="0" fontId="9" fillId="5" borderId="5" xfId="0" applyFont="1" applyFill="1" applyBorder="1" applyAlignment="1">
      <alignment vertical="top" wrapText="1"/>
    </xf>
    <xf numFmtId="0" fontId="12" fillId="5" borderId="5" xfId="0" applyFont="1" applyFill="1" applyBorder="1" applyAlignment="1">
      <alignment vertical="center" wrapText="1"/>
    </xf>
    <xf numFmtId="0" fontId="9" fillId="5" borderId="5" xfId="0" applyFont="1" applyFill="1" applyBorder="1" applyAlignment="1">
      <alignment vertical="center" wrapText="1"/>
    </xf>
    <xf numFmtId="0" fontId="15" fillId="0" borderId="5" xfId="0" applyFont="1" applyBorder="1" applyAlignment="1">
      <alignment vertical="top" wrapText="1"/>
    </xf>
    <xf numFmtId="0" fontId="9" fillId="5" borderId="2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/>
    </xf>
    <xf numFmtId="0" fontId="11" fillId="0" borderId="5" xfId="0" applyFont="1" applyBorder="1" applyAlignment="1">
      <alignment horizontal="left" vertical="center" wrapText="1"/>
    </xf>
    <xf numFmtId="164" fontId="11" fillId="0" borderId="5" xfId="0" applyNumberFormat="1" applyFont="1" applyBorder="1" applyAlignment="1">
      <alignment horizontal="left" vertical="center" wrapText="1"/>
    </xf>
    <xf numFmtId="0" fontId="12" fillId="5" borderId="5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5" borderId="4" xfId="0" applyFont="1" applyFill="1" applyBorder="1" applyAlignment="1">
      <alignment horizontal="center" vertical="top" wrapText="1"/>
    </xf>
    <xf numFmtId="0" fontId="9" fillId="5" borderId="7" xfId="0" applyFont="1" applyFill="1" applyBorder="1" applyAlignment="1">
      <alignment vertical="top" wrapText="1"/>
    </xf>
    <xf numFmtId="165" fontId="11" fillId="0" borderId="5" xfId="0" applyNumberFormat="1" applyFont="1" applyBorder="1" applyAlignment="1">
      <alignment vertical="top" wrapText="1"/>
    </xf>
    <xf numFmtId="0" fontId="12" fillId="5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vertical="top" wrapText="1"/>
    </xf>
    <xf numFmtId="0" fontId="12" fillId="5" borderId="2" xfId="0" applyFont="1" applyFill="1" applyBorder="1" applyAlignment="1">
      <alignment vertical="top" wrapText="1"/>
    </xf>
    <xf numFmtId="0" fontId="14" fillId="0" borderId="2" xfId="0" applyFont="1" applyBorder="1"/>
    <xf numFmtId="0" fontId="9" fillId="0" borderId="0" xfId="0" applyFont="1"/>
    <xf numFmtId="0" fontId="16" fillId="0" borderId="0" xfId="0" applyFont="1"/>
    <xf numFmtId="0" fontId="17" fillId="0" borderId="0" xfId="0" applyFont="1"/>
    <xf numFmtId="0" fontId="9" fillId="0" borderId="0" xfId="0" applyFont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20" fillId="2" borderId="8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0" xfId="0" quotePrefix="1" applyFont="1" applyBorder="1" applyAlignment="1">
      <alignment horizontal="center" vertical="center"/>
    </xf>
    <xf numFmtId="0" fontId="9" fillId="0" borderId="2" xfId="0" quotePrefix="1" applyFont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 wrapText="1"/>
    </xf>
    <xf numFmtId="9" fontId="9" fillId="0" borderId="2" xfId="0" applyNumberFormat="1" applyFont="1" applyBorder="1" applyAlignment="1">
      <alignment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0" borderId="12" xfId="0" quotePrefix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0" borderId="14" xfId="0" quotePrefix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10" fontId="5" fillId="0" borderId="2" xfId="0" applyNumberFormat="1" applyFont="1" applyBorder="1"/>
    <xf numFmtId="4" fontId="5" fillId="0" borderId="2" xfId="0" applyNumberFormat="1" applyFont="1" applyBorder="1"/>
    <xf numFmtId="0" fontId="9" fillId="0" borderId="2" xfId="0" applyFont="1" applyBorder="1" applyAlignment="1">
      <alignment vertical="top" wrapText="1"/>
    </xf>
    <xf numFmtId="9" fontId="9" fillId="0" borderId="2" xfId="0" applyNumberFormat="1" applyFont="1" applyBorder="1" applyAlignment="1">
      <alignment vertical="top" wrapText="1"/>
    </xf>
    <xf numFmtId="0" fontId="20" fillId="2" borderId="2" xfId="0" applyFont="1" applyFill="1" applyBorder="1" applyAlignment="1">
      <alignment vertical="top" wrapText="1"/>
    </xf>
    <xf numFmtId="0" fontId="21" fillId="2" borderId="2" xfId="0" applyFont="1" applyFill="1" applyBorder="1" applyAlignment="1">
      <alignment vertical="top" wrapText="1"/>
    </xf>
    <xf numFmtId="0" fontId="20" fillId="2" borderId="2" xfId="0" applyFont="1" applyFill="1" applyBorder="1" applyAlignment="1">
      <alignment horizontal="left" vertical="top" wrapText="1"/>
    </xf>
    <xf numFmtId="0" fontId="21" fillId="2" borderId="2" xfId="0" applyFont="1" applyFill="1" applyBorder="1" applyAlignment="1">
      <alignment vertical="top" wrapText="1"/>
    </xf>
    <xf numFmtId="14" fontId="9" fillId="0" borderId="2" xfId="0" applyNumberFormat="1" applyFont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quotePrefix="1" applyFont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14" fillId="0" borderId="17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0" borderId="2" xfId="0" applyFont="1" applyBorder="1" applyAlignment="1">
      <alignment vertical="top" wrapText="1"/>
    </xf>
    <xf numFmtId="0" fontId="9" fillId="0" borderId="2" xfId="0" applyFont="1" applyBorder="1" applyAlignment="1">
      <alignment horizontal="left" vertical="top"/>
    </xf>
    <xf numFmtId="0" fontId="9" fillId="0" borderId="2" xfId="0" quotePrefix="1" applyFont="1" applyBorder="1" applyAlignment="1">
      <alignment horizontal="left" vertical="top"/>
    </xf>
    <xf numFmtId="0" fontId="9" fillId="0" borderId="2" xfId="0" applyFont="1" applyBorder="1" applyAlignment="1">
      <alignment vertical="center"/>
    </xf>
    <xf numFmtId="0" fontId="9" fillId="0" borderId="2" xfId="0" quotePrefix="1" applyFont="1" applyBorder="1" applyAlignment="1">
      <alignment vertical="center"/>
    </xf>
    <xf numFmtId="0" fontId="0" fillId="0" borderId="0" xfId="0" applyFont="1" applyAlignment="1"/>
    <xf numFmtId="0" fontId="9" fillId="0" borderId="19" xfId="0" applyFont="1" applyBorder="1" applyAlignment="1">
      <alignment horizontal="center" vertical="center" wrapText="1"/>
    </xf>
    <xf numFmtId="14" fontId="9" fillId="0" borderId="19" xfId="0" applyNumberFormat="1" applyFont="1" applyBorder="1" applyAlignment="1">
      <alignment horizontal="center" vertical="center" wrapText="1"/>
    </xf>
    <xf numFmtId="0" fontId="9" fillId="10" borderId="19" xfId="0" applyFont="1" applyFill="1" applyBorder="1" applyAlignment="1">
      <alignment horizontal="center" vertical="center" wrapText="1"/>
    </xf>
    <xf numFmtId="0" fontId="9" fillId="0" borderId="19" xfId="0" quotePrefix="1" applyFont="1" applyBorder="1" applyAlignment="1">
      <alignment horizontal="center" vertical="center" wrapText="1"/>
    </xf>
    <xf numFmtId="0" fontId="14" fillId="0" borderId="19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center" vertical="center" wrapText="1"/>
    </xf>
    <xf numFmtId="14" fontId="9" fillId="0" borderId="18" xfId="0" applyNumberFormat="1" applyFont="1" applyBorder="1" applyAlignment="1">
      <alignment horizontal="center" vertical="center" wrapText="1"/>
    </xf>
    <xf numFmtId="0" fontId="9" fillId="10" borderId="18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9" fillId="0" borderId="1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3" fillId="2" borderId="3" xfId="0" applyFont="1" applyFill="1" applyBorder="1" applyAlignment="1">
      <alignment horizontal="left" vertical="top" wrapText="1"/>
    </xf>
    <xf numFmtId="0" fontId="2" fillId="0" borderId="4" xfId="0" applyFont="1" applyBorder="1"/>
    <xf numFmtId="0" fontId="12" fillId="0" borderId="0" xfId="0" applyFont="1" applyAlignment="1">
      <alignment horizontal="center"/>
    </xf>
    <xf numFmtId="0" fontId="0" fillId="0" borderId="0" xfId="0" applyFont="1" applyAlignment="1"/>
    <xf numFmtId="0" fontId="0" fillId="0" borderId="18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0" fillId="0" borderId="19" xfId="0" applyFont="1" applyBorder="1" applyAlignment="1">
      <alignment vertical="center" wrapText="1"/>
    </xf>
    <xf numFmtId="0" fontId="9" fillId="0" borderId="20" xfId="0" applyFont="1" applyBorder="1" applyAlignment="1">
      <alignment horizontal="center" vertical="center" wrapText="1"/>
    </xf>
    <xf numFmtId="14" fontId="9" fillId="0" borderId="21" xfId="0" applyNumberFormat="1" applyFont="1" applyBorder="1" applyAlignment="1">
      <alignment horizontal="center" vertical="center" wrapText="1"/>
    </xf>
    <xf numFmtId="0" fontId="0" fillId="0" borderId="20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0" fillId="0" borderId="21" xfId="0" applyFont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18" xfId="0" quotePrefix="1" applyFont="1" applyBorder="1" applyAlignment="1">
      <alignment horizontal="center" vertical="center" wrapText="1"/>
    </xf>
    <xf numFmtId="14" fontId="9" fillId="0" borderId="20" xfId="0" applyNumberFormat="1" applyFont="1" applyBorder="1" applyAlignment="1">
      <alignment horizontal="center" vertical="center" wrapText="1"/>
    </xf>
    <xf numFmtId="0" fontId="9" fillId="10" borderId="20" xfId="0" applyFont="1" applyFill="1" applyBorder="1" applyAlignment="1">
      <alignment horizontal="center" vertical="center" wrapText="1"/>
    </xf>
    <xf numFmtId="0" fontId="9" fillId="0" borderId="20" xfId="0" quotePrefix="1" applyFont="1" applyBorder="1" applyAlignment="1">
      <alignment horizontal="center" vertical="center" wrapText="1"/>
    </xf>
    <xf numFmtId="0" fontId="9" fillId="0" borderId="4" xfId="0" applyFont="1" applyBorder="1" applyAlignment="1">
      <alignment vertical="top" wrapText="1"/>
    </xf>
    <xf numFmtId="0" fontId="9" fillId="5" borderId="18" xfId="0" applyFont="1" applyFill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26" fillId="11" borderId="2" xfId="1" applyBorder="1" applyAlignment="1">
      <alignment vertical="top" wrapText="1"/>
    </xf>
    <xf numFmtId="0" fontId="26" fillId="11" borderId="5" xfId="1" applyBorder="1" applyAlignment="1">
      <alignment vertical="top" wrapText="1"/>
    </xf>
    <xf numFmtId="0" fontId="0" fillId="0" borderId="2" xfId="0" applyFont="1" applyBorder="1" applyAlignment="1">
      <alignment horizontal="center" vertical="center" wrapText="1"/>
    </xf>
    <xf numFmtId="0" fontId="8" fillId="5" borderId="5" xfId="0" applyFont="1" applyFill="1" applyBorder="1" applyAlignment="1">
      <alignment vertical="top" wrapText="1"/>
    </xf>
  </cellXfs>
  <cellStyles count="2">
    <cellStyle name="Bad" xfId="1" builtinId="27"/>
    <cellStyle name="Normal" xfId="0" builtinId="0"/>
  </cellStyles>
  <dxfs count="2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409575</xdr:colOff>
      <xdr:row>16</xdr:row>
      <xdr:rowOff>600075</xdr:rowOff>
    </xdr:from>
    <xdr:ext cx="3448050" cy="1304925"/>
    <xdr:pic>
      <xdr:nvPicPr>
        <xdr:cNvPr id="2" name="image7.png" title="Gambar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1381125</xdr:colOff>
      <xdr:row>17</xdr:row>
      <xdr:rowOff>161925</xdr:rowOff>
    </xdr:from>
    <xdr:ext cx="1066800" cy="762000"/>
    <xdr:pic>
      <xdr:nvPicPr>
        <xdr:cNvPr id="3" name="image2.png" title="Gambar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1123950</xdr:colOff>
      <xdr:row>18</xdr:row>
      <xdr:rowOff>228600</xdr:rowOff>
    </xdr:from>
    <xdr:ext cx="1704975" cy="885825"/>
    <xdr:pic>
      <xdr:nvPicPr>
        <xdr:cNvPr id="4" name="image3.png" title="Gambar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1200150</xdr:colOff>
      <xdr:row>19</xdr:row>
      <xdr:rowOff>85725</xdr:rowOff>
    </xdr:from>
    <xdr:ext cx="1543050" cy="800100"/>
    <xdr:pic>
      <xdr:nvPicPr>
        <xdr:cNvPr id="5" name="image1.png" title="Gambar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1228725</xdr:colOff>
      <xdr:row>20</xdr:row>
      <xdr:rowOff>190500</xdr:rowOff>
    </xdr:from>
    <xdr:ext cx="1371600" cy="666750"/>
    <xdr:pic>
      <xdr:nvPicPr>
        <xdr:cNvPr id="6" name="image6.png" title="Gambar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22</xdr:row>
      <xdr:rowOff>0</xdr:rowOff>
    </xdr:from>
    <xdr:ext cx="1314450" cy="1152525"/>
    <xdr:pic>
      <xdr:nvPicPr>
        <xdr:cNvPr id="7" name="image5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198120</xdr:colOff>
      <xdr:row>23</xdr:row>
      <xdr:rowOff>304800</xdr:rowOff>
    </xdr:from>
    <xdr:ext cx="2686050" cy="1000125"/>
    <xdr:pic>
      <xdr:nvPicPr>
        <xdr:cNvPr id="8" name="image4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5793700" y="10919460"/>
          <a:ext cx="2686050" cy="10001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19</xdr:col>
      <xdr:colOff>1424940</xdr:colOff>
      <xdr:row>25</xdr:row>
      <xdr:rowOff>43180</xdr:rowOff>
    </xdr:from>
    <xdr:to>
      <xdr:col>19</xdr:col>
      <xdr:colOff>2829416</xdr:colOff>
      <xdr:row>25</xdr:row>
      <xdr:rowOff>979497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020520" y="13050520"/>
          <a:ext cx="1404476" cy="936317"/>
        </a:xfrm>
        <a:prstGeom prst="rect">
          <a:avLst/>
        </a:prstGeom>
      </xdr:spPr>
    </xdr:pic>
    <xdr:clientData/>
  </xdr:twoCellAnchor>
  <xdr:twoCellAnchor editAs="oneCell">
    <xdr:from>
      <xdr:col>19</xdr:col>
      <xdr:colOff>1082040</xdr:colOff>
      <xdr:row>26</xdr:row>
      <xdr:rowOff>81498</xdr:rowOff>
    </xdr:from>
    <xdr:to>
      <xdr:col>19</xdr:col>
      <xdr:colOff>3208020</xdr:colOff>
      <xdr:row>26</xdr:row>
      <xdr:rowOff>1463385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677620" y="14087058"/>
          <a:ext cx="2125980" cy="1381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pickme.metrodataacademy.id/landing-page" TargetMode="External"/><Relationship Id="rId2" Type="http://schemas.openxmlformats.org/officeDocument/2006/relationships/hyperlink" Target="https://dev.pickme.metrodataacademy.id/landing-page" TargetMode="External"/><Relationship Id="rId1" Type="http://schemas.openxmlformats.org/officeDocument/2006/relationships/hyperlink" Target="https://dev.pickme.metrodataacademy.id/landing-page" TargetMode="External"/><Relationship Id="rId4" Type="http://schemas.openxmlformats.org/officeDocument/2006/relationships/hyperlink" Target="https://dev.pickme.metrodataacademy.id/landing-pag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98"/>
  <sheetViews>
    <sheetView showGridLines="0" topLeftCell="A7" workbookViewId="0">
      <selection activeCell="B33" sqref="B33"/>
    </sheetView>
  </sheetViews>
  <sheetFormatPr defaultColWidth="14.44140625" defaultRowHeight="15" customHeight="1"/>
  <cols>
    <col min="1" max="1" width="8.6640625" customWidth="1"/>
    <col min="2" max="2" width="42.33203125" customWidth="1"/>
    <col min="3" max="3" width="39.33203125" customWidth="1"/>
    <col min="4" max="7" width="8.6640625" customWidth="1"/>
  </cols>
  <sheetData>
    <row r="2" spans="2:7" ht="25.5" customHeight="1">
      <c r="B2" s="150" t="s">
        <v>0</v>
      </c>
      <c r="C2" s="151"/>
      <c r="D2" s="1"/>
      <c r="E2" s="1"/>
    </row>
    <row r="3" spans="2:7" ht="33" customHeight="1">
      <c r="B3" s="150" t="s">
        <v>1</v>
      </c>
      <c r="C3" s="151"/>
      <c r="D3" s="2"/>
      <c r="E3" s="2"/>
    </row>
    <row r="5" spans="2:7" ht="15.6">
      <c r="B5" s="3" t="s">
        <v>2</v>
      </c>
      <c r="C5" s="4"/>
      <c r="F5" s="152" t="s">
        <v>3</v>
      </c>
      <c r="G5" s="153"/>
    </row>
    <row r="6" spans="2:7" ht="15.6">
      <c r="B6" s="3" t="s">
        <v>4</v>
      </c>
      <c r="C6" s="5">
        <v>45428</v>
      </c>
      <c r="F6" s="6" t="s">
        <v>5</v>
      </c>
      <c r="G6" s="6">
        <v>10</v>
      </c>
    </row>
    <row r="7" spans="2:7" ht="15.6">
      <c r="B7" s="3" t="s">
        <v>6</v>
      </c>
      <c r="C7" s="5">
        <v>45432</v>
      </c>
      <c r="F7" s="6" t="s">
        <v>7</v>
      </c>
      <c r="G7" s="6">
        <v>20</v>
      </c>
    </row>
    <row r="8" spans="2:7" ht="15.6">
      <c r="B8" s="3" t="s">
        <v>8</v>
      </c>
      <c r="C8" s="7">
        <f ca="1">IF(C7="",DATEDIF(C6,TODAY(),"d"),DATEDIF(C6,C7,"d"))</f>
        <v>4</v>
      </c>
      <c r="F8" s="6" t="s">
        <v>9</v>
      </c>
      <c r="G8" s="6">
        <v>40</v>
      </c>
    </row>
    <row r="9" spans="2:7" ht="15.6">
      <c r="B9" s="3" t="s">
        <v>10</v>
      </c>
      <c r="C9" s="8" t="s">
        <v>11</v>
      </c>
      <c r="F9" s="6" t="s">
        <v>12</v>
      </c>
      <c r="G9" s="6">
        <v>100</v>
      </c>
    </row>
    <row r="10" spans="2:7" ht="27.75" customHeight="1">
      <c r="B10" s="3" t="s">
        <v>13</v>
      </c>
      <c r="C10" s="9" t="s">
        <v>14</v>
      </c>
    </row>
    <row r="11" spans="2:7" ht="27.75" customHeight="1">
      <c r="B11" s="3" t="s">
        <v>15</v>
      </c>
      <c r="C11" s="9" t="s">
        <v>16</v>
      </c>
    </row>
    <row r="12" spans="2:7" ht="15.6">
      <c r="B12" s="10" t="s">
        <v>17</v>
      </c>
      <c r="C12" s="9">
        <f>'DEFECT TRACKER'!O6</f>
        <v>3</v>
      </c>
    </row>
    <row r="13" spans="2:7" ht="15.6">
      <c r="B13" s="3" t="s">
        <v>18</v>
      </c>
      <c r="C13" s="9" t="s">
        <v>9</v>
      </c>
    </row>
    <row r="14" spans="2:7" ht="15.6">
      <c r="B14" s="3" t="s">
        <v>19</v>
      </c>
      <c r="C14" s="4">
        <f>'DEFECT TRACKER'!O11</f>
        <v>0</v>
      </c>
    </row>
    <row r="15" spans="2:7" ht="15.6">
      <c r="B15" s="3" t="s">
        <v>20</v>
      </c>
      <c r="C15" s="11">
        <f>'DEFECT TRACKER'!O13</f>
        <v>0</v>
      </c>
    </row>
    <row r="16" spans="2:7" ht="15.6">
      <c r="B16" s="3" t="s">
        <v>21</v>
      </c>
      <c r="C16" s="12">
        <v>10</v>
      </c>
    </row>
    <row r="17" spans="2:3" ht="15.6">
      <c r="B17" s="3" t="s">
        <v>22</v>
      </c>
      <c r="C17" s="13">
        <f>'DEFECT TRACKER'!O14</f>
        <v>1</v>
      </c>
    </row>
    <row r="19" spans="2:3" ht="15.75" customHeight="1"/>
    <row r="20" spans="2:3" ht="15.75" customHeight="1"/>
    <row r="21" spans="2:3" ht="15.75" customHeight="1"/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B2:C2"/>
    <mergeCell ref="B3:C3"/>
    <mergeCell ref="F5:G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59"/>
  <sheetViews>
    <sheetView tabSelected="1" topLeftCell="C1" workbookViewId="0">
      <pane ySplit="1" topLeftCell="A92" activePane="bottomLeft" state="frozen"/>
      <selection pane="bottomLeft" activeCell="K127" sqref="K127"/>
    </sheetView>
  </sheetViews>
  <sheetFormatPr defaultColWidth="14.44140625" defaultRowHeight="15" customHeight="1"/>
  <cols>
    <col min="1" max="1" width="20.5546875" customWidth="1"/>
    <col min="15" max="15" width="19.44140625" customWidth="1"/>
  </cols>
  <sheetData>
    <row r="1" spans="1:15" ht="28.8">
      <c r="A1" s="14" t="s">
        <v>23</v>
      </c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  <c r="G1" s="14" t="s">
        <v>29</v>
      </c>
      <c r="H1" s="14" t="s">
        <v>30</v>
      </c>
      <c r="I1" s="14" t="s">
        <v>31</v>
      </c>
      <c r="J1" s="14" t="s">
        <v>32</v>
      </c>
      <c r="K1" s="14" t="s">
        <v>33</v>
      </c>
      <c r="L1" s="14" t="s">
        <v>34</v>
      </c>
      <c r="M1" s="14" t="s">
        <v>35</v>
      </c>
      <c r="N1" s="14" t="s">
        <v>36</v>
      </c>
      <c r="O1" s="15" t="s">
        <v>37</v>
      </c>
    </row>
    <row r="2" spans="1:15" ht="14.4">
      <c r="A2" s="16" t="s">
        <v>38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8"/>
      <c r="N2" s="18"/>
      <c r="O2" s="17"/>
    </row>
    <row r="3" spans="1:15" ht="96.6">
      <c r="A3" s="19" t="s">
        <v>39</v>
      </c>
      <c r="B3" s="20" t="s">
        <v>40</v>
      </c>
      <c r="C3" s="21" t="s">
        <v>41</v>
      </c>
      <c r="D3" s="21" t="s">
        <v>42</v>
      </c>
      <c r="E3" s="22">
        <v>1</v>
      </c>
      <c r="F3" s="23" t="s">
        <v>43</v>
      </c>
      <c r="G3" s="21" t="s">
        <v>44</v>
      </c>
      <c r="H3" s="24" t="s">
        <v>45</v>
      </c>
      <c r="I3" s="25" t="s">
        <v>46</v>
      </c>
      <c r="J3" s="25" t="s">
        <v>46</v>
      </c>
      <c r="K3" s="25" t="s">
        <v>47</v>
      </c>
      <c r="L3" s="26">
        <v>45428</v>
      </c>
      <c r="M3" s="26">
        <v>45429</v>
      </c>
      <c r="N3" s="27" t="s">
        <v>16</v>
      </c>
      <c r="O3" s="28"/>
    </row>
    <row r="4" spans="1:15" ht="57.6">
      <c r="A4" s="29"/>
      <c r="B4" s="29"/>
      <c r="C4" s="29"/>
      <c r="D4" s="30"/>
      <c r="E4" s="22">
        <v>2</v>
      </c>
      <c r="F4" s="21" t="s">
        <v>48</v>
      </c>
      <c r="G4" s="21" t="s">
        <v>44</v>
      </c>
      <c r="H4" s="24" t="s">
        <v>45</v>
      </c>
      <c r="I4" s="25" t="s">
        <v>49</v>
      </c>
      <c r="J4" s="25" t="s">
        <v>49</v>
      </c>
      <c r="K4" s="20" t="s">
        <v>47</v>
      </c>
      <c r="L4" s="26">
        <v>45428</v>
      </c>
      <c r="M4" s="26">
        <v>45429</v>
      </c>
      <c r="N4" s="27" t="s">
        <v>16</v>
      </c>
      <c r="O4" s="28"/>
    </row>
    <row r="5" spans="1:15" ht="57.6">
      <c r="A5" s="31"/>
      <c r="B5" s="31"/>
      <c r="C5" s="31"/>
      <c r="D5" s="28"/>
      <c r="E5" s="22">
        <v>3</v>
      </c>
      <c r="F5" s="21" t="s">
        <v>50</v>
      </c>
      <c r="G5" s="21" t="s">
        <v>44</v>
      </c>
      <c r="H5" s="24" t="s">
        <v>45</v>
      </c>
      <c r="I5" s="25" t="s">
        <v>51</v>
      </c>
      <c r="J5" s="25" t="s">
        <v>51</v>
      </c>
      <c r="K5" s="20" t="s">
        <v>47</v>
      </c>
      <c r="L5" s="26">
        <v>45428</v>
      </c>
      <c r="M5" s="26">
        <v>45429</v>
      </c>
      <c r="N5" s="27" t="s">
        <v>16</v>
      </c>
      <c r="O5" s="28"/>
    </row>
    <row r="6" spans="1:15" ht="96.6">
      <c r="A6" s="19" t="s">
        <v>39</v>
      </c>
      <c r="B6" s="20" t="s">
        <v>52</v>
      </c>
      <c r="C6" s="21" t="s">
        <v>53</v>
      </c>
      <c r="D6" s="21" t="s">
        <v>54</v>
      </c>
      <c r="E6" s="22">
        <v>1</v>
      </c>
      <c r="F6" s="23" t="s">
        <v>55</v>
      </c>
      <c r="G6" s="21" t="s">
        <v>44</v>
      </c>
      <c r="H6" s="32" t="s">
        <v>56</v>
      </c>
      <c r="I6" s="25" t="s">
        <v>46</v>
      </c>
      <c r="J6" s="20" t="s">
        <v>57</v>
      </c>
      <c r="K6" s="20" t="s">
        <v>47</v>
      </c>
      <c r="L6" s="26">
        <v>45428</v>
      </c>
      <c r="M6" s="26">
        <v>45429</v>
      </c>
      <c r="N6" s="27" t="s">
        <v>16</v>
      </c>
      <c r="O6" s="33"/>
    </row>
    <row r="7" spans="1:15" ht="72">
      <c r="A7" s="29"/>
      <c r="B7" s="29"/>
      <c r="C7" s="29"/>
      <c r="D7" s="30"/>
      <c r="E7" s="22">
        <v>2</v>
      </c>
      <c r="F7" s="21" t="s">
        <v>58</v>
      </c>
      <c r="G7" s="21" t="s">
        <v>44</v>
      </c>
      <c r="H7" s="32" t="s">
        <v>56</v>
      </c>
      <c r="I7" s="25" t="s">
        <v>49</v>
      </c>
      <c r="J7" s="25" t="s">
        <v>49</v>
      </c>
      <c r="K7" s="20" t="s">
        <v>47</v>
      </c>
      <c r="L7" s="26">
        <v>45428</v>
      </c>
      <c r="M7" s="26">
        <v>45429</v>
      </c>
      <c r="N7" s="27" t="s">
        <v>16</v>
      </c>
      <c r="O7" s="33"/>
    </row>
    <row r="8" spans="1:15" ht="144">
      <c r="A8" s="31"/>
      <c r="B8" s="31"/>
      <c r="C8" s="31"/>
      <c r="D8" s="28"/>
      <c r="E8" s="22">
        <v>3</v>
      </c>
      <c r="F8" s="21" t="s">
        <v>59</v>
      </c>
      <c r="G8" s="21" t="s">
        <v>44</v>
      </c>
      <c r="H8" s="32" t="s">
        <v>56</v>
      </c>
      <c r="I8" s="20" t="s">
        <v>60</v>
      </c>
      <c r="J8" s="20" t="s">
        <v>61</v>
      </c>
      <c r="K8" s="20" t="s">
        <v>47</v>
      </c>
      <c r="L8" s="26">
        <v>45428</v>
      </c>
      <c r="M8" s="26">
        <v>45429</v>
      </c>
      <c r="N8" s="27" t="s">
        <v>16</v>
      </c>
      <c r="O8" s="33"/>
    </row>
    <row r="9" spans="1:15" ht="96.6">
      <c r="A9" s="19" t="s">
        <v>39</v>
      </c>
      <c r="B9" s="20" t="s">
        <v>52</v>
      </c>
      <c r="C9" s="21" t="s">
        <v>62</v>
      </c>
      <c r="D9" s="21" t="s">
        <v>63</v>
      </c>
      <c r="E9" s="22">
        <v>1</v>
      </c>
      <c r="F9" s="23" t="s">
        <v>64</v>
      </c>
      <c r="G9" s="21" t="s">
        <v>44</v>
      </c>
      <c r="H9" s="32" t="s">
        <v>65</v>
      </c>
      <c r="I9" s="20" t="s">
        <v>57</v>
      </c>
      <c r="J9" s="20" t="s">
        <v>57</v>
      </c>
      <c r="K9" s="20" t="s">
        <v>47</v>
      </c>
      <c r="L9" s="26">
        <v>45428</v>
      </c>
      <c r="M9" s="26">
        <v>45429</v>
      </c>
      <c r="N9" s="27" t="s">
        <v>16</v>
      </c>
      <c r="O9" s="33"/>
    </row>
    <row r="10" spans="1:15" ht="43.2">
      <c r="A10" s="29"/>
      <c r="B10" s="29"/>
      <c r="C10" s="29"/>
      <c r="D10" s="30"/>
      <c r="E10" s="22">
        <v>2</v>
      </c>
      <c r="F10" s="21" t="s">
        <v>66</v>
      </c>
      <c r="G10" s="21" t="s">
        <v>44</v>
      </c>
      <c r="H10" s="32" t="s">
        <v>65</v>
      </c>
      <c r="I10" s="20" t="s">
        <v>67</v>
      </c>
      <c r="J10" s="20" t="s">
        <v>67</v>
      </c>
      <c r="K10" s="20" t="s">
        <v>47</v>
      </c>
      <c r="L10" s="26">
        <v>45428</v>
      </c>
      <c r="M10" s="26">
        <v>45429</v>
      </c>
      <c r="N10" s="27" t="s">
        <v>16</v>
      </c>
      <c r="O10" s="33"/>
    </row>
    <row r="11" spans="1:15" ht="144">
      <c r="A11" s="31"/>
      <c r="B11" s="31"/>
      <c r="C11" s="31"/>
      <c r="D11" s="28"/>
      <c r="E11" s="22">
        <v>3</v>
      </c>
      <c r="F11" s="21" t="s">
        <v>59</v>
      </c>
      <c r="G11" s="21" t="s">
        <v>44</v>
      </c>
      <c r="H11" s="32" t="s">
        <v>65</v>
      </c>
      <c r="I11" s="20" t="s">
        <v>60</v>
      </c>
      <c r="J11" s="20" t="s">
        <v>61</v>
      </c>
      <c r="K11" s="20" t="s">
        <v>47</v>
      </c>
      <c r="L11" s="26">
        <v>45428</v>
      </c>
      <c r="M11" s="26">
        <v>45429</v>
      </c>
      <c r="N11" s="27" t="s">
        <v>16</v>
      </c>
      <c r="O11" s="33"/>
    </row>
    <row r="12" spans="1:15" ht="96.6">
      <c r="A12" s="19" t="s">
        <v>39</v>
      </c>
      <c r="B12" s="20" t="s">
        <v>52</v>
      </c>
      <c r="C12" s="21" t="s">
        <v>68</v>
      </c>
      <c r="D12" s="21" t="s">
        <v>69</v>
      </c>
      <c r="E12" s="22">
        <v>1</v>
      </c>
      <c r="F12" s="23" t="s">
        <v>70</v>
      </c>
      <c r="G12" s="21" t="s">
        <v>44</v>
      </c>
      <c r="H12" s="34" t="s">
        <v>71</v>
      </c>
      <c r="I12" s="20" t="s">
        <v>57</v>
      </c>
      <c r="J12" s="20" t="s">
        <v>57</v>
      </c>
      <c r="K12" s="20" t="s">
        <v>47</v>
      </c>
      <c r="L12" s="26">
        <v>45428</v>
      </c>
      <c r="M12" s="26">
        <v>45429</v>
      </c>
      <c r="N12" s="27" t="s">
        <v>16</v>
      </c>
      <c r="O12" s="33"/>
    </row>
    <row r="13" spans="1:15" ht="57.6">
      <c r="A13" s="29"/>
      <c r="B13" s="29"/>
      <c r="C13" s="29"/>
      <c r="D13" s="30"/>
      <c r="E13" s="22">
        <v>2</v>
      </c>
      <c r="F13" s="21" t="s">
        <v>72</v>
      </c>
      <c r="G13" s="21" t="s">
        <v>44</v>
      </c>
      <c r="H13" s="34" t="s">
        <v>71</v>
      </c>
      <c r="I13" s="20" t="s">
        <v>73</v>
      </c>
      <c r="J13" s="20" t="s">
        <v>73</v>
      </c>
      <c r="K13" s="20" t="s">
        <v>47</v>
      </c>
      <c r="L13" s="26">
        <v>45428</v>
      </c>
      <c r="M13" s="26">
        <v>45429</v>
      </c>
      <c r="N13" s="27" t="s">
        <v>16</v>
      </c>
      <c r="O13" s="33"/>
    </row>
    <row r="14" spans="1:15" ht="115.2">
      <c r="A14" s="31"/>
      <c r="B14" s="31"/>
      <c r="C14" s="31"/>
      <c r="D14" s="28"/>
      <c r="E14" s="22">
        <v>3</v>
      </c>
      <c r="F14" s="21" t="s">
        <v>59</v>
      </c>
      <c r="G14" s="21" t="s">
        <v>44</v>
      </c>
      <c r="H14" s="34" t="s">
        <v>71</v>
      </c>
      <c r="I14" s="20" t="s">
        <v>74</v>
      </c>
      <c r="J14" s="20" t="s">
        <v>75</v>
      </c>
      <c r="K14" s="20" t="s">
        <v>47</v>
      </c>
      <c r="L14" s="26">
        <v>45428</v>
      </c>
      <c r="M14" s="26">
        <v>45429</v>
      </c>
      <c r="N14" s="27" t="s">
        <v>16</v>
      </c>
      <c r="O14" s="33"/>
    </row>
    <row r="15" spans="1:15" ht="14.4">
      <c r="A15" s="16" t="s">
        <v>76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35"/>
      <c r="M15" s="35"/>
      <c r="N15" s="18"/>
      <c r="O15" s="17"/>
    </row>
    <row r="16" spans="1:15" ht="57.6">
      <c r="A16" s="19" t="s">
        <v>77</v>
      </c>
      <c r="B16" s="20" t="s">
        <v>40</v>
      </c>
      <c r="C16" s="21" t="s">
        <v>78</v>
      </c>
      <c r="D16" s="21" t="s">
        <v>79</v>
      </c>
      <c r="E16" s="22">
        <v>1</v>
      </c>
      <c r="F16" s="21" t="s">
        <v>80</v>
      </c>
      <c r="G16" s="21" t="s">
        <v>44</v>
      </c>
      <c r="H16" s="24" t="s">
        <v>45</v>
      </c>
      <c r="I16" s="20" t="s">
        <v>57</v>
      </c>
      <c r="J16" s="20" t="s">
        <v>57</v>
      </c>
      <c r="K16" s="20" t="s">
        <v>47</v>
      </c>
      <c r="L16" s="26">
        <v>45428</v>
      </c>
      <c r="M16" s="26">
        <v>45429</v>
      </c>
      <c r="N16" s="27" t="s">
        <v>16</v>
      </c>
      <c r="O16" s="28"/>
    </row>
    <row r="17" spans="1:15" ht="57.6">
      <c r="A17" s="29"/>
      <c r="B17" s="29"/>
      <c r="C17" s="29"/>
      <c r="D17" s="30"/>
      <c r="E17" s="22">
        <v>2</v>
      </c>
      <c r="F17" s="21" t="s">
        <v>81</v>
      </c>
      <c r="G17" s="21" t="s">
        <v>82</v>
      </c>
      <c r="H17" s="20" t="s">
        <v>83</v>
      </c>
      <c r="I17" s="20" t="s">
        <v>84</v>
      </c>
      <c r="J17" s="20" t="s">
        <v>84</v>
      </c>
      <c r="K17" s="20" t="s">
        <v>47</v>
      </c>
      <c r="L17" s="26">
        <v>45428</v>
      </c>
      <c r="M17" s="26">
        <v>45429</v>
      </c>
      <c r="N17" s="27" t="s">
        <v>16</v>
      </c>
      <c r="O17" s="28"/>
    </row>
    <row r="18" spans="1:15" ht="57.6">
      <c r="A18" s="31"/>
      <c r="B18" s="31"/>
      <c r="C18" s="31"/>
      <c r="D18" s="28"/>
      <c r="E18" s="22">
        <v>3</v>
      </c>
      <c r="F18" s="21" t="s">
        <v>85</v>
      </c>
      <c r="G18" s="21" t="s">
        <v>86</v>
      </c>
      <c r="H18" s="20" t="s">
        <v>87</v>
      </c>
      <c r="I18" s="20" t="s">
        <v>88</v>
      </c>
      <c r="J18" s="20" t="s">
        <v>88</v>
      </c>
      <c r="K18" s="20" t="s">
        <v>47</v>
      </c>
      <c r="L18" s="26">
        <v>45428</v>
      </c>
      <c r="M18" s="36">
        <v>45426</v>
      </c>
      <c r="N18" s="27" t="s">
        <v>16</v>
      </c>
      <c r="O18" s="28"/>
    </row>
    <row r="19" spans="1:15" ht="57.6">
      <c r="A19" s="19" t="s">
        <v>77</v>
      </c>
      <c r="B19" s="20" t="s">
        <v>40</v>
      </c>
      <c r="C19" s="21" t="s">
        <v>89</v>
      </c>
      <c r="D19" s="21" t="s">
        <v>90</v>
      </c>
      <c r="E19" s="22">
        <v>1</v>
      </c>
      <c r="F19" s="21" t="s">
        <v>80</v>
      </c>
      <c r="G19" s="21" t="s">
        <v>91</v>
      </c>
      <c r="H19" s="24" t="s">
        <v>45</v>
      </c>
      <c r="I19" s="20" t="s">
        <v>57</v>
      </c>
      <c r="J19" s="20" t="s">
        <v>57</v>
      </c>
      <c r="K19" s="20" t="s">
        <v>47</v>
      </c>
      <c r="L19" s="26">
        <v>45428</v>
      </c>
      <c r="M19" s="36">
        <v>45426</v>
      </c>
      <c r="N19" s="27" t="s">
        <v>16</v>
      </c>
      <c r="O19" s="28"/>
    </row>
    <row r="20" spans="1:15" ht="57.6">
      <c r="A20" s="29"/>
      <c r="B20" s="29"/>
      <c r="C20" s="29"/>
      <c r="D20" s="30"/>
      <c r="E20" s="22">
        <v>2</v>
      </c>
      <c r="F20" s="21" t="s">
        <v>81</v>
      </c>
      <c r="G20" s="21" t="s">
        <v>92</v>
      </c>
      <c r="H20" s="20" t="s">
        <v>83</v>
      </c>
      <c r="I20" s="20" t="s">
        <v>84</v>
      </c>
      <c r="J20" s="20" t="s">
        <v>84</v>
      </c>
      <c r="K20" s="20" t="s">
        <v>47</v>
      </c>
      <c r="L20" s="26">
        <v>45428</v>
      </c>
      <c r="M20" s="36">
        <v>45426</v>
      </c>
      <c r="N20" s="27" t="s">
        <v>16</v>
      </c>
      <c r="O20" s="28"/>
    </row>
    <row r="21" spans="1:15" ht="115.2">
      <c r="A21" s="29"/>
      <c r="B21" s="29"/>
      <c r="C21" s="29"/>
      <c r="D21" s="30"/>
      <c r="E21" s="22">
        <v>3</v>
      </c>
      <c r="F21" s="21" t="s">
        <v>93</v>
      </c>
      <c r="G21" s="21" t="s">
        <v>94</v>
      </c>
      <c r="H21" s="32" t="s">
        <v>95</v>
      </c>
      <c r="I21" s="20" t="s">
        <v>88</v>
      </c>
      <c r="J21" s="20" t="s">
        <v>88</v>
      </c>
      <c r="K21" s="20" t="s">
        <v>47</v>
      </c>
      <c r="L21" s="26">
        <v>45428</v>
      </c>
      <c r="M21" s="36">
        <v>45426</v>
      </c>
      <c r="N21" s="27" t="s">
        <v>16</v>
      </c>
      <c r="O21" s="28"/>
    </row>
    <row r="22" spans="1:15" ht="43.2">
      <c r="A22" s="29"/>
      <c r="B22" s="29"/>
      <c r="C22" s="29"/>
      <c r="D22" s="30"/>
      <c r="E22" s="22">
        <v>4</v>
      </c>
      <c r="F22" s="21" t="s">
        <v>96</v>
      </c>
      <c r="G22" s="21" t="s">
        <v>97</v>
      </c>
      <c r="H22" s="20" t="s">
        <v>83</v>
      </c>
      <c r="I22" s="20" t="s">
        <v>88</v>
      </c>
      <c r="J22" s="20" t="s">
        <v>88</v>
      </c>
      <c r="K22" s="20" t="s">
        <v>47</v>
      </c>
      <c r="L22" s="26">
        <v>45428</v>
      </c>
      <c r="M22" s="36">
        <v>45426</v>
      </c>
      <c r="N22" s="27" t="s">
        <v>16</v>
      </c>
      <c r="O22" s="28"/>
    </row>
    <row r="23" spans="1:15" ht="57.6">
      <c r="A23" s="37"/>
      <c r="B23" s="37"/>
      <c r="C23" s="37"/>
      <c r="D23" s="38"/>
      <c r="E23" s="22">
        <v>5</v>
      </c>
      <c r="F23" s="21" t="s">
        <v>98</v>
      </c>
      <c r="G23" s="21" t="s">
        <v>99</v>
      </c>
      <c r="H23" s="32" t="s">
        <v>100</v>
      </c>
      <c r="I23" s="20" t="s">
        <v>101</v>
      </c>
      <c r="J23" s="20" t="s">
        <v>101</v>
      </c>
      <c r="K23" s="20" t="s">
        <v>47</v>
      </c>
      <c r="L23" s="26">
        <v>45428</v>
      </c>
      <c r="M23" s="36">
        <v>45426</v>
      </c>
      <c r="N23" s="27" t="s">
        <v>16</v>
      </c>
      <c r="O23" s="28"/>
    </row>
    <row r="24" spans="1:15" ht="100.8">
      <c r="A24" s="37"/>
      <c r="B24" s="37"/>
      <c r="C24" s="37"/>
      <c r="D24" s="38"/>
      <c r="E24" s="22">
        <v>6</v>
      </c>
      <c r="F24" s="21" t="s">
        <v>102</v>
      </c>
      <c r="G24" s="21" t="s">
        <v>99</v>
      </c>
      <c r="H24" s="32" t="s">
        <v>100</v>
      </c>
      <c r="I24" s="20" t="s">
        <v>103</v>
      </c>
      <c r="J24" s="20" t="s">
        <v>103</v>
      </c>
      <c r="K24" s="20" t="s">
        <v>47</v>
      </c>
      <c r="L24" s="26">
        <v>45428</v>
      </c>
      <c r="M24" s="36">
        <v>45426</v>
      </c>
      <c r="N24" s="27" t="s">
        <v>16</v>
      </c>
      <c r="O24" s="28"/>
    </row>
    <row r="25" spans="1:15" ht="144">
      <c r="A25" s="39"/>
      <c r="B25" s="39"/>
      <c r="C25" s="39"/>
      <c r="D25" s="40"/>
      <c r="E25" s="22">
        <v>7</v>
      </c>
      <c r="F25" s="21" t="s">
        <v>104</v>
      </c>
      <c r="G25" s="21" t="s">
        <v>99</v>
      </c>
      <c r="H25" s="32" t="s">
        <v>100</v>
      </c>
      <c r="I25" s="20" t="s">
        <v>105</v>
      </c>
      <c r="J25" s="25" t="s">
        <v>106</v>
      </c>
      <c r="K25" s="25" t="s">
        <v>47</v>
      </c>
      <c r="L25" s="26">
        <v>45428</v>
      </c>
      <c r="M25" s="36">
        <v>45426</v>
      </c>
      <c r="N25" s="27" t="s">
        <v>16</v>
      </c>
      <c r="O25" s="28"/>
    </row>
    <row r="26" spans="1:15" ht="57.6">
      <c r="A26" s="19" t="s">
        <v>77</v>
      </c>
      <c r="B26" s="20" t="s">
        <v>40</v>
      </c>
      <c r="C26" s="21" t="s">
        <v>107</v>
      </c>
      <c r="D26" s="21" t="s">
        <v>108</v>
      </c>
      <c r="E26" s="22">
        <v>1</v>
      </c>
      <c r="F26" s="21" t="s">
        <v>80</v>
      </c>
      <c r="G26" s="21" t="s">
        <v>91</v>
      </c>
      <c r="H26" s="24" t="s">
        <v>45</v>
      </c>
      <c r="I26" s="20" t="s">
        <v>57</v>
      </c>
      <c r="J26" s="20" t="s">
        <v>57</v>
      </c>
      <c r="K26" s="20" t="s">
        <v>47</v>
      </c>
      <c r="L26" s="26">
        <v>45428</v>
      </c>
      <c r="M26" s="36">
        <v>45426</v>
      </c>
      <c r="N26" s="27" t="s">
        <v>16</v>
      </c>
      <c r="O26" s="28"/>
    </row>
    <row r="27" spans="1:15" ht="57.6">
      <c r="A27" s="29"/>
      <c r="B27" s="29"/>
      <c r="C27" s="29"/>
      <c r="D27" s="30"/>
      <c r="E27" s="22">
        <v>2</v>
      </c>
      <c r="F27" s="21" t="s">
        <v>81</v>
      </c>
      <c r="G27" s="21" t="s">
        <v>92</v>
      </c>
      <c r="H27" s="20" t="s">
        <v>83</v>
      </c>
      <c r="I27" s="20" t="s">
        <v>84</v>
      </c>
      <c r="J27" s="20" t="s">
        <v>84</v>
      </c>
      <c r="K27" s="20" t="s">
        <v>47</v>
      </c>
      <c r="L27" s="26">
        <v>45428</v>
      </c>
      <c r="M27" s="36">
        <v>45426</v>
      </c>
      <c r="N27" s="27" t="s">
        <v>16</v>
      </c>
      <c r="O27" s="28"/>
    </row>
    <row r="28" spans="1:15" ht="100.8">
      <c r="A28" s="29"/>
      <c r="B28" s="29"/>
      <c r="C28" s="29"/>
      <c r="D28" s="30"/>
      <c r="E28" s="22">
        <v>3</v>
      </c>
      <c r="F28" s="21" t="s">
        <v>93</v>
      </c>
      <c r="G28" s="21" t="s">
        <v>94</v>
      </c>
      <c r="H28" s="20" t="s">
        <v>109</v>
      </c>
      <c r="I28" s="20" t="s">
        <v>88</v>
      </c>
      <c r="J28" s="20" t="s">
        <v>88</v>
      </c>
      <c r="K28" s="20" t="s">
        <v>47</v>
      </c>
      <c r="L28" s="26">
        <v>45428</v>
      </c>
      <c r="M28" s="36">
        <v>45426</v>
      </c>
      <c r="N28" s="27" t="s">
        <v>16</v>
      </c>
      <c r="O28" s="28"/>
    </row>
    <row r="29" spans="1:15" ht="43.2">
      <c r="A29" s="29"/>
      <c r="B29" s="29"/>
      <c r="C29" s="29"/>
      <c r="D29" s="30"/>
      <c r="E29" s="22">
        <v>4</v>
      </c>
      <c r="F29" s="21" t="s">
        <v>96</v>
      </c>
      <c r="G29" s="21" t="s">
        <v>97</v>
      </c>
      <c r="H29" s="20" t="s">
        <v>83</v>
      </c>
      <c r="I29" s="20" t="s">
        <v>88</v>
      </c>
      <c r="J29" s="20" t="s">
        <v>88</v>
      </c>
      <c r="K29" s="20" t="s">
        <v>47</v>
      </c>
      <c r="L29" s="26">
        <v>45428</v>
      </c>
      <c r="M29" s="36">
        <v>45426</v>
      </c>
      <c r="N29" s="27" t="s">
        <v>16</v>
      </c>
      <c r="O29" s="28"/>
    </row>
    <row r="30" spans="1:15" ht="57.6">
      <c r="A30" s="39"/>
      <c r="B30" s="39"/>
      <c r="C30" s="39"/>
      <c r="D30" s="40"/>
      <c r="E30" s="22">
        <v>5</v>
      </c>
      <c r="F30" s="21" t="s">
        <v>110</v>
      </c>
      <c r="G30" s="21" t="s">
        <v>111</v>
      </c>
      <c r="H30" s="20" t="s">
        <v>112</v>
      </c>
      <c r="I30" s="20" t="s">
        <v>113</v>
      </c>
      <c r="J30" s="20" t="s">
        <v>113</v>
      </c>
      <c r="K30" s="20" t="s">
        <v>47</v>
      </c>
      <c r="L30" s="26">
        <v>45428</v>
      </c>
      <c r="M30" s="36">
        <v>45426</v>
      </c>
      <c r="N30" s="27" t="s">
        <v>16</v>
      </c>
      <c r="O30" s="41"/>
    </row>
    <row r="31" spans="1:15" ht="65.25" customHeight="1">
      <c r="A31" s="42" t="s">
        <v>114</v>
      </c>
      <c r="B31" s="43" t="s">
        <v>40</v>
      </c>
      <c r="C31" s="42" t="s">
        <v>115</v>
      </c>
      <c r="D31" s="42" t="s">
        <v>116</v>
      </c>
      <c r="E31" s="44">
        <v>1</v>
      </c>
      <c r="F31" s="21" t="s">
        <v>80</v>
      </c>
      <c r="G31" s="21" t="s">
        <v>91</v>
      </c>
      <c r="H31" s="24" t="s">
        <v>45</v>
      </c>
      <c r="I31" s="20" t="s">
        <v>57</v>
      </c>
      <c r="J31" s="43" t="s">
        <v>57</v>
      </c>
      <c r="K31" s="45" t="s">
        <v>47</v>
      </c>
      <c r="L31" s="26">
        <v>45428</v>
      </c>
      <c r="M31" s="36">
        <v>45426</v>
      </c>
      <c r="N31" s="27" t="s">
        <v>16</v>
      </c>
      <c r="O31" s="41"/>
    </row>
    <row r="32" spans="1:15" ht="57.6">
      <c r="A32" s="46"/>
      <c r="B32" s="47"/>
      <c r="C32" s="46"/>
      <c r="D32" s="46"/>
      <c r="E32" s="44">
        <v>2</v>
      </c>
      <c r="F32" s="48" t="s">
        <v>81</v>
      </c>
      <c r="G32" s="48" t="s">
        <v>92</v>
      </c>
      <c r="H32" s="45" t="s">
        <v>83</v>
      </c>
      <c r="I32" s="43" t="s">
        <v>84</v>
      </c>
      <c r="J32" s="43" t="s">
        <v>84</v>
      </c>
      <c r="K32" s="45" t="s">
        <v>47</v>
      </c>
      <c r="L32" s="26">
        <v>45428</v>
      </c>
      <c r="M32" s="36">
        <v>45426</v>
      </c>
      <c r="N32" s="27" t="s">
        <v>16</v>
      </c>
      <c r="O32" s="41"/>
    </row>
    <row r="33" spans="1:15" ht="89.25" customHeight="1">
      <c r="A33" s="46"/>
      <c r="B33" s="47"/>
      <c r="C33" s="46"/>
      <c r="D33" s="46"/>
      <c r="E33" s="44"/>
      <c r="F33" s="42" t="s">
        <v>117</v>
      </c>
      <c r="G33" s="48" t="s">
        <v>94</v>
      </c>
      <c r="H33" s="45" t="s">
        <v>118</v>
      </c>
      <c r="I33" s="45" t="s">
        <v>119</v>
      </c>
      <c r="J33" s="45" t="s">
        <v>120</v>
      </c>
      <c r="K33" s="45" t="s">
        <v>121</v>
      </c>
      <c r="L33" s="26">
        <v>45428</v>
      </c>
      <c r="M33" s="36">
        <v>45426</v>
      </c>
      <c r="N33" s="27" t="s">
        <v>16</v>
      </c>
      <c r="O33" s="41"/>
    </row>
    <row r="34" spans="1:15" ht="14.4">
      <c r="A34" s="49" t="s">
        <v>122</v>
      </c>
      <c r="B34" s="50"/>
      <c r="C34" s="50"/>
      <c r="D34" s="50"/>
      <c r="E34" s="50"/>
      <c r="F34" s="17"/>
      <c r="G34" s="17"/>
      <c r="H34" s="17"/>
      <c r="I34" s="17"/>
      <c r="J34" s="17"/>
      <c r="K34" s="17"/>
      <c r="L34" s="35"/>
      <c r="M34" s="18"/>
      <c r="N34" s="18"/>
      <c r="O34" s="17"/>
    </row>
    <row r="35" spans="1:15" ht="72">
      <c r="A35" s="19" t="s">
        <v>114</v>
      </c>
      <c r="B35" s="20" t="s">
        <v>40</v>
      </c>
      <c r="C35" s="21" t="s">
        <v>123</v>
      </c>
      <c r="D35" s="21" t="s">
        <v>124</v>
      </c>
      <c r="E35" s="22">
        <v>1</v>
      </c>
      <c r="F35" s="51" t="s">
        <v>125</v>
      </c>
      <c r="G35" s="21" t="s">
        <v>126</v>
      </c>
      <c r="H35" s="24" t="s">
        <v>45</v>
      </c>
      <c r="I35" s="51" t="s">
        <v>127</v>
      </c>
      <c r="J35" s="51" t="s">
        <v>128</v>
      </c>
      <c r="K35" s="20" t="s">
        <v>47</v>
      </c>
      <c r="L35" s="26">
        <v>45428</v>
      </c>
      <c r="M35" s="36">
        <v>45426</v>
      </c>
      <c r="N35" s="27" t="s">
        <v>16</v>
      </c>
      <c r="O35" s="28"/>
    </row>
    <row r="36" spans="1:15" ht="97.2">
      <c r="A36" s="37"/>
      <c r="B36" s="37"/>
      <c r="C36" s="37"/>
      <c r="D36" s="38"/>
      <c r="E36" s="22">
        <v>2</v>
      </c>
      <c r="F36" s="52" t="s">
        <v>129</v>
      </c>
      <c r="G36" s="21" t="s">
        <v>126</v>
      </c>
      <c r="H36" s="20" t="s">
        <v>83</v>
      </c>
      <c r="I36" s="52" t="s">
        <v>130</v>
      </c>
      <c r="J36" s="52" t="s">
        <v>131</v>
      </c>
      <c r="K36" s="20" t="s">
        <v>47</v>
      </c>
      <c r="L36" s="26">
        <v>45428</v>
      </c>
      <c r="M36" s="36">
        <v>45426</v>
      </c>
      <c r="N36" s="27" t="s">
        <v>16</v>
      </c>
      <c r="O36" s="28"/>
    </row>
    <row r="37" spans="1:15" ht="72">
      <c r="A37" s="37"/>
      <c r="B37" s="37"/>
      <c r="C37" s="37"/>
      <c r="D37" s="38"/>
      <c r="E37" s="22">
        <v>3</v>
      </c>
      <c r="F37" s="51" t="s">
        <v>132</v>
      </c>
      <c r="G37" s="21" t="s">
        <v>126</v>
      </c>
      <c r="H37" s="20" t="s">
        <v>83</v>
      </c>
      <c r="I37" s="51" t="s">
        <v>133</v>
      </c>
      <c r="J37" s="51" t="s">
        <v>134</v>
      </c>
      <c r="K37" s="20" t="s">
        <v>47</v>
      </c>
      <c r="L37" s="26">
        <v>45428</v>
      </c>
      <c r="M37" s="36">
        <v>45426</v>
      </c>
      <c r="N37" s="27" t="s">
        <v>16</v>
      </c>
      <c r="O37" s="28"/>
    </row>
    <row r="38" spans="1:15" ht="72">
      <c r="A38" s="37"/>
      <c r="B38" s="37"/>
      <c r="C38" s="37"/>
      <c r="D38" s="38"/>
      <c r="E38" s="22">
        <v>4</v>
      </c>
      <c r="F38" s="51" t="s">
        <v>135</v>
      </c>
      <c r="G38" s="21" t="s">
        <v>126</v>
      </c>
      <c r="H38" s="20" t="s">
        <v>83</v>
      </c>
      <c r="I38" s="51" t="s">
        <v>136</v>
      </c>
      <c r="J38" s="51" t="s">
        <v>137</v>
      </c>
      <c r="K38" s="20" t="s">
        <v>47</v>
      </c>
      <c r="L38" s="26">
        <v>45428</v>
      </c>
      <c r="M38" s="36">
        <v>45426</v>
      </c>
      <c r="N38" s="27" t="s">
        <v>16</v>
      </c>
      <c r="O38" s="28"/>
    </row>
    <row r="39" spans="1:15" ht="14.4">
      <c r="A39" s="53" t="s">
        <v>138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35"/>
      <c r="M39" s="54"/>
      <c r="N39" s="54"/>
      <c r="O39" s="54"/>
    </row>
    <row r="40" spans="1:15" ht="72">
      <c r="A40" s="55" t="s">
        <v>139</v>
      </c>
      <c r="B40" s="20" t="s">
        <v>40</v>
      </c>
      <c r="C40" s="56" t="s">
        <v>140</v>
      </c>
      <c r="D40" s="56" t="s">
        <v>141</v>
      </c>
      <c r="E40" s="22">
        <v>1</v>
      </c>
      <c r="F40" s="57" t="s">
        <v>142</v>
      </c>
      <c r="G40" s="21" t="s">
        <v>126</v>
      </c>
      <c r="H40" s="24" t="s">
        <v>45</v>
      </c>
      <c r="I40" s="57" t="s">
        <v>143</v>
      </c>
      <c r="J40" s="52" t="s">
        <v>144</v>
      </c>
      <c r="K40" s="20" t="s">
        <v>47</v>
      </c>
      <c r="L40" s="26">
        <v>45428</v>
      </c>
      <c r="M40" s="26">
        <v>45429</v>
      </c>
      <c r="N40" s="27" t="s">
        <v>16</v>
      </c>
      <c r="O40" s="28"/>
    </row>
    <row r="41" spans="1:15" ht="43.2">
      <c r="A41" s="37"/>
      <c r="B41" s="37"/>
      <c r="C41" s="37"/>
      <c r="D41" s="38"/>
      <c r="E41" s="44">
        <v>2</v>
      </c>
      <c r="F41" s="57" t="s">
        <v>145</v>
      </c>
      <c r="G41" s="58" t="s">
        <v>146</v>
      </c>
      <c r="H41" s="59" t="s">
        <v>83</v>
      </c>
      <c r="I41" s="52" t="s">
        <v>147</v>
      </c>
      <c r="J41" s="52" t="s">
        <v>147</v>
      </c>
      <c r="K41" s="20" t="s">
        <v>47</v>
      </c>
      <c r="L41" s="26">
        <v>45428</v>
      </c>
      <c r="M41" s="26">
        <v>45429</v>
      </c>
      <c r="N41" s="27" t="s">
        <v>16</v>
      </c>
      <c r="O41" s="28"/>
    </row>
    <row r="42" spans="1:15" ht="57.6">
      <c r="A42" s="37"/>
      <c r="B42" s="37"/>
      <c r="C42" s="37"/>
      <c r="D42" s="37"/>
      <c r="E42" s="60">
        <v>3</v>
      </c>
      <c r="F42" s="57" t="s">
        <v>148</v>
      </c>
      <c r="G42" s="58" t="s">
        <v>149</v>
      </c>
      <c r="H42" s="24" t="s">
        <v>150</v>
      </c>
      <c r="I42" s="57" t="s">
        <v>151</v>
      </c>
      <c r="J42" s="57" t="s">
        <v>152</v>
      </c>
      <c r="K42" s="25" t="s">
        <v>47</v>
      </c>
      <c r="L42" s="26">
        <v>45428</v>
      </c>
      <c r="M42" s="26"/>
      <c r="N42" s="27"/>
      <c r="O42" s="28"/>
    </row>
    <row r="43" spans="1:15" ht="57.6">
      <c r="A43" s="37"/>
      <c r="B43" s="37"/>
      <c r="C43" s="37"/>
      <c r="D43" s="37"/>
      <c r="E43" s="44">
        <v>4</v>
      </c>
      <c r="F43" s="57" t="s">
        <v>153</v>
      </c>
      <c r="G43" s="58" t="s">
        <v>149</v>
      </c>
      <c r="H43" s="24" t="s">
        <v>100</v>
      </c>
      <c r="I43" s="57" t="s">
        <v>154</v>
      </c>
      <c r="J43" s="52" t="s">
        <v>155</v>
      </c>
      <c r="K43" s="20" t="s">
        <v>47</v>
      </c>
      <c r="L43" s="26">
        <v>45428</v>
      </c>
      <c r="M43" s="26">
        <v>45429</v>
      </c>
      <c r="N43" s="27" t="s">
        <v>16</v>
      </c>
      <c r="O43" s="28"/>
    </row>
    <row r="44" spans="1:15" ht="57.6">
      <c r="A44" s="37"/>
      <c r="B44" s="37"/>
      <c r="C44" s="37"/>
      <c r="D44" s="37"/>
      <c r="E44" s="60">
        <v>5</v>
      </c>
      <c r="F44" s="57" t="s">
        <v>156</v>
      </c>
      <c r="G44" s="58" t="s">
        <v>149</v>
      </c>
      <c r="H44" s="24" t="s">
        <v>157</v>
      </c>
      <c r="I44" s="57" t="s">
        <v>158</v>
      </c>
      <c r="J44" s="52" t="s">
        <v>159</v>
      </c>
      <c r="K44" s="20" t="s">
        <v>47</v>
      </c>
      <c r="L44" s="26">
        <v>45428</v>
      </c>
      <c r="M44" s="26">
        <v>45429</v>
      </c>
      <c r="N44" s="27" t="s">
        <v>16</v>
      </c>
      <c r="O44" s="28"/>
    </row>
    <row r="45" spans="1:15" ht="69.599999999999994">
      <c r="A45" s="37"/>
      <c r="B45" s="37"/>
      <c r="C45" s="37"/>
      <c r="D45" s="37"/>
      <c r="E45" s="60">
        <v>6</v>
      </c>
      <c r="F45" s="57" t="s">
        <v>160</v>
      </c>
      <c r="G45" s="58" t="s">
        <v>149</v>
      </c>
      <c r="H45" s="24" t="s">
        <v>161</v>
      </c>
      <c r="I45" s="57" t="s">
        <v>162</v>
      </c>
      <c r="J45" s="52" t="s">
        <v>163</v>
      </c>
      <c r="K45" s="20" t="s">
        <v>47</v>
      </c>
      <c r="L45" s="26">
        <v>45428</v>
      </c>
      <c r="M45" s="26">
        <v>45429</v>
      </c>
      <c r="N45" s="27" t="s">
        <v>16</v>
      </c>
      <c r="O45" s="28"/>
    </row>
    <row r="46" spans="1:15" ht="57.6">
      <c r="A46" s="37"/>
      <c r="B46" s="37"/>
      <c r="C46" s="37"/>
      <c r="D46" s="37"/>
      <c r="E46" s="44">
        <v>7</v>
      </c>
      <c r="F46" s="57" t="s">
        <v>164</v>
      </c>
      <c r="G46" s="58" t="s">
        <v>149</v>
      </c>
      <c r="H46" s="24" t="s">
        <v>165</v>
      </c>
      <c r="I46" s="57" t="s">
        <v>154</v>
      </c>
      <c r="J46" s="52" t="s">
        <v>155</v>
      </c>
      <c r="K46" s="20" t="s">
        <v>47</v>
      </c>
      <c r="L46" s="26">
        <v>45428</v>
      </c>
      <c r="M46" s="26">
        <v>45429</v>
      </c>
      <c r="N46" s="27" t="s">
        <v>16</v>
      </c>
      <c r="O46" s="28"/>
    </row>
    <row r="47" spans="1:15" ht="57.6">
      <c r="A47" s="154"/>
      <c r="B47" s="155"/>
      <c r="C47" s="61"/>
      <c r="D47" s="61"/>
      <c r="E47" s="60">
        <v>8</v>
      </c>
      <c r="F47" s="57" t="s">
        <v>166</v>
      </c>
      <c r="G47" s="58" t="s">
        <v>149</v>
      </c>
      <c r="H47" s="24" t="s">
        <v>167</v>
      </c>
      <c r="I47" s="57" t="s">
        <v>166</v>
      </c>
      <c r="J47" s="52" t="s">
        <v>168</v>
      </c>
      <c r="K47" s="20" t="s">
        <v>47</v>
      </c>
      <c r="L47" s="26">
        <v>45428</v>
      </c>
      <c r="M47" s="26">
        <v>45429</v>
      </c>
      <c r="N47" s="27" t="s">
        <v>16</v>
      </c>
      <c r="O47" s="28"/>
    </row>
    <row r="48" spans="1:15" ht="57.6">
      <c r="A48" s="154"/>
      <c r="B48" s="155"/>
      <c r="C48" s="61"/>
      <c r="D48" s="61"/>
      <c r="E48" s="44">
        <v>9</v>
      </c>
      <c r="F48" s="57" t="s">
        <v>169</v>
      </c>
      <c r="G48" s="58" t="s">
        <v>149</v>
      </c>
      <c r="H48" s="24" t="s">
        <v>165</v>
      </c>
      <c r="I48" s="57" t="s">
        <v>154</v>
      </c>
      <c r="J48" s="52" t="s">
        <v>155</v>
      </c>
      <c r="K48" s="20" t="s">
        <v>47</v>
      </c>
      <c r="L48" s="26">
        <v>45428</v>
      </c>
      <c r="M48" s="26">
        <v>45429</v>
      </c>
      <c r="N48" s="27" t="s">
        <v>16</v>
      </c>
      <c r="O48" s="28"/>
    </row>
    <row r="49" spans="5:15" ht="57.6">
      <c r="E49" s="60">
        <v>10</v>
      </c>
      <c r="F49" s="57" t="s">
        <v>170</v>
      </c>
      <c r="G49" s="58" t="s">
        <v>149</v>
      </c>
      <c r="H49" s="24" t="s">
        <v>171</v>
      </c>
      <c r="I49" s="57" t="s">
        <v>170</v>
      </c>
      <c r="J49" s="52" t="s">
        <v>172</v>
      </c>
      <c r="K49" s="20" t="s">
        <v>47</v>
      </c>
      <c r="L49" s="26">
        <v>45428</v>
      </c>
      <c r="M49" s="26">
        <v>45429</v>
      </c>
      <c r="N49" s="27" t="s">
        <v>16</v>
      </c>
      <c r="O49" s="28"/>
    </row>
    <row r="50" spans="5:15" ht="57.6">
      <c r="E50" s="60">
        <v>11</v>
      </c>
      <c r="F50" s="57" t="s">
        <v>173</v>
      </c>
      <c r="G50" s="58" t="s">
        <v>149</v>
      </c>
      <c r="H50" s="24" t="s">
        <v>174</v>
      </c>
      <c r="I50" s="57" t="s">
        <v>175</v>
      </c>
      <c r="J50" s="52" t="s">
        <v>176</v>
      </c>
      <c r="K50" s="20" t="s">
        <v>47</v>
      </c>
      <c r="L50" s="26">
        <v>45428</v>
      </c>
      <c r="M50" s="26">
        <v>45429</v>
      </c>
      <c r="N50" s="27" t="s">
        <v>16</v>
      </c>
      <c r="O50" s="28"/>
    </row>
    <row r="51" spans="5:15" ht="57.6">
      <c r="E51" s="44">
        <v>12</v>
      </c>
      <c r="F51" s="57" t="s">
        <v>177</v>
      </c>
      <c r="G51" s="58" t="s">
        <v>149</v>
      </c>
      <c r="H51" s="24" t="s">
        <v>178</v>
      </c>
      <c r="I51" s="57" t="s">
        <v>179</v>
      </c>
      <c r="J51" s="52" t="s">
        <v>180</v>
      </c>
      <c r="K51" s="20" t="s">
        <v>47</v>
      </c>
      <c r="L51" s="26">
        <v>45428</v>
      </c>
      <c r="M51" s="26">
        <v>45429</v>
      </c>
      <c r="N51" s="27" t="s">
        <v>16</v>
      </c>
      <c r="O51" s="28"/>
    </row>
    <row r="52" spans="5:15" ht="57.6">
      <c r="E52" s="60">
        <v>13</v>
      </c>
      <c r="F52" s="57" t="s">
        <v>181</v>
      </c>
      <c r="G52" s="58" t="s">
        <v>149</v>
      </c>
      <c r="H52" s="24">
        <v>81232527747</v>
      </c>
      <c r="I52" s="57" t="s">
        <v>182</v>
      </c>
      <c r="J52" s="52" t="s">
        <v>183</v>
      </c>
      <c r="K52" s="20" t="s">
        <v>47</v>
      </c>
      <c r="L52" s="26">
        <v>45428</v>
      </c>
      <c r="M52" s="26">
        <v>45429</v>
      </c>
      <c r="N52" s="27" t="s">
        <v>16</v>
      </c>
      <c r="O52" s="28"/>
    </row>
    <row r="53" spans="5:15" ht="69">
      <c r="E53" s="44">
        <v>14</v>
      </c>
      <c r="F53" s="57" t="s">
        <v>184</v>
      </c>
      <c r="G53" s="58" t="s">
        <v>149</v>
      </c>
      <c r="H53" s="24" t="s">
        <v>185</v>
      </c>
      <c r="I53" s="57" t="s">
        <v>186</v>
      </c>
      <c r="J53" s="57" t="s">
        <v>187</v>
      </c>
      <c r="K53" s="25" t="s">
        <v>47</v>
      </c>
      <c r="L53" s="26">
        <v>45428</v>
      </c>
      <c r="M53" s="26"/>
      <c r="N53" s="27"/>
      <c r="O53" s="28"/>
    </row>
    <row r="54" spans="5:15" ht="69">
      <c r="E54" s="60">
        <v>15</v>
      </c>
      <c r="F54" s="57" t="s">
        <v>188</v>
      </c>
      <c r="G54" s="58" t="s">
        <v>149</v>
      </c>
      <c r="H54" s="62" t="s">
        <v>189</v>
      </c>
      <c r="I54" s="57" t="s">
        <v>190</v>
      </c>
      <c r="J54" s="57" t="s">
        <v>191</v>
      </c>
      <c r="K54" s="20" t="s">
        <v>47</v>
      </c>
      <c r="L54" s="26">
        <v>45428</v>
      </c>
      <c r="M54" s="26">
        <v>45429</v>
      </c>
      <c r="N54" s="27" t="s">
        <v>16</v>
      </c>
      <c r="O54" s="28"/>
    </row>
    <row r="55" spans="5:15" ht="82.8">
      <c r="E55" s="60">
        <v>16</v>
      </c>
      <c r="F55" s="57" t="s">
        <v>192</v>
      </c>
      <c r="G55" s="58" t="s">
        <v>149</v>
      </c>
      <c r="H55" s="62" t="s">
        <v>193</v>
      </c>
      <c r="I55" s="57" t="s">
        <v>194</v>
      </c>
      <c r="J55" s="57" t="s">
        <v>195</v>
      </c>
      <c r="K55" s="20" t="s">
        <v>47</v>
      </c>
      <c r="L55" s="26">
        <v>45428</v>
      </c>
      <c r="M55" s="26">
        <v>45429</v>
      </c>
      <c r="N55" s="27" t="s">
        <v>16</v>
      </c>
      <c r="O55" s="28"/>
    </row>
    <row r="56" spans="5:15" ht="72">
      <c r="E56" s="44">
        <v>17</v>
      </c>
      <c r="F56" s="57" t="s">
        <v>196</v>
      </c>
      <c r="G56" s="58" t="s">
        <v>197</v>
      </c>
      <c r="H56" s="62" t="s">
        <v>165</v>
      </c>
      <c r="I56" s="57" t="s">
        <v>198</v>
      </c>
      <c r="J56" s="57" t="s">
        <v>199</v>
      </c>
      <c r="K56" s="25" t="s">
        <v>47</v>
      </c>
      <c r="L56" s="26">
        <v>45428</v>
      </c>
      <c r="M56" s="26"/>
      <c r="N56" s="27"/>
      <c r="O56" s="28"/>
    </row>
    <row r="57" spans="5:15" ht="72">
      <c r="E57" s="60">
        <v>18</v>
      </c>
      <c r="F57" s="57" t="s">
        <v>200</v>
      </c>
      <c r="G57" s="58" t="s">
        <v>197</v>
      </c>
      <c r="H57" s="62" t="s">
        <v>201</v>
      </c>
      <c r="I57" s="57" t="s">
        <v>202</v>
      </c>
      <c r="J57" s="57" t="s">
        <v>203</v>
      </c>
      <c r="K57" s="25" t="s">
        <v>47</v>
      </c>
      <c r="L57" s="26">
        <v>45428</v>
      </c>
      <c r="M57" s="26"/>
      <c r="N57" s="27"/>
      <c r="O57" s="28"/>
    </row>
    <row r="58" spans="5:15" ht="72">
      <c r="E58" s="44">
        <v>19</v>
      </c>
      <c r="F58" s="57" t="s">
        <v>204</v>
      </c>
      <c r="G58" s="58" t="s">
        <v>197</v>
      </c>
      <c r="H58" s="62" t="s">
        <v>201</v>
      </c>
      <c r="I58" s="57" t="s">
        <v>202</v>
      </c>
      <c r="J58" s="57" t="s">
        <v>203</v>
      </c>
      <c r="K58" s="25" t="s">
        <v>47</v>
      </c>
      <c r="L58" s="26">
        <v>45428</v>
      </c>
      <c r="M58" s="26"/>
      <c r="N58" s="27"/>
      <c r="O58" s="28"/>
    </row>
    <row r="59" spans="5:15" ht="72">
      <c r="E59" s="60">
        <v>20</v>
      </c>
      <c r="F59" s="57" t="s">
        <v>205</v>
      </c>
      <c r="G59" s="58" t="s">
        <v>197</v>
      </c>
      <c r="H59" s="62" t="s">
        <v>201</v>
      </c>
      <c r="I59" s="57" t="s">
        <v>202</v>
      </c>
      <c r="J59" s="57" t="s">
        <v>203</v>
      </c>
      <c r="K59" s="25" t="s">
        <v>47</v>
      </c>
      <c r="L59" s="26">
        <v>45428</v>
      </c>
      <c r="M59" s="26"/>
      <c r="N59" s="27"/>
      <c r="O59" s="28"/>
    </row>
    <row r="60" spans="5:15" ht="72">
      <c r="E60" s="60">
        <v>21</v>
      </c>
      <c r="F60" s="57" t="s">
        <v>206</v>
      </c>
      <c r="G60" s="58" t="s">
        <v>197</v>
      </c>
      <c r="H60" s="62" t="s">
        <v>83</v>
      </c>
      <c r="I60" s="57" t="s">
        <v>207</v>
      </c>
      <c r="J60" s="57" t="s">
        <v>208</v>
      </c>
      <c r="K60" s="25" t="s">
        <v>47</v>
      </c>
      <c r="L60" s="26">
        <v>45428</v>
      </c>
      <c r="M60" s="26"/>
      <c r="N60" s="27"/>
      <c r="O60" s="28"/>
    </row>
    <row r="61" spans="5:15" ht="72">
      <c r="E61" s="44">
        <v>22</v>
      </c>
      <c r="F61" s="57" t="s">
        <v>196</v>
      </c>
      <c r="G61" s="58" t="s">
        <v>197</v>
      </c>
      <c r="H61" s="62" t="s">
        <v>209</v>
      </c>
      <c r="I61" s="57" t="s">
        <v>198</v>
      </c>
      <c r="J61" s="57" t="s">
        <v>199</v>
      </c>
      <c r="K61" s="25" t="s">
        <v>47</v>
      </c>
      <c r="L61" s="26">
        <v>45428</v>
      </c>
      <c r="M61" s="26"/>
      <c r="N61" s="27"/>
      <c r="O61" s="28"/>
    </row>
    <row r="62" spans="5:15" ht="72">
      <c r="E62" s="60">
        <v>23</v>
      </c>
      <c r="F62" s="57" t="s">
        <v>200</v>
      </c>
      <c r="G62" s="58" t="s">
        <v>197</v>
      </c>
      <c r="H62" s="62" t="s">
        <v>210</v>
      </c>
      <c r="I62" s="57" t="s">
        <v>202</v>
      </c>
      <c r="J62" s="57" t="s">
        <v>203</v>
      </c>
      <c r="K62" s="25" t="s">
        <v>47</v>
      </c>
      <c r="L62" s="26">
        <v>45428</v>
      </c>
      <c r="M62" s="26"/>
      <c r="N62" s="27"/>
      <c r="O62" s="28"/>
    </row>
    <row r="63" spans="5:15" ht="72">
      <c r="E63" s="44">
        <v>24</v>
      </c>
      <c r="F63" s="57" t="s">
        <v>204</v>
      </c>
      <c r="G63" s="58" t="s">
        <v>197</v>
      </c>
      <c r="H63" s="62" t="s">
        <v>210</v>
      </c>
      <c r="I63" s="57" t="s">
        <v>202</v>
      </c>
      <c r="J63" s="57" t="s">
        <v>203</v>
      </c>
      <c r="K63" s="25" t="s">
        <v>47</v>
      </c>
      <c r="L63" s="26">
        <v>45428</v>
      </c>
      <c r="M63" s="26"/>
      <c r="N63" s="27"/>
      <c r="O63" s="28"/>
    </row>
    <row r="64" spans="5:15" ht="72">
      <c r="E64" s="60">
        <v>25</v>
      </c>
      <c r="F64" s="57" t="s">
        <v>205</v>
      </c>
      <c r="G64" s="58" t="s">
        <v>197</v>
      </c>
      <c r="H64" s="62" t="s">
        <v>210</v>
      </c>
      <c r="I64" s="57" t="s">
        <v>202</v>
      </c>
      <c r="J64" s="57" t="s">
        <v>203</v>
      </c>
      <c r="K64" s="25" t="s">
        <v>47</v>
      </c>
      <c r="L64" s="26">
        <v>45428</v>
      </c>
      <c r="M64" s="26"/>
      <c r="N64" s="27"/>
      <c r="O64" s="28"/>
    </row>
    <row r="65" spans="5:15" ht="72">
      <c r="E65" s="60">
        <v>26</v>
      </c>
      <c r="F65" s="57" t="s">
        <v>211</v>
      </c>
      <c r="G65" s="58" t="s">
        <v>212</v>
      </c>
      <c r="H65" s="62" t="s">
        <v>213</v>
      </c>
      <c r="I65" s="57" t="s">
        <v>198</v>
      </c>
      <c r="J65" s="57" t="s">
        <v>199</v>
      </c>
      <c r="K65" s="25" t="s">
        <v>47</v>
      </c>
      <c r="L65" s="26">
        <v>45428</v>
      </c>
      <c r="M65" s="26"/>
      <c r="N65" s="27"/>
      <c r="O65" s="28"/>
    </row>
    <row r="66" spans="5:15" ht="69">
      <c r="E66" s="44">
        <v>27</v>
      </c>
      <c r="F66" s="57" t="s">
        <v>214</v>
      </c>
      <c r="G66" s="58" t="s">
        <v>212</v>
      </c>
      <c r="H66" s="62" t="s">
        <v>215</v>
      </c>
      <c r="I66" s="57" t="s">
        <v>202</v>
      </c>
      <c r="J66" s="57" t="s">
        <v>203</v>
      </c>
      <c r="K66" s="25" t="s">
        <v>47</v>
      </c>
      <c r="L66" s="26">
        <v>45428</v>
      </c>
      <c r="M66" s="26"/>
      <c r="N66" s="27"/>
      <c r="O66" s="28"/>
    </row>
    <row r="67" spans="5:15" ht="69">
      <c r="E67" s="60">
        <v>28</v>
      </c>
      <c r="F67" s="57" t="s">
        <v>216</v>
      </c>
      <c r="G67" s="58" t="s">
        <v>212</v>
      </c>
      <c r="H67" s="62" t="s">
        <v>217</v>
      </c>
      <c r="I67" s="57" t="s">
        <v>198</v>
      </c>
      <c r="J67" s="57" t="s">
        <v>199</v>
      </c>
      <c r="K67" s="25" t="s">
        <v>47</v>
      </c>
      <c r="L67" s="26">
        <v>45428</v>
      </c>
      <c r="M67" s="26"/>
      <c r="N67" s="27"/>
      <c r="O67" s="28"/>
    </row>
    <row r="68" spans="5:15" ht="82.8">
      <c r="E68" s="44">
        <v>29</v>
      </c>
      <c r="F68" s="57" t="s">
        <v>218</v>
      </c>
      <c r="G68" s="58" t="s">
        <v>212</v>
      </c>
      <c r="H68" s="62">
        <v>3.6</v>
      </c>
      <c r="I68" s="57" t="s">
        <v>219</v>
      </c>
      <c r="J68" s="57" t="s">
        <v>220</v>
      </c>
      <c r="K68" s="25" t="s">
        <v>47</v>
      </c>
      <c r="L68" s="26">
        <v>45428</v>
      </c>
      <c r="M68" s="26"/>
      <c r="N68" s="27"/>
      <c r="O68" s="28"/>
    </row>
    <row r="69" spans="5:15" ht="82.8">
      <c r="E69" s="60">
        <v>30</v>
      </c>
      <c r="F69" s="57" t="s">
        <v>221</v>
      </c>
      <c r="G69" s="58" t="s">
        <v>212</v>
      </c>
      <c r="H69" s="62" t="s">
        <v>222</v>
      </c>
      <c r="I69" s="57" t="s">
        <v>219</v>
      </c>
      <c r="J69" s="57" t="s">
        <v>220</v>
      </c>
      <c r="K69" s="25" t="s">
        <v>47</v>
      </c>
      <c r="L69" s="26">
        <v>45428</v>
      </c>
      <c r="M69" s="26"/>
      <c r="N69" s="27"/>
      <c r="O69" s="28"/>
    </row>
    <row r="70" spans="5:15" ht="69">
      <c r="E70" s="44">
        <v>31</v>
      </c>
      <c r="F70" s="57" t="s">
        <v>223</v>
      </c>
      <c r="G70" s="58" t="s">
        <v>224</v>
      </c>
      <c r="H70" s="62" t="s">
        <v>225</v>
      </c>
      <c r="I70" s="57" t="s">
        <v>198</v>
      </c>
      <c r="J70" s="57" t="s">
        <v>199</v>
      </c>
      <c r="K70" s="25" t="s">
        <v>47</v>
      </c>
      <c r="L70" s="26">
        <v>45428</v>
      </c>
      <c r="M70" s="26"/>
      <c r="N70" s="27"/>
      <c r="O70" s="28"/>
    </row>
    <row r="71" spans="5:15" ht="69">
      <c r="E71" s="60">
        <v>32</v>
      </c>
      <c r="F71" s="57" t="s">
        <v>226</v>
      </c>
      <c r="G71" s="58" t="s">
        <v>224</v>
      </c>
      <c r="H71" s="62" t="s">
        <v>227</v>
      </c>
      <c r="I71" s="57" t="s">
        <v>202</v>
      </c>
      <c r="J71" s="57" t="s">
        <v>203</v>
      </c>
      <c r="K71" s="25" t="s">
        <v>47</v>
      </c>
      <c r="L71" s="26">
        <v>45428</v>
      </c>
      <c r="M71" s="26"/>
      <c r="N71" s="27"/>
      <c r="O71" s="28"/>
    </row>
    <row r="72" spans="5:15" ht="69">
      <c r="E72" s="44">
        <v>33</v>
      </c>
      <c r="F72" s="57" t="s">
        <v>228</v>
      </c>
      <c r="G72" s="58" t="s">
        <v>224</v>
      </c>
      <c r="H72" s="62" t="s">
        <v>229</v>
      </c>
      <c r="I72" s="57" t="s">
        <v>202</v>
      </c>
      <c r="J72" s="57" t="s">
        <v>203</v>
      </c>
      <c r="K72" s="25" t="s">
        <v>47</v>
      </c>
      <c r="L72" s="26">
        <v>45428</v>
      </c>
      <c r="M72" s="26"/>
      <c r="N72" s="27"/>
      <c r="O72" s="28"/>
    </row>
    <row r="73" spans="5:15" ht="69">
      <c r="E73" s="60">
        <v>34</v>
      </c>
      <c r="F73" s="57" t="s">
        <v>230</v>
      </c>
      <c r="G73" s="58" t="s">
        <v>224</v>
      </c>
      <c r="H73" s="62" t="s">
        <v>231</v>
      </c>
      <c r="I73" s="57" t="s">
        <v>198</v>
      </c>
      <c r="J73" s="57" t="s">
        <v>199</v>
      </c>
      <c r="K73" s="25" t="s">
        <v>47</v>
      </c>
      <c r="L73" s="26">
        <v>45428</v>
      </c>
      <c r="M73" s="26"/>
      <c r="N73" s="27"/>
      <c r="O73" s="28"/>
    </row>
    <row r="74" spans="5:15" ht="69">
      <c r="E74" s="44">
        <v>35</v>
      </c>
      <c r="F74" s="57" t="s">
        <v>226</v>
      </c>
      <c r="G74" s="58" t="s">
        <v>224</v>
      </c>
      <c r="H74" s="62" t="s">
        <v>227</v>
      </c>
      <c r="I74" s="57" t="s">
        <v>202</v>
      </c>
      <c r="J74" s="57" t="s">
        <v>203</v>
      </c>
      <c r="K74" s="25" t="s">
        <v>47</v>
      </c>
      <c r="L74" s="26">
        <v>45428</v>
      </c>
      <c r="M74" s="26"/>
      <c r="N74" s="27"/>
      <c r="O74" s="28"/>
    </row>
    <row r="75" spans="5:15" ht="69">
      <c r="E75" s="60">
        <v>36</v>
      </c>
      <c r="F75" s="57" t="s">
        <v>228</v>
      </c>
      <c r="G75" s="58" t="s">
        <v>224</v>
      </c>
      <c r="H75" s="62" t="s">
        <v>232</v>
      </c>
      <c r="I75" s="57" t="s">
        <v>202</v>
      </c>
      <c r="J75" s="57" t="s">
        <v>203</v>
      </c>
      <c r="K75" s="25" t="s">
        <v>47</v>
      </c>
      <c r="L75" s="26">
        <v>45428</v>
      </c>
      <c r="M75" s="26"/>
      <c r="N75" s="27"/>
      <c r="O75" s="28"/>
    </row>
    <row r="76" spans="5:15" ht="72">
      <c r="E76" s="44">
        <v>37</v>
      </c>
      <c r="F76" s="57" t="s">
        <v>233</v>
      </c>
      <c r="G76" s="58" t="s">
        <v>234</v>
      </c>
      <c r="H76" s="62" t="s">
        <v>235</v>
      </c>
      <c r="I76" s="57" t="s">
        <v>198</v>
      </c>
      <c r="J76" s="57" t="s">
        <v>199</v>
      </c>
      <c r="K76" s="25" t="s">
        <v>47</v>
      </c>
      <c r="L76" s="26">
        <v>45428</v>
      </c>
      <c r="M76" s="26"/>
      <c r="N76" s="27"/>
      <c r="O76" s="28"/>
    </row>
    <row r="77" spans="5:15" ht="72">
      <c r="E77" s="60">
        <v>38</v>
      </c>
      <c r="F77" s="57" t="s">
        <v>236</v>
      </c>
      <c r="G77" s="58" t="s">
        <v>234</v>
      </c>
      <c r="H77" s="62" t="s">
        <v>225</v>
      </c>
      <c r="I77" s="57" t="s">
        <v>198</v>
      </c>
      <c r="J77" s="57" t="s">
        <v>199</v>
      </c>
      <c r="K77" s="25" t="s">
        <v>47</v>
      </c>
      <c r="L77" s="26">
        <v>45428</v>
      </c>
      <c r="M77" s="26"/>
      <c r="N77" s="27"/>
      <c r="O77" s="28"/>
    </row>
    <row r="78" spans="5:15" ht="72">
      <c r="E78" s="44">
        <v>39</v>
      </c>
      <c r="F78" s="57" t="s">
        <v>237</v>
      </c>
      <c r="G78" s="58" t="s">
        <v>234</v>
      </c>
      <c r="H78" s="62" t="s">
        <v>238</v>
      </c>
      <c r="I78" s="57" t="s">
        <v>202</v>
      </c>
      <c r="J78" s="57" t="s">
        <v>203</v>
      </c>
      <c r="K78" s="25" t="s">
        <v>47</v>
      </c>
      <c r="L78" s="26">
        <v>45428</v>
      </c>
      <c r="M78" s="26"/>
      <c r="N78" s="27"/>
      <c r="O78" s="28"/>
    </row>
    <row r="79" spans="5:15" ht="82.8">
      <c r="E79" s="60">
        <v>40</v>
      </c>
      <c r="F79" s="57" t="s">
        <v>239</v>
      </c>
      <c r="G79" s="58" t="s">
        <v>234</v>
      </c>
      <c r="H79" s="62" t="s">
        <v>240</v>
      </c>
      <c r="I79" s="57" t="s">
        <v>219</v>
      </c>
      <c r="J79" s="57" t="s">
        <v>220</v>
      </c>
      <c r="K79" s="25" t="s">
        <v>47</v>
      </c>
      <c r="L79" s="26">
        <v>45428</v>
      </c>
      <c r="M79" s="26"/>
      <c r="N79" s="27"/>
      <c r="O79" s="28"/>
    </row>
    <row r="80" spans="5:15" ht="82.8">
      <c r="E80" s="44">
        <v>41</v>
      </c>
      <c r="F80" s="57" t="s">
        <v>241</v>
      </c>
      <c r="G80" s="58" t="s">
        <v>234</v>
      </c>
      <c r="H80" s="62" t="s">
        <v>242</v>
      </c>
      <c r="I80" s="57" t="s">
        <v>243</v>
      </c>
      <c r="J80" s="57" t="s">
        <v>244</v>
      </c>
      <c r="K80" s="25" t="s">
        <v>47</v>
      </c>
      <c r="L80" s="26">
        <v>45428</v>
      </c>
      <c r="M80" s="26"/>
      <c r="N80" s="27"/>
      <c r="O80" s="28"/>
    </row>
    <row r="81" spans="5:15" ht="82.8">
      <c r="E81" s="60">
        <v>42</v>
      </c>
      <c r="F81" s="57" t="s">
        <v>245</v>
      </c>
      <c r="G81" s="58" t="s">
        <v>234</v>
      </c>
      <c r="H81" s="62" t="s">
        <v>246</v>
      </c>
      <c r="I81" s="57" t="s">
        <v>243</v>
      </c>
      <c r="J81" s="57" t="s">
        <v>244</v>
      </c>
      <c r="K81" s="25" t="s">
        <v>47</v>
      </c>
      <c r="L81" s="26">
        <v>45428</v>
      </c>
      <c r="M81" s="26"/>
      <c r="N81" s="27"/>
      <c r="O81" s="28"/>
    </row>
    <row r="82" spans="5:15" ht="69">
      <c r="E82" s="44">
        <v>43</v>
      </c>
      <c r="F82" s="57" t="s">
        <v>247</v>
      </c>
      <c r="G82" s="58" t="s">
        <v>248</v>
      </c>
      <c r="H82" s="62" t="s">
        <v>249</v>
      </c>
      <c r="I82" s="57" t="s">
        <v>198</v>
      </c>
      <c r="J82" s="57" t="s">
        <v>199</v>
      </c>
      <c r="K82" s="25" t="s">
        <v>47</v>
      </c>
      <c r="L82" s="26">
        <v>45428</v>
      </c>
      <c r="M82" s="26"/>
      <c r="N82" s="27"/>
      <c r="O82" s="28"/>
    </row>
    <row r="83" spans="5:15" ht="69">
      <c r="E83" s="60">
        <v>44</v>
      </c>
      <c r="F83" s="57" t="s">
        <v>250</v>
      </c>
      <c r="G83" s="58" t="s">
        <v>248</v>
      </c>
      <c r="H83" s="62" t="s">
        <v>251</v>
      </c>
      <c r="I83" s="57" t="s">
        <v>198</v>
      </c>
      <c r="J83" s="57" t="s">
        <v>199</v>
      </c>
      <c r="K83" s="25" t="s">
        <v>47</v>
      </c>
      <c r="L83" s="26">
        <v>45428</v>
      </c>
      <c r="M83" s="26"/>
      <c r="N83" s="27"/>
      <c r="O83" s="28"/>
    </row>
    <row r="84" spans="5:15" ht="69">
      <c r="E84" s="44">
        <v>45</v>
      </c>
      <c r="F84" s="57" t="s">
        <v>252</v>
      </c>
      <c r="G84" s="58" t="s">
        <v>248</v>
      </c>
      <c r="H84" s="62" t="s">
        <v>249</v>
      </c>
      <c r="I84" s="57" t="s">
        <v>198</v>
      </c>
      <c r="J84" s="57" t="s">
        <v>199</v>
      </c>
      <c r="K84" s="25" t="s">
        <v>47</v>
      </c>
      <c r="L84" s="26">
        <v>45428</v>
      </c>
      <c r="M84" s="26"/>
      <c r="N84" s="27"/>
      <c r="O84" s="28"/>
    </row>
    <row r="85" spans="5:15" ht="82.8">
      <c r="E85" s="60">
        <v>46</v>
      </c>
      <c r="F85" s="57" t="s">
        <v>253</v>
      </c>
      <c r="G85" s="58" t="s">
        <v>248</v>
      </c>
      <c r="H85" s="62" t="s">
        <v>240</v>
      </c>
      <c r="I85" s="57" t="s">
        <v>219</v>
      </c>
      <c r="J85" s="57" t="s">
        <v>220</v>
      </c>
      <c r="K85" s="25" t="s">
        <v>47</v>
      </c>
      <c r="L85" s="26">
        <v>45428</v>
      </c>
      <c r="M85" s="26"/>
      <c r="N85" s="27"/>
      <c r="O85" s="28"/>
    </row>
    <row r="86" spans="5:15" ht="69">
      <c r="E86" s="44">
        <v>47</v>
      </c>
      <c r="F86" s="57" t="s">
        <v>254</v>
      </c>
      <c r="G86" s="58" t="s">
        <v>248</v>
      </c>
      <c r="H86" s="62" t="s">
        <v>255</v>
      </c>
      <c r="I86" s="57" t="s">
        <v>198</v>
      </c>
      <c r="J86" s="57" t="s">
        <v>199</v>
      </c>
      <c r="K86" s="25" t="s">
        <v>47</v>
      </c>
      <c r="L86" s="26">
        <v>45428</v>
      </c>
      <c r="M86" s="26"/>
      <c r="N86" s="27"/>
      <c r="O86" s="28"/>
    </row>
    <row r="87" spans="5:15" ht="69">
      <c r="E87" s="60">
        <v>48</v>
      </c>
      <c r="F87" s="57" t="s">
        <v>256</v>
      </c>
      <c r="G87" s="58" t="s">
        <v>257</v>
      </c>
      <c r="H87" s="62" t="s">
        <v>258</v>
      </c>
      <c r="I87" s="57" t="s">
        <v>198</v>
      </c>
      <c r="J87" s="57" t="s">
        <v>199</v>
      </c>
      <c r="K87" s="25" t="s">
        <v>47</v>
      </c>
      <c r="L87" s="26">
        <v>45428</v>
      </c>
      <c r="M87" s="26"/>
      <c r="N87" s="27"/>
      <c r="O87" s="28"/>
    </row>
    <row r="88" spans="5:15" ht="69">
      <c r="E88" s="44">
        <v>49</v>
      </c>
      <c r="F88" s="57" t="s">
        <v>259</v>
      </c>
      <c r="G88" s="58" t="s">
        <v>257</v>
      </c>
      <c r="H88" s="62" t="s">
        <v>260</v>
      </c>
      <c r="I88" s="57" t="s">
        <v>198</v>
      </c>
      <c r="J88" s="57" t="s">
        <v>199</v>
      </c>
      <c r="K88" s="25" t="s">
        <v>47</v>
      </c>
      <c r="L88" s="26">
        <v>45428</v>
      </c>
      <c r="M88" s="26"/>
      <c r="N88" s="27"/>
      <c r="O88" s="28"/>
    </row>
    <row r="89" spans="5:15" ht="82.8">
      <c r="E89" s="60">
        <v>50</v>
      </c>
      <c r="F89" s="57" t="s">
        <v>261</v>
      </c>
      <c r="G89" s="58" t="s">
        <v>257</v>
      </c>
      <c r="H89" s="63">
        <v>44805</v>
      </c>
      <c r="I89" s="57" t="s">
        <v>219</v>
      </c>
      <c r="J89" s="57" t="s">
        <v>220</v>
      </c>
      <c r="K89" s="25" t="s">
        <v>47</v>
      </c>
      <c r="L89" s="26">
        <v>45428</v>
      </c>
      <c r="M89" s="26"/>
      <c r="N89" s="27"/>
      <c r="O89" s="28"/>
    </row>
    <row r="90" spans="5:15" ht="69">
      <c r="E90" s="44">
        <v>51</v>
      </c>
      <c r="F90" s="57" t="s">
        <v>262</v>
      </c>
      <c r="G90" s="58" t="s">
        <v>263</v>
      </c>
      <c r="H90" s="62" t="s">
        <v>264</v>
      </c>
      <c r="I90" s="57" t="s">
        <v>198</v>
      </c>
      <c r="J90" s="57" t="s">
        <v>199</v>
      </c>
      <c r="K90" s="25" t="s">
        <v>47</v>
      </c>
      <c r="L90" s="26">
        <v>45428</v>
      </c>
      <c r="M90" s="26"/>
      <c r="N90" s="27"/>
      <c r="O90" s="28"/>
    </row>
    <row r="91" spans="5:15" ht="69">
      <c r="E91" s="60">
        <v>52</v>
      </c>
      <c r="F91" s="57" t="s">
        <v>265</v>
      </c>
      <c r="G91" s="58" t="s">
        <v>263</v>
      </c>
      <c r="H91" s="62" t="s">
        <v>266</v>
      </c>
      <c r="I91" s="57" t="s">
        <v>198</v>
      </c>
      <c r="J91" s="57" t="s">
        <v>199</v>
      </c>
      <c r="K91" s="25" t="s">
        <v>47</v>
      </c>
      <c r="L91" s="26">
        <v>45428</v>
      </c>
      <c r="M91" s="26"/>
      <c r="N91" s="27"/>
      <c r="O91" s="28"/>
    </row>
    <row r="92" spans="5:15" ht="165.6">
      <c r="E92" s="44">
        <v>53</v>
      </c>
      <c r="F92" s="57" t="s">
        <v>267</v>
      </c>
      <c r="G92" s="58" t="s">
        <v>263</v>
      </c>
      <c r="H92" s="62" t="s">
        <v>268</v>
      </c>
      <c r="I92" s="57" t="s">
        <v>219</v>
      </c>
      <c r="J92" s="57" t="s">
        <v>269</v>
      </c>
      <c r="K92" s="25" t="s">
        <v>47</v>
      </c>
      <c r="L92" s="26">
        <v>45428</v>
      </c>
      <c r="M92" s="26"/>
      <c r="N92" s="27"/>
      <c r="O92" s="28"/>
    </row>
    <row r="93" spans="5:15" ht="69">
      <c r="E93" s="60">
        <v>54</v>
      </c>
      <c r="F93" s="57" t="s">
        <v>270</v>
      </c>
      <c r="G93" s="58" t="s">
        <v>271</v>
      </c>
      <c r="H93" s="62" t="s">
        <v>272</v>
      </c>
      <c r="I93" s="57" t="s">
        <v>198</v>
      </c>
      <c r="J93" s="57" t="s">
        <v>199</v>
      </c>
      <c r="K93" s="25" t="s">
        <v>47</v>
      </c>
      <c r="L93" s="26">
        <v>45428</v>
      </c>
      <c r="M93" s="26"/>
      <c r="N93" s="27"/>
      <c r="O93" s="28"/>
    </row>
    <row r="94" spans="5:15" ht="69">
      <c r="E94" s="44">
        <v>55</v>
      </c>
      <c r="F94" s="57" t="s">
        <v>273</v>
      </c>
      <c r="G94" s="58" t="s">
        <v>271</v>
      </c>
      <c r="H94" s="62" t="s">
        <v>274</v>
      </c>
      <c r="I94" s="57" t="s">
        <v>198</v>
      </c>
      <c r="J94" s="57" t="s">
        <v>199</v>
      </c>
      <c r="K94" s="25" t="s">
        <v>47</v>
      </c>
      <c r="L94" s="26">
        <v>45428</v>
      </c>
      <c r="M94" s="26"/>
      <c r="N94" s="27"/>
      <c r="O94" s="28"/>
    </row>
    <row r="95" spans="5:15" ht="82.8">
      <c r="E95" s="60">
        <v>56</v>
      </c>
      <c r="F95" s="57" t="s">
        <v>261</v>
      </c>
      <c r="G95" s="58" t="s">
        <v>271</v>
      </c>
      <c r="H95" s="62" t="s">
        <v>275</v>
      </c>
      <c r="I95" s="57" t="s">
        <v>219</v>
      </c>
      <c r="J95" s="57" t="s">
        <v>220</v>
      </c>
      <c r="K95" s="25" t="s">
        <v>47</v>
      </c>
      <c r="L95" s="26">
        <v>45428</v>
      </c>
      <c r="M95" s="26"/>
      <c r="N95" s="27"/>
      <c r="O95" s="28"/>
    </row>
    <row r="96" spans="5:15" ht="72">
      <c r="E96" s="44">
        <v>57</v>
      </c>
      <c r="F96" s="57" t="s">
        <v>276</v>
      </c>
      <c r="G96" s="58" t="s">
        <v>277</v>
      </c>
      <c r="H96" s="62" t="s">
        <v>264</v>
      </c>
      <c r="I96" s="57" t="s">
        <v>198</v>
      </c>
      <c r="J96" s="57" t="s">
        <v>199</v>
      </c>
      <c r="K96" s="25" t="s">
        <v>47</v>
      </c>
      <c r="L96" s="26">
        <v>45428</v>
      </c>
      <c r="M96" s="26"/>
      <c r="N96" s="27"/>
      <c r="O96" s="28"/>
    </row>
    <row r="97" spans="5:15" ht="72">
      <c r="E97" s="60">
        <v>58</v>
      </c>
      <c r="F97" s="57" t="s">
        <v>265</v>
      </c>
      <c r="G97" s="58" t="s">
        <v>277</v>
      </c>
      <c r="H97" s="62" t="s">
        <v>278</v>
      </c>
      <c r="I97" s="57" t="s">
        <v>198</v>
      </c>
      <c r="J97" s="57" t="s">
        <v>199</v>
      </c>
      <c r="K97" s="25" t="s">
        <v>47</v>
      </c>
      <c r="L97" s="26">
        <v>45428</v>
      </c>
      <c r="M97" s="26"/>
      <c r="N97" s="27"/>
      <c r="O97" s="28"/>
    </row>
    <row r="98" spans="5:15" ht="72">
      <c r="E98" s="44">
        <v>59</v>
      </c>
      <c r="F98" s="57" t="s">
        <v>261</v>
      </c>
      <c r="G98" s="58" t="s">
        <v>277</v>
      </c>
      <c r="H98" s="63">
        <v>44835</v>
      </c>
      <c r="I98" s="57" t="s">
        <v>219</v>
      </c>
      <c r="J98" s="57" t="s">
        <v>199</v>
      </c>
      <c r="K98" s="25" t="s">
        <v>47</v>
      </c>
      <c r="L98" s="26">
        <v>45428</v>
      </c>
      <c r="M98" s="26"/>
      <c r="N98" s="27"/>
      <c r="O98" s="28"/>
    </row>
    <row r="99" spans="5:15" ht="72">
      <c r="E99" s="60">
        <v>60</v>
      </c>
      <c r="F99" s="57" t="s">
        <v>279</v>
      </c>
      <c r="G99" s="58" t="s">
        <v>277</v>
      </c>
      <c r="H99" s="62" t="s">
        <v>280</v>
      </c>
      <c r="I99" s="57" t="s">
        <v>198</v>
      </c>
      <c r="J99" s="57" t="s">
        <v>199</v>
      </c>
      <c r="K99" s="25" t="s">
        <v>47</v>
      </c>
      <c r="L99" s="26">
        <v>45428</v>
      </c>
      <c r="M99" s="26"/>
      <c r="N99" s="27"/>
      <c r="O99" s="28"/>
    </row>
    <row r="100" spans="5:15" ht="72">
      <c r="E100" s="44">
        <v>61</v>
      </c>
      <c r="F100" s="57" t="s">
        <v>241</v>
      </c>
      <c r="G100" s="58" t="s">
        <v>277</v>
      </c>
      <c r="H100" s="62" t="s">
        <v>281</v>
      </c>
      <c r="I100" s="57" t="s">
        <v>198</v>
      </c>
      <c r="J100" s="57" t="s">
        <v>199</v>
      </c>
      <c r="K100" s="25" t="s">
        <v>47</v>
      </c>
      <c r="L100" s="26">
        <v>45428</v>
      </c>
      <c r="M100" s="26"/>
      <c r="N100" s="27"/>
      <c r="O100" s="28"/>
    </row>
    <row r="101" spans="5:15" ht="69">
      <c r="E101" s="60">
        <v>62</v>
      </c>
      <c r="F101" s="57" t="s">
        <v>282</v>
      </c>
      <c r="G101" s="58" t="s">
        <v>263</v>
      </c>
      <c r="H101" s="62" t="s">
        <v>283</v>
      </c>
      <c r="I101" s="57" t="s">
        <v>198</v>
      </c>
      <c r="J101" s="57" t="s">
        <v>199</v>
      </c>
      <c r="K101" s="25" t="s">
        <v>47</v>
      </c>
      <c r="L101" s="26">
        <v>45428</v>
      </c>
      <c r="M101" s="26"/>
      <c r="N101" s="27"/>
      <c r="O101" s="28"/>
    </row>
    <row r="102" spans="5:15" ht="72">
      <c r="E102" s="44">
        <v>63</v>
      </c>
      <c r="F102" s="57" t="s">
        <v>284</v>
      </c>
      <c r="G102" s="58" t="s">
        <v>285</v>
      </c>
      <c r="H102" s="62" t="s">
        <v>286</v>
      </c>
      <c r="I102" s="57" t="s">
        <v>198</v>
      </c>
      <c r="J102" s="57" t="s">
        <v>199</v>
      </c>
      <c r="K102" s="25" t="s">
        <v>47</v>
      </c>
      <c r="L102" s="26">
        <v>45428</v>
      </c>
      <c r="M102" s="26"/>
      <c r="N102" s="27"/>
      <c r="O102" s="28"/>
    </row>
    <row r="103" spans="5:15" ht="179.4">
      <c r="E103" s="60">
        <v>64</v>
      </c>
      <c r="F103" s="57" t="s">
        <v>287</v>
      </c>
      <c r="G103" s="58" t="s">
        <v>285</v>
      </c>
      <c r="H103" s="62">
        <v>2022</v>
      </c>
      <c r="I103" s="57" t="s">
        <v>219</v>
      </c>
      <c r="J103" s="57" t="s">
        <v>288</v>
      </c>
      <c r="K103" s="175" t="s">
        <v>121</v>
      </c>
      <c r="L103" s="26">
        <v>45428</v>
      </c>
      <c r="M103" s="26"/>
      <c r="N103" s="27"/>
      <c r="O103" s="28"/>
    </row>
    <row r="104" spans="5:15" ht="234.6">
      <c r="E104" s="44">
        <v>65</v>
      </c>
      <c r="F104" s="57" t="s">
        <v>289</v>
      </c>
      <c r="G104" s="58" t="s">
        <v>290</v>
      </c>
      <c r="H104" s="62" t="s">
        <v>83</v>
      </c>
      <c r="I104" s="57" t="s">
        <v>291</v>
      </c>
      <c r="J104" s="57" t="s">
        <v>292</v>
      </c>
      <c r="K104" s="25" t="s">
        <v>47</v>
      </c>
      <c r="L104" s="26">
        <v>45428</v>
      </c>
      <c r="M104" s="26"/>
      <c r="N104" s="27"/>
      <c r="O104" s="28"/>
    </row>
    <row r="105" spans="5:15" ht="110.4">
      <c r="E105" s="44">
        <v>65</v>
      </c>
      <c r="F105" s="57" t="s">
        <v>293</v>
      </c>
      <c r="G105" s="58" t="s">
        <v>290</v>
      </c>
      <c r="H105" s="62" t="s">
        <v>83</v>
      </c>
      <c r="I105" s="57" t="s">
        <v>294</v>
      </c>
      <c r="J105" s="57" t="s">
        <v>295</v>
      </c>
      <c r="K105" s="25" t="s">
        <v>47</v>
      </c>
      <c r="L105" s="26">
        <v>45428</v>
      </c>
      <c r="M105" s="26"/>
      <c r="N105" s="27"/>
      <c r="O105" s="28"/>
    </row>
    <row r="106" spans="5:15" ht="69">
      <c r="E106" s="44">
        <v>65</v>
      </c>
      <c r="F106" s="57" t="s">
        <v>296</v>
      </c>
      <c r="G106" s="58" t="s">
        <v>290</v>
      </c>
      <c r="H106" s="62" t="s">
        <v>83</v>
      </c>
      <c r="I106" s="57" t="s">
        <v>297</v>
      </c>
      <c r="J106" s="57" t="s">
        <v>298</v>
      </c>
      <c r="K106" s="25" t="s">
        <v>47</v>
      </c>
      <c r="L106" s="26">
        <v>45428</v>
      </c>
      <c r="M106" s="26"/>
      <c r="N106" s="27"/>
      <c r="O106" s="28"/>
    </row>
    <row r="107" spans="5:15" ht="55.2">
      <c r="E107" s="44">
        <v>65</v>
      </c>
      <c r="F107" s="57" t="s">
        <v>299</v>
      </c>
      <c r="G107" s="58" t="s">
        <v>290</v>
      </c>
      <c r="H107" s="62" t="s">
        <v>83</v>
      </c>
      <c r="I107" s="57" t="s">
        <v>300</v>
      </c>
      <c r="J107" s="57" t="s">
        <v>301</v>
      </c>
      <c r="K107" s="25" t="s">
        <v>47</v>
      </c>
      <c r="L107" s="26">
        <v>45428</v>
      </c>
      <c r="M107" s="26"/>
      <c r="N107" s="27"/>
      <c r="O107" s="28"/>
    </row>
    <row r="108" spans="5:15" ht="124.2">
      <c r="E108" s="44">
        <v>65</v>
      </c>
      <c r="F108" s="57" t="s">
        <v>302</v>
      </c>
      <c r="G108" s="58" t="s">
        <v>290</v>
      </c>
      <c r="H108" s="62" t="s">
        <v>83</v>
      </c>
      <c r="I108" s="57" t="s">
        <v>303</v>
      </c>
      <c r="J108" s="57" t="s">
        <v>304</v>
      </c>
      <c r="K108" s="25" t="s">
        <v>47</v>
      </c>
      <c r="L108" s="26">
        <v>45428</v>
      </c>
      <c r="M108" s="26"/>
      <c r="N108" s="27"/>
      <c r="O108" s="28"/>
    </row>
    <row r="109" spans="5:15" ht="138">
      <c r="E109" s="44">
        <v>65</v>
      </c>
      <c r="F109" s="57" t="s">
        <v>305</v>
      </c>
      <c r="G109" s="58" t="s">
        <v>290</v>
      </c>
      <c r="H109" s="62" t="s">
        <v>83</v>
      </c>
      <c r="I109" s="57" t="s">
        <v>306</v>
      </c>
      <c r="J109" s="57" t="s">
        <v>307</v>
      </c>
      <c r="K109" s="25" t="s">
        <v>47</v>
      </c>
      <c r="L109" s="26">
        <v>45428</v>
      </c>
      <c r="M109" s="26"/>
      <c r="N109" s="27"/>
      <c r="O109" s="28"/>
    </row>
    <row r="110" spans="5:15" ht="69">
      <c r="E110" s="44">
        <v>65</v>
      </c>
      <c r="F110" s="57" t="s">
        <v>308</v>
      </c>
      <c r="G110" s="58" t="s">
        <v>290</v>
      </c>
      <c r="H110" s="62" t="s">
        <v>83</v>
      </c>
      <c r="I110" s="57" t="s">
        <v>309</v>
      </c>
      <c r="J110" s="57" t="s">
        <v>310</v>
      </c>
      <c r="K110" s="25" t="s">
        <v>47</v>
      </c>
      <c r="L110" s="26">
        <v>45428</v>
      </c>
      <c r="M110" s="26"/>
      <c r="N110" s="27"/>
      <c r="O110" s="28"/>
    </row>
    <row r="111" spans="5:15" ht="151.80000000000001">
      <c r="E111" s="44">
        <v>65</v>
      </c>
      <c r="F111" s="57" t="s">
        <v>311</v>
      </c>
      <c r="G111" s="58" t="s">
        <v>290</v>
      </c>
      <c r="H111" s="62" t="s">
        <v>83</v>
      </c>
      <c r="I111" s="57" t="s">
        <v>312</v>
      </c>
      <c r="J111" s="57" t="s">
        <v>313</v>
      </c>
      <c r="K111" s="175" t="s">
        <v>121</v>
      </c>
      <c r="L111" s="26">
        <v>45428</v>
      </c>
      <c r="M111" s="26"/>
      <c r="N111" s="27"/>
      <c r="O111" s="28"/>
    </row>
    <row r="112" spans="5:15" ht="124.2">
      <c r="E112" s="44">
        <v>65</v>
      </c>
      <c r="F112" s="57" t="s">
        <v>314</v>
      </c>
      <c r="G112" s="58" t="s">
        <v>290</v>
      </c>
      <c r="H112" s="62" t="s">
        <v>83</v>
      </c>
      <c r="I112" s="57" t="s">
        <v>315</v>
      </c>
      <c r="J112" s="57" t="s">
        <v>316</v>
      </c>
      <c r="K112" s="25" t="s">
        <v>47</v>
      </c>
      <c r="L112" s="26">
        <v>45428</v>
      </c>
      <c r="M112" s="26"/>
      <c r="N112" s="27"/>
      <c r="O112" s="28"/>
    </row>
    <row r="113" spans="1:15" ht="124.2">
      <c r="E113" s="44">
        <v>65</v>
      </c>
      <c r="F113" s="57" t="s">
        <v>317</v>
      </c>
      <c r="G113" s="58" t="s">
        <v>290</v>
      </c>
      <c r="H113" s="62" t="s">
        <v>83</v>
      </c>
      <c r="I113" s="57" t="s">
        <v>318</v>
      </c>
      <c r="J113" s="57" t="s">
        <v>319</v>
      </c>
      <c r="K113" s="25" t="s">
        <v>121</v>
      </c>
      <c r="L113" s="26">
        <v>45428</v>
      </c>
      <c r="M113" s="26"/>
      <c r="N113" s="27"/>
      <c r="O113" s="28"/>
    </row>
    <row r="114" spans="1:15" ht="110.4">
      <c r="E114" s="44">
        <v>65</v>
      </c>
      <c r="F114" s="57" t="s">
        <v>320</v>
      </c>
      <c r="G114" s="58" t="s">
        <v>290</v>
      </c>
      <c r="H114" s="62" t="s">
        <v>83</v>
      </c>
      <c r="I114" s="57" t="s">
        <v>321</v>
      </c>
      <c r="J114" s="57" t="s">
        <v>322</v>
      </c>
      <c r="K114" s="25" t="s">
        <v>47</v>
      </c>
      <c r="L114" s="26">
        <v>45428</v>
      </c>
      <c r="M114" s="26"/>
      <c r="N114" s="27"/>
      <c r="O114" s="28"/>
    </row>
    <row r="115" spans="1:15" ht="72">
      <c r="A115" s="171" t="s">
        <v>139</v>
      </c>
      <c r="B115" s="170" t="s">
        <v>52</v>
      </c>
      <c r="C115" s="42" t="s">
        <v>140</v>
      </c>
      <c r="D115" s="42" t="s">
        <v>323</v>
      </c>
      <c r="E115" s="22">
        <v>1</v>
      </c>
      <c r="F115" s="57" t="s">
        <v>142</v>
      </c>
      <c r="G115" s="21" t="s">
        <v>126</v>
      </c>
      <c r="H115" s="24" t="s">
        <v>324</v>
      </c>
      <c r="I115" s="57" t="s">
        <v>143</v>
      </c>
      <c r="J115" s="52" t="s">
        <v>144</v>
      </c>
      <c r="K115" s="20" t="s">
        <v>47</v>
      </c>
      <c r="L115" s="26">
        <v>45428</v>
      </c>
      <c r="M115" s="26">
        <v>45429</v>
      </c>
      <c r="N115" s="27" t="s">
        <v>16</v>
      </c>
      <c r="O115" s="28"/>
    </row>
    <row r="116" spans="1:15" ht="55.8">
      <c r="A116" s="37"/>
      <c r="B116" s="37"/>
      <c r="C116" s="37"/>
      <c r="D116" s="38"/>
      <c r="E116" s="44">
        <v>2</v>
      </c>
      <c r="F116" s="57" t="s">
        <v>145</v>
      </c>
      <c r="G116" s="58" t="s">
        <v>146</v>
      </c>
      <c r="H116" s="59" t="s">
        <v>83</v>
      </c>
      <c r="I116" s="52" t="s">
        <v>325</v>
      </c>
      <c r="J116" s="52" t="s">
        <v>326</v>
      </c>
      <c r="K116" s="20" t="s">
        <v>47</v>
      </c>
      <c r="L116" s="26">
        <v>45428</v>
      </c>
      <c r="M116" s="26">
        <v>45429</v>
      </c>
      <c r="N116" s="27" t="s">
        <v>16</v>
      </c>
      <c r="O116" s="28"/>
    </row>
    <row r="117" spans="1:15" ht="138.6">
      <c r="A117" s="37"/>
      <c r="B117" s="37"/>
      <c r="C117" s="37"/>
      <c r="D117" s="37"/>
      <c r="E117" s="60">
        <v>3</v>
      </c>
      <c r="F117" s="57" t="s">
        <v>327</v>
      </c>
      <c r="G117" s="58" t="s">
        <v>290</v>
      </c>
      <c r="H117" s="24" t="s">
        <v>328</v>
      </c>
      <c r="I117" s="57" t="s">
        <v>329</v>
      </c>
      <c r="J117" s="52" t="s">
        <v>330</v>
      </c>
      <c r="K117" s="25" t="s">
        <v>47</v>
      </c>
      <c r="L117" s="26">
        <v>45428</v>
      </c>
      <c r="M117" s="26">
        <v>45429</v>
      </c>
      <c r="N117" s="27" t="s">
        <v>16</v>
      </c>
      <c r="O117" s="28"/>
    </row>
    <row r="118" spans="1:15" ht="82.8">
      <c r="A118" s="37"/>
      <c r="B118" s="37"/>
      <c r="C118" s="37"/>
      <c r="D118" s="37"/>
      <c r="E118" s="44">
        <v>4</v>
      </c>
      <c r="F118" s="57" t="s">
        <v>331</v>
      </c>
      <c r="G118" s="58" t="s">
        <v>290</v>
      </c>
      <c r="H118" s="24" t="s">
        <v>83</v>
      </c>
      <c r="I118" s="57" t="s">
        <v>332</v>
      </c>
      <c r="J118" s="52" t="s">
        <v>333</v>
      </c>
      <c r="K118" s="20" t="s">
        <v>47</v>
      </c>
      <c r="L118" s="26">
        <v>45428</v>
      </c>
      <c r="M118" s="26">
        <v>45429</v>
      </c>
      <c r="N118" s="27" t="s">
        <v>16</v>
      </c>
      <c r="O118" s="28"/>
    </row>
    <row r="119" spans="1:15" ht="124.8">
      <c r="A119" s="37"/>
      <c r="B119" s="37"/>
      <c r="C119" s="37"/>
      <c r="D119" s="37"/>
      <c r="E119" s="60">
        <v>5</v>
      </c>
      <c r="F119" s="57" t="s">
        <v>334</v>
      </c>
      <c r="G119" s="58" t="s">
        <v>290</v>
      </c>
      <c r="H119" s="24" t="s">
        <v>335</v>
      </c>
      <c r="I119" s="57" t="s">
        <v>182</v>
      </c>
      <c r="J119" s="52" t="s">
        <v>336</v>
      </c>
      <c r="K119" s="175" t="s">
        <v>121</v>
      </c>
      <c r="L119" s="26">
        <v>45428</v>
      </c>
      <c r="M119" s="26">
        <v>45429</v>
      </c>
      <c r="N119" s="27" t="s">
        <v>16</v>
      </c>
      <c r="O119" s="28"/>
    </row>
    <row r="120" spans="1:15" ht="69.599999999999994">
      <c r="A120" s="37"/>
      <c r="B120" s="37"/>
      <c r="C120" s="37"/>
      <c r="D120" s="37"/>
      <c r="E120" s="44">
        <v>6</v>
      </c>
      <c r="F120" s="57" t="s">
        <v>160</v>
      </c>
      <c r="G120" s="58" t="s">
        <v>290</v>
      </c>
      <c r="H120" s="24" t="s">
        <v>337</v>
      </c>
      <c r="I120" s="57" t="s">
        <v>162</v>
      </c>
      <c r="J120" s="52" t="s">
        <v>163</v>
      </c>
      <c r="K120" s="20" t="s">
        <v>47</v>
      </c>
      <c r="L120" s="26">
        <v>45428</v>
      </c>
      <c r="M120" s="26">
        <v>45429</v>
      </c>
      <c r="N120" s="27" t="s">
        <v>16</v>
      </c>
      <c r="O120" s="28"/>
    </row>
    <row r="121" spans="1:15" ht="55.8">
      <c r="A121" s="37"/>
      <c r="B121" s="37"/>
      <c r="C121" s="37"/>
      <c r="D121" s="37"/>
      <c r="E121" s="60">
        <v>7</v>
      </c>
      <c r="F121" s="57" t="s">
        <v>338</v>
      </c>
      <c r="G121" s="58" t="s">
        <v>290</v>
      </c>
      <c r="H121" s="62" t="s">
        <v>339</v>
      </c>
      <c r="I121" s="57" t="s">
        <v>154</v>
      </c>
      <c r="J121" s="52" t="s">
        <v>155</v>
      </c>
      <c r="K121" s="20" t="s">
        <v>47</v>
      </c>
      <c r="L121" s="26">
        <v>45428</v>
      </c>
      <c r="M121" s="26">
        <v>45429</v>
      </c>
      <c r="N121" s="27" t="s">
        <v>16</v>
      </c>
      <c r="O121" s="28"/>
    </row>
    <row r="122" spans="1:15" ht="43.2">
      <c r="A122" s="154"/>
      <c r="B122" s="155"/>
      <c r="C122" s="61"/>
      <c r="D122" s="61"/>
      <c r="E122" s="44">
        <v>8</v>
      </c>
      <c r="F122" s="57" t="s">
        <v>338</v>
      </c>
      <c r="G122" s="58" t="s">
        <v>290</v>
      </c>
      <c r="H122" s="62" t="s">
        <v>339</v>
      </c>
      <c r="I122" s="57" t="s">
        <v>166</v>
      </c>
      <c r="J122" s="52" t="s">
        <v>168</v>
      </c>
      <c r="K122" s="20" t="s">
        <v>47</v>
      </c>
      <c r="L122" s="26">
        <v>45428</v>
      </c>
      <c r="M122" s="26">
        <v>45429</v>
      </c>
      <c r="N122" s="27" t="s">
        <v>16</v>
      </c>
      <c r="O122" s="28"/>
    </row>
    <row r="123" spans="1:15" ht="55.8">
      <c r="A123" s="154"/>
      <c r="B123" s="155"/>
      <c r="C123" s="61"/>
      <c r="D123" s="61"/>
      <c r="E123" s="60">
        <v>9</v>
      </c>
      <c r="F123" s="57" t="s">
        <v>338</v>
      </c>
      <c r="G123" s="58" t="s">
        <v>290</v>
      </c>
      <c r="H123" s="62" t="s">
        <v>339</v>
      </c>
      <c r="I123" s="57" t="s">
        <v>154</v>
      </c>
      <c r="J123" s="52" t="s">
        <v>155</v>
      </c>
      <c r="K123" s="20" t="s">
        <v>47</v>
      </c>
      <c r="L123" s="26">
        <v>45428</v>
      </c>
      <c r="M123" s="26">
        <v>45429</v>
      </c>
      <c r="N123" s="27" t="s">
        <v>16</v>
      </c>
      <c r="O123" s="28"/>
    </row>
    <row r="124" spans="1:15" ht="43.2">
      <c r="E124" s="44">
        <v>10</v>
      </c>
      <c r="F124" s="57" t="s">
        <v>170</v>
      </c>
      <c r="G124" s="58" t="s">
        <v>290</v>
      </c>
      <c r="H124" s="62" t="s">
        <v>339</v>
      </c>
      <c r="I124" s="57" t="s">
        <v>170</v>
      </c>
      <c r="J124" s="52" t="s">
        <v>172</v>
      </c>
      <c r="K124" s="20" t="s">
        <v>47</v>
      </c>
      <c r="L124" s="26">
        <v>45428</v>
      </c>
      <c r="M124" s="26">
        <v>45429</v>
      </c>
      <c r="N124" s="27" t="s">
        <v>16</v>
      </c>
      <c r="O124" s="28"/>
    </row>
    <row r="125" spans="1:15" ht="43.2">
      <c r="E125" s="60">
        <v>11</v>
      </c>
      <c r="F125" s="57" t="s">
        <v>338</v>
      </c>
      <c r="G125" s="58" t="s">
        <v>290</v>
      </c>
      <c r="H125" s="24" t="s">
        <v>339</v>
      </c>
      <c r="I125" s="57" t="s">
        <v>175</v>
      </c>
      <c r="J125" s="52" t="s">
        <v>176</v>
      </c>
      <c r="K125" s="20" t="s">
        <v>47</v>
      </c>
      <c r="L125" s="26">
        <v>45428</v>
      </c>
      <c r="M125" s="26">
        <v>45429</v>
      </c>
      <c r="N125" s="27" t="s">
        <v>16</v>
      </c>
      <c r="O125" s="28"/>
    </row>
    <row r="126" spans="1:15" ht="43.2">
      <c r="E126" s="44">
        <v>12</v>
      </c>
      <c r="F126" s="57" t="s">
        <v>338</v>
      </c>
      <c r="G126" s="58" t="s">
        <v>290</v>
      </c>
      <c r="H126" s="62" t="s">
        <v>339</v>
      </c>
      <c r="I126" s="57" t="s">
        <v>179</v>
      </c>
      <c r="J126" s="52" t="s">
        <v>180</v>
      </c>
      <c r="K126" s="20" t="s">
        <v>47</v>
      </c>
      <c r="L126" s="26">
        <v>45428</v>
      </c>
      <c r="M126" s="26">
        <v>45429</v>
      </c>
      <c r="N126" s="27" t="s">
        <v>16</v>
      </c>
      <c r="O126" s="28"/>
    </row>
    <row r="127" spans="1:15" ht="124.8">
      <c r="E127" s="60">
        <v>13</v>
      </c>
      <c r="F127" s="57" t="s">
        <v>181</v>
      </c>
      <c r="G127" s="58" t="s">
        <v>290</v>
      </c>
      <c r="H127" s="24" t="s">
        <v>340</v>
      </c>
      <c r="I127" s="57" t="s">
        <v>182</v>
      </c>
      <c r="J127" s="52" t="s">
        <v>336</v>
      </c>
      <c r="K127" s="175" t="s">
        <v>121</v>
      </c>
      <c r="L127" s="26">
        <v>45428</v>
      </c>
      <c r="M127" s="26">
        <v>45429</v>
      </c>
      <c r="N127" s="27" t="s">
        <v>16</v>
      </c>
      <c r="O127" s="177" t="s">
        <v>341</v>
      </c>
    </row>
    <row r="128" spans="1:15" ht="43.2">
      <c r="E128" s="44">
        <v>14</v>
      </c>
      <c r="F128" s="57" t="s">
        <v>338</v>
      </c>
      <c r="G128" s="58" t="s">
        <v>290</v>
      </c>
      <c r="H128" s="62" t="s">
        <v>339</v>
      </c>
      <c r="I128" s="57" t="s">
        <v>190</v>
      </c>
      <c r="J128" s="57" t="s">
        <v>342</v>
      </c>
      <c r="K128" s="20" t="s">
        <v>47</v>
      </c>
      <c r="L128" s="26">
        <v>45428</v>
      </c>
      <c r="M128" s="26">
        <v>45429</v>
      </c>
      <c r="N128" s="27" t="s">
        <v>16</v>
      </c>
      <c r="O128" s="28"/>
    </row>
    <row r="129" spans="1:15" ht="69">
      <c r="E129" s="60">
        <v>15</v>
      </c>
      <c r="F129" s="57" t="s">
        <v>338</v>
      </c>
      <c r="G129" s="58" t="s">
        <v>290</v>
      </c>
      <c r="H129" s="62" t="s">
        <v>339</v>
      </c>
      <c r="I129" s="57" t="s">
        <v>343</v>
      </c>
      <c r="J129" s="57" t="s">
        <v>344</v>
      </c>
      <c r="K129" s="20" t="s">
        <v>47</v>
      </c>
      <c r="L129" s="26">
        <v>45428</v>
      </c>
      <c r="M129" s="26">
        <v>45429</v>
      </c>
      <c r="N129" s="27" t="s">
        <v>16</v>
      </c>
      <c r="O129" s="28"/>
    </row>
    <row r="130" spans="1:15" ht="110.4">
      <c r="E130" s="44">
        <v>16</v>
      </c>
      <c r="F130" s="57" t="s">
        <v>345</v>
      </c>
      <c r="G130" s="58" t="s">
        <v>290</v>
      </c>
      <c r="H130" s="62" t="s">
        <v>83</v>
      </c>
      <c r="I130" s="57" t="s">
        <v>346</v>
      </c>
      <c r="J130" s="57" t="s">
        <v>347</v>
      </c>
      <c r="K130" s="25" t="s">
        <v>47</v>
      </c>
      <c r="L130" s="26">
        <v>45428</v>
      </c>
      <c r="M130" s="26">
        <v>45429</v>
      </c>
      <c r="N130" s="27" t="s">
        <v>16</v>
      </c>
      <c r="O130" s="28"/>
    </row>
    <row r="131" spans="1:15" ht="14.4">
      <c r="A131" s="53" t="s">
        <v>348</v>
      </c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</row>
    <row r="132" spans="1:15" ht="72">
      <c r="A132" s="42" t="s">
        <v>349</v>
      </c>
      <c r="B132" s="43" t="s">
        <v>40</v>
      </c>
      <c r="C132" s="42" t="s">
        <v>350</v>
      </c>
      <c r="D132" s="42" t="s">
        <v>351</v>
      </c>
      <c r="E132" s="22">
        <v>1</v>
      </c>
      <c r="F132" s="21" t="s">
        <v>80</v>
      </c>
      <c r="G132" s="21" t="s">
        <v>126</v>
      </c>
      <c r="H132" s="24" t="s">
        <v>45</v>
      </c>
      <c r="I132" s="25" t="s">
        <v>46</v>
      </c>
      <c r="J132" s="25" t="s">
        <v>352</v>
      </c>
      <c r="K132" s="20" t="s">
        <v>47</v>
      </c>
      <c r="L132" s="26">
        <v>45428</v>
      </c>
      <c r="M132" s="26">
        <v>45429</v>
      </c>
      <c r="N132" s="27" t="s">
        <v>16</v>
      </c>
      <c r="O132" s="28"/>
    </row>
    <row r="133" spans="1:15" ht="55.2">
      <c r="A133" s="46"/>
      <c r="B133" s="47"/>
      <c r="C133" s="46"/>
      <c r="D133" s="46"/>
      <c r="E133" s="44">
        <v>2</v>
      </c>
      <c r="F133" s="57" t="s">
        <v>353</v>
      </c>
      <c r="G133" s="56" t="s">
        <v>354</v>
      </c>
      <c r="H133" s="24" t="s">
        <v>83</v>
      </c>
      <c r="I133" s="57" t="s">
        <v>355</v>
      </c>
      <c r="J133" s="57" t="s">
        <v>356</v>
      </c>
      <c r="K133" s="25" t="s">
        <v>47</v>
      </c>
      <c r="L133" s="26">
        <v>45428</v>
      </c>
      <c r="M133" s="26">
        <v>45429</v>
      </c>
      <c r="N133" s="27" t="s">
        <v>16</v>
      </c>
      <c r="O133" s="28"/>
    </row>
    <row r="134" spans="1:15" ht="124.2">
      <c r="A134" s="46"/>
      <c r="B134" s="47"/>
      <c r="C134" s="46"/>
      <c r="D134" s="46"/>
      <c r="E134" s="44">
        <v>3</v>
      </c>
      <c r="F134" s="57" t="s">
        <v>357</v>
      </c>
      <c r="G134" s="56" t="s">
        <v>358</v>
      </c>
      <c r="H134" s="24" t="s">
        <v>359</v>
      </c>
      <c r="I134" s="64" t="s">
        <v>360</v>
      </c>
      <c r="J134" s="57" t="s">
        <v>361</v>
      </c>
      <c r="K134" s="25" t="s">
        <v>47</v>
      </c>
      <c r="L134" s="26">
        <v>45428</v>
      </c>
      <c r="M134" s="26">
        <v>45429</v>
      </c>
      <c r="N134" s="27" t="s">
        <v>16</v>
      </c>
      <c r="O134" s="28"/>
    </row>
    <row r="135" spans="1:15" ht="72">
      <c r="A135" s="42" t="s">
        <v>349</v>
      </c>
      <c r="B135" s="45" t="s">
        <v>52</v>
      </c>
      <c r="C135" s="42" t="s">
        <v>362</v>
      </c>
      <c r="D135" s="42" t="s">
        <v>363</v>
      </c>
      <c r="E135" s="44">
        <v>1</v>
      </c>
      <c r="F135" s="21" t="s">
        <v>80</v>
      </c>
      <c r="G135" s="21" t="s">
        <v>126</v>
      </c>
      <c r="H135" s="24" t="s">
        <v>45</v>
      </c>
      <c r="I135" s="25" t="s">
        <v>46</v>
      </c>
      <c r="J135" s="25" t="s">
        <v>352</v>
      </c>
      <c r="K135" s="45" t="s">
        <v>47</v>
      </c>
      <c r="L135" s="26">
        <v>45428</v>
      </c>
      <c r="M135" s="26">
        <v>45429</v>
      </c>
      <c r="N135" s="27" t="s">
        <v>16</v>
      </c>
      <c r="O135" s="41"/>
    </row>
    <row r="136" spans="1:15" ht="55.2">
      <c r="A136" s="46"/>
      <c r="B136" s="65"/>
      <c r="C136" s="46"/>
      <c r="D136" s="46"/>
      <c r="E136" s="44">
        <v>2</v>
      </c>
      <c r="F136" s="57" t="s">
        <v>353</v>
      </c>
      <c r="G136" s="56" t="s">
        <v>354</v>
      </c>
      <c r="H136" s="24" t="s">
        <v>83</v>
      </c>
      <c r="I136" s="57" t="s">
        <v>355</v>
      </c>
      <c r="J136" s="57" t="s">
        <v>356</v>
      </c>
      <c r="K136" s="45" t="s">
        <v>47</v>
      </c>
      <c r="L136" s="26">
        <v>45428</v>
      </c>
      <c r="M136" s="26">
        <v>45429</v>
      </c>
      <c r="N136" s="27" t="s">
        <v>16</v>
      </c>
      <c r="O136" s="41"/>
    </row>
    <row r="137" spans="1:15" ht="165.6">
      <c r="A137" s="46"/>
      <c r="B137" s="65"/>
      <c r="C137" s="46"/>
      <c r="D137" s="46"/>
      <c r="E137" s="44">
        <v>3</v>
      </c>
      <c r="F137" s="57" t="s">
        <v>364</v>
      </c>
      <c r="G137" s="56" t="s">
        <v>358</v>
      </c>
      <c r="H137" s="24" t="s">
        <v>365</v>
      </c>
      <c r="I137" s="64" t="s">
        <v>366</v>
      </c>
      <c r="J137" s="57" t="s">
        <v>367</v>
      </c>
      <c r="K137" s="45" t="s">
        <v>47</v>
      </c>
      <c r="L137" s="26">
        <v>45428</v>
      </c>
      <c r="M137" s="26">
        <v>45429</v>
      </c>
      <c r="N137" s="27" t="s">
        <v>16</v>
      </c>
      <c r="O137" s="41"/>
    </row>
    <row r="138" spans="1:15" ht="72">
      <c r="A138" s="42" t="s">
        <v>368</v>
      </c>
      <c r="B138" s="45" t="s">
        <v>40</v>
      </c>
      <c r="C138" s="42" t="s">
        <v>369</v>
      </c>
      <c r="D138" s="42" t="s">
        <v>370</v>
      </c>
      <c r="E138" s="66">
        <v>1</v>
      </c>
      <c r="F138" s="21" t="s">
        <v>80</v>
      </c>
      <c r="G138" s="21" t="s">
        <v>126</v>
      </c>
      <c r="H138" s="24" t="s">
        <v>45</v>
      </c>
      <c r="I138" s="25" t="s">
        <v>46</v>
      </c>
      <c r="J138" s="25" t="s">
        <v>352</v>
      </c>
      <c r="K138" s="45" t="s">
        <v>47</v>
      </c>
      <c r="L138" s="26">
        <v>45428</v>
      </c>
      <c r="M138" s="26">
        <v>45429</v>
      </c>
      <c r="N138" s="27" t="s">
        <v>16</v>
      </c>
      <c r="O138" s="41"/>
    </row>
    <row r="139" spans="1:15" ht="55.2">
      <c r="A139" s="46"/>
      <c r="B139" s="47"/>
      <c r="C139" s="46"/>
      <c r="D139" s="67"/>
      <c r="E139" s="66">
        <v>2</v>
      </c>
      <c r="F139" s="57" t="s">
        <v>353</v>
      </c>
      <c r="G139" s="56" t="s">
        <v>354</v>
      </c>
      <c r="H139" s="24" t="s">
        <v>83</v>
      </c>
      <c r="I139" s="57" t="s">
        <v>355</v>
      </c>
      <c r="J139" s="57" t="s">
        <v>356</v>
      </c>
      <c r="K139" s="45" t="s">
        <v>47</v>
      </c>
      <c r="L139" s="26">
        <v>45428</v>
      </c>
      <c r="M139" s="26">
        <v>45429</v>
      </c>
      <c r="N139" s="27" t="s">
        <v>16</v>
      </c>
      <c r="O139" s="41"/>
    </row>
    <row r="140" spans="1:15" ht="124.2">
      <c r="A140" s="46"/>
      <c r="B140" s="47"/>
      <c r="C140" s="46"/>
      <c r="D140" s="67"/>
      <c r="E140" s="66">
        <v>3</v>
      </c>
      <c r="F140" s="57" t="s">
        <v>371</v>
      </c>
      <c r="G140" s="56" t="s">
        <v>358</v>
      </c>
      <c r="H140" s="68">
        <v>45427</v>
      </c>
      <c r="I140" s="64" t="s">
        <v>372</v>
      </c>
      <c r="J140" s="57" t="s">
        <v>361</v>
      </c>
      <c r="K140" s="45" t="s">
        <v>47</v>
      </c>
      <c r="L140" s="26">
        <v>45428</v>
      </c>
      <c r="M140" s="26">
        <v>45429</v>
      </c>
      <c r="N140" s="27" t="s">
        <v>16</v>
      </c>
      <c r="O140" s="41"/>
    </row>
    <row r="141" spans="1:15" ht="72">
      <c r="A141" s="42" t="s">
        <v>368</v>
      </c>
      <c r="B141" s="45" t="s">
        <v>52</v>
      </c>
      <c r="C141" s="42" t="s">
        <v>373</v>
      </c>
      <c r="D141" s="42" t="s">
        <v>374</v>
      </c>
      <c r="E141" s="44">
        <v>1</v>
      </c>
      <c r="F141" s="21" t="s">
        <v>80</v>
      </c>
      <c r="G141" s="21" t="s">
        <v>126</v>
      </c>
      <c r="H141" s="24" t="s">
        <v>45</v>
      </c>
      <c r="I141" s="25" t="s">
        <v>46</v>
      </c>
      <c r="J141" s="25" t="s">
        <v>352</v>
      </c>
      <c r="K141" s="45" t="s">
        <v>47</v>
      </c>
      <c r="L141" s="26">
        <v>45428</v>
      </c>
      <c r="M141" s="26">
        <v>45429</v>
      </c>
      <c r="N141" s="27" t="s">
        <v>16</v>
      </c>
      <c r="O141" s="41"/>
    </row>
    <row r="142" spans="1:15" ht="55.2">
      <c r="A142" s="46"/>
      <c r="B142" s="65"/>
      <c r="C142" s="46"/>
      <c r="D142" s="46"/>
      <c r="E142" s="44">
        <v>2</v>
      </c>
      <c r="F142" s="57" t="s">
        <v>353</v>
      </c>
      <c r="G142" s="56" t="s">
        <v>354</v>
      </c>
      <c r="H142" s="24" t="s">
        <v>83</v>
      </c>
      <c r="I142" s="57" t="s">
        <v>355</v>
      </c>
      <c r="J142" s="57" t="s">
        <v>356</v>
      </c>
      <c r="K142" s="45" t="s">
        <v>47</v>
      </c>
      <c r="L142" s="26">
        <v>45428</v>
      </c>
      <c r="M142" s="26">
        <v>45429</v>
      </c>
      <c r="N142" s="27" t="s">
        <v>16</v>
      </c>
      <c r="O142" s="41"/>
    </row>
    <row r="143" spans="1:15" ht="165.6">
      <c r="A143" s="46"/>
      <c r="B143" s="65"/>
      <c r="C143" s="46"/>
      <c r="D143" s="46"/>
      <c r="E143" s="44">
        <v>3</v>
      </c>
      <c r="F143" s="57" t="s">
        <v>375</v>
      </c>
      <c r="G143" s="56" t="s">
        <v>358</v>
      </c>
      <c r="H143" s="68">
        <v>45444</v>
      </c>
      <c r="I143" s="64" t="s">
        <v>376</v>
      </c>
      <c r="J143" s="57" t="s">
        <v>367</v>
      </c>
      <c r="K143" s="45" t="s">
        <v>47</v>
      </c>
      <c r="L143" s="26">
        <v>45428</v>
      </c>
      <c r="M143" s="26">
        <v>45429</v>
      </c>
      <c r="N143" s="27" t="s">
        <v>16</v>
      </c>
      <c r="O143" s="41"/>
    </row>
    <row r="144" spans="1:15" ht="72">
      <c r="A144" s="42" t="s">
        <v>377</v>
      </c>
      <c r="B144" s="45" t="s">
        <v>40</v>
      </c>
      <c r="C144" s="42" t="s">
        <v>378</v>
      </c>
      <c r="D144" s="42" t="s">
        <v>379</v>
      </c>
      <c r="E144" s="44">
        <v>1</v>
      </c>
      <c r="F144" s="21" t="s">
        <v>80</v>
      </c>
      <c r="G144" s="21" t="s">
        <v>126</v>
      </c>
      <c r="H144" s="24" t="s">
        <v>45</v>
      </c>
      <c r="I144" s="25" t="s">
        <v>46</v>
      </c>
      <c r="J144" s="25" t="s">
        <v>352</v>
      </c>
      <c r="K144" s="45" t="s">
        <v>47</v>
      </c>
      <c r="L144" s="26">
        <v>45428</v>
      </c>
      <c r="M144" s="26">
        <v>45429</v>
      </c>
      <c r="N144" s="27" t="s">
        <v>16</v>
      </c>
      <c r="O144" s="41"/>
    </row>
    <row r="145" spans="1:15" ht="55.2">
      <c r="A145" s="46"/>
      <c r="B145" s="65"/>
      <c r="C145" s="46"/>
      <c r="D145" s="46"/>
      <c r="E145" s="44">
        <v>2</v>
      </c>
      <c r="F145" s="69" t="s">
        <v>353</v>
      </c>
      <c r="G145" s="42" t="s">
        <v>354</v>
      </c>
      <c r="H145" s="70" t="s">
        <v>83</v>
      </c>
      <c r="I145" s="69" t="s">
        <v>355</v>
      </c>
      <c r="J145" s="69" t="s">
        <v>356</v>
      </c>
      <c r="K145" s="45" t="s">
        <v>47</v>
      </c>
      <c r="L145" s="26">
        <v>45428</v>
      </c>
      <c r="M145" s="26">
        <v>45429</v>
      </c>
      <c r="N145" s="27" t="s">
        <v>16</v>
      </c>
      <c r="O145" s="41"/>
    </row>
    <row r="146" spans="1:15" ht="124.2">
      <c r="A146" s="46"/>
      <c r="B146" s="65"/>
      <c r="C146" s="46"/>
      <c r="D146" s="46"/>
      <c r="E146" s="44">
        <v>3</v>
      </c>
      <c r="F146" s="69" t="s">
        <v>380</v>
      </c>
      <c r="G146" s="42" t="s">
        <v>358</v>
      </c>
      <c r="H146" s="70" t="s">
        <v>381</v>
      </c>
      <c r="I146" s="71" t="s">
        <v>382</v>
      </c>
      <c r="J146" s="69" t="s">
        <v>361</v>
      </c>
      <c r="K146" s="45" t="s">
        <v>47</v>
      </c>
      <c r="L146" s="26">
        <v>45428</v>
      </c>
      <c r="M146" s="26">
        <v>45429</v>
      </c>
      <c r="N146" s="27" t="s">
        <v>16</v>
      </c>
      <c r="O146" s="41"/>
    </row>
    <row r="147" spans="1:15" ht="72">
      <c r="A147" s="42" t="s">
        <v>377</v>
      </c>
      <c r="B147" s="45" t="s">
        <v>52</v>
      </c>
      <c r="C147" s="42" t="s">
        <v>383</v>
      </c>
      <c r="D147" s="42" t="s">
        <v>384</v>
      </c>
      <c r="E147" s="44">
        <v>1</v>
      </c>
      <c r="F147" s="21" t="s">
        <v>80</v>
      </c>
      <c r="G147" s="21" t="s">
        <v>126</v>
      </c>
      <c r="H147" s="24" t="s">
        <v>45</v>
      </c>
      <c r="I147" s="25" t="s">
        <v>46</v>
      </c>
      <c r="J147" s="25" t="s">
        <v>352</v>
      </c>
      <c r="K147" s="45" t="s">
        <v>47</v>
      </c>
      <c r="L147" s="26">
        <v>45428</v>
      </c>
      <c r="M147" s="26">
        <v>45429</v>
      </c>
      <c r="N147" s="27" t="s">
        <v>16</v>
      </c>
      <c r="O147" s="41"/>
    </row>
    <row r="148" spans="1:15" ht="55.2">
      <c r="A148" s="46"/>
      <c r="B148" s="65"/>
      <c r="C148" s="46"/>
      <c r="D148" s="46"/>
      <c r="E148" s="44">
        <v>2</v>
      </c>
      <c r="F148" s="69" t="s">
        <v>353</v>
      </c>
      <c r="G148" s="42" t="s">
        <v>354</v>
      </c>
      <c r="H148" s="70" t="s">
        <v>83</v>
      </c>
      <c r="I148" s="69" t="s">
        <v>355</v>
      </c>
      <c r="J148" s="69" t="s">
        <v>356</v>
      </c>
      <c r="K148" s="45" t="s">
        <v>47</v>
      </c>
      <c r="L148" s="26">
        <v>45428</v>
      </c>
      <c r="M148" s="26">
        <v>45429</v>
      </c>
      <c r="N148" s="27" t="s">
        <v>16</v>
      </c>
      <c r="O148" s="41"/>
    </row>
    <row r="149" spans="1:15" ht="165.6">
      <c r="A149" s="46"/>
      <c r="B149" s="65"/>
      <c r="C149" s="46"/>
      <c r="D149" s="46"/>
      <c r="E149" s="44">
        <v>3</v>
      </c>
      <c r="F149" s="69" t="s">
        <v>385</v>
      </c>
      <c r="G149" s="42" t="s">
        <v>358</v>
      </c>
      <c r="H149" s="70" t="s">
        <v>386</v>
      </c>
      <c r="I149" s="71" t="s">
        <v>387</v>
      </c>
      <c r="J149" s="57" t="s">
        <v>367</v>
      </c>
      <c r="K149" s="45" t="s">
        <v>47</v>
      </c>
      <c r="L149" s="26">
        <v>45428</v>
      </c>
      <c r="M149" s="26">
        <v>45429</v>
      </c>
      <c r="N149" s="27" t="s">
        <v>16</v>
      </c>
      <c r="O149" s="41"/>
    </row>
    <row r="150" spans="1:15" ht="72">
      <c r="A150" s="42" t="s">
        <v>388</v>
      </c>
      <c r="B150" s="45" t="s">
        <v>40</v>
      </c>
      <c r="C150" s="42" t="s">
        <v>389</v>
      </c>
      <c r="D150" s="42" t="s">
        <v>90</v>
      </c>
      <c r="E150" s="44">
        <v>1</v>
      </c>
      <c r="F150" s="21" t="s">
        <v>80</v>
      </c>
      <c r="G150" s="21" t="s">
        <v>126</v>
      </c>
      <c r="H150" s="24" t="s">
        <v>45</v>
      </c>
      <c r="I150" s="25" t="s">
        <v>46</v>
      </c>
      <c r="J150" s="25" t="s">
        <v>352</v>
      </c>
      <c r="K150" s="45" t="s">
        <v>47</v>
      </c>
      <c r="L150" s="26">
        <v>45428</v>
      </c>
      <c r="M150" s="26">
        <v>45429</v>
      </c>
      <c r="N150" s="27" t="s">
        <v>16</v>
      </c>
      <c r="O150" s="41"/>
    </row>
    <row r="151" spans="1:15" ht="55.2">
      <c r="E151" s="44">
        <v>2</v>
      </c>
      <c r="F151" s="69" t="s">
        <v>353</v>
      </c>
      <c r="G151" s="42" t="s">
        <v>354</v>
      </c>
      <c r="H151" s="70" t="s">
        <v>83</v>
      </c>
      <c r="I151" s="69" t="s">
        <v>355</v>
      </c>
      <c r="J151" s="69" t="s">
        <v>356</v>
      </c>
      <c r="K151" s="45" t="s">
        <v>47</v>
      </c>
      <c r="L151" s="26">
        <v>45428</v>
      </c>
      <c r="M151" s="26">
        <v>45429</v>
      </c>
      <c r="N151" s="27" t="s">
        <v>16</v>
      </c>
      <c r="O151" s="72"/>
    </row>
    <row r="152" spans="1:15" ht="82.8">
      <c r="E152" s="44">
        <v>3</v>
      </c>
      <c r="F152" s="71" t="s">
        <v>390</v>
      </c>
      <c r="G152" s="42" t="s">
        <v>358</v>
      </c>
      <c r="H152" s="70" t="s">
        <v>391</v>
      </c>
      <c r="I152" s="71" t="s">
        <v>392</v>
      </c>
      <c r="J152" s="69" t="s">
        <v>393</v>
      </c>
      <c r="K152" s="45" t="s">
        <v>47</v>
      </c>
      <c r="L152" s="26">
        <v>45428</v>
      </c>
      <c r="M152" s="26">
        <v>45429</v>
      </c>
      <c r="N152" s="27" t="s">
        <v>16</v>
      </c>
      <c r="O152" s="72"/>
    </row>
    <row r="153" spans="1:15" ht="96.6">
      <c r="E153" s="44">
        <v>3</v>
      </c>
      <c r="F153" s="71" t="s">
        <v>394</v>
      </c>
      <c r="G153" s="42" t="s">
        <v>395</v>
      </c>
      <c r="H153" s="70" t="s">
        <v>396</v>
      </c>
      <c r="I153" s="71" t="s">
        <v>397</v>
      </c>
      <c r="J153" s="69" t="s">
        <v>398</v>
      </c>
      <c r="K153" s="45" t="s">
        <v>47</v>
      </c>
      <c r="L153" s="26">
        <v>45428</v>
      </c>
      <c r="M153" s="26">
        <v>45429</v>
      </c>
      <c r="N153" s="27" t="s">
        <v>16</v>
      </c>
      <c r="O153" s="72"/>
    </row>
    <row r="154" spans="1:15" ht="165.6">
      <c r="E154" s="44">
        <v>4</v>
      </c>
      <c r="F154" s="71" t="s">
        <v>104</v>
      </c>
      <c r="G154" s="42" t="s">
        <v>395</v>
      </c>
      <c r="H154" s="70" t="s">
        <v>396</v>
      </c>
      <c r="I154" s="71" t="s">
        <v>399</v>
      </c>
      <c r="J154" s="71" t="s">
        <v>400</v>
      </c>
      <c r="K154" s="45" t="s">
        <v>47</v>
      </c>
      <c r="L154" s="26">
        <v>45428</v>
      </c>
      <c r="M154" s="26">
        <v>45429</v>
      </c>
      <c r="N154" s="27" t="s">
        <v>16</v>
      </c>
      <c r="O154" s="72"/>
    </row>
    <row r="155" spans="1:15" s="137" customFormat="1" ht="72">
      <c r="A155" s="48" t="s">
        <v>388</v>
      </c>
      <c r="B155" s="172" t="s">
        <v>52</v>
      </c>
      <c r="C155" s="173" t="s">
        <v>486</v>
      </c>
      <c r="D155" s="173" t="s">
        <v>487</v>
      </c>
      <c r="E155" s="60">
        <v>1</v>
      </c>
      <c r="F155" s="56" t="s">
        <v>80</v>
      </c>
      <c r="G155" s="56" t="s">
        <v>126</v>
      </c>
      <c r="H155" s="24" t="s">
        <v>45</v>
      </c>
      <c r="I155" s="25" t="s">
        <v>46</v>
      </c>
      <c r="J155" s="25" t="s">
        <v>352</v>
      </c>
      <c r="K155" s="109" t="s">
        <v>47</v>
      </c>
      <c r="L155" s="36">
        <v>45428</v>
      </c>
      <c r="M155" s="36">
        <v>45429</v>
      </c>
      <c r="N155" s="27" t="s">
        <v>16</v>
      </c>
      <c r="O155" s="41"/>
    </row>
    <row r="156" spans="1:15" s="137" customFormat="1" ht="55.2">
      <c r="E156" s="60">
        <v>2</v>
      </c>
      <c r="F156" s="69" t="s">
        <v>353</v>
      </c>
      <c r="G156" s="48" t="s">
        <v>354</v>
      </c>
      <c r="H156" s="70" t="s">
        <v>83</v>
      </c>
      <c r="I156" s="69" t="s">
        <v>355</v>
      </c>
      <c r="J156" s="69" t="s">
        <v>356</v>
      </c>
      <c r="K156" s="109" t="s">
        <v>47</v>
      </c>
      <c r="L156" s="36">
        <v>45428</v>
      </c>
      <c r="M156" s="36">
        <v>45429</v>
      </c>
      <c r="N156" s="27" t="s">
        <v>16</v>
      </c>
      <c r="O156" s="72"/>
    </row>
    <row r="157" spans="1:15" s="137" customFormat="1" ht="82.8">
      <c r="E157" s="60">
        <v>3</v>
      </c>
      <c r="F157" s="71" t="s">
        <v>390</v>
      </c>
      <c r="G157" s="48" t="s">
        <v>358</v>
      </c>
      <c r="H157" s="70" t="s">
        <v>488</v>
      </c>
      <c r="I157" s="71" t="s">
        <v>392</v>
      </c>
      <c r="J157" s="69" t="s">
        <v>393</v>
      </c>
      <c r="K157" s="109" t="s">
        <v>47</v>
      </c>
      <c r="L157" s="36">
        <v>45428</v>
      </c>
      <c r="M157" s="36">
        <v>45429</v>
      </c>
      <c r="N157" s="27" t="s">
        <v>16</v>
      </c>
      <c r="O157" s="72"/>
    </row>
    <row r="158" spans="1:15" s="137" customFormat="1" ht="96.6">
      <c r="E158" s="60">
        <v>3</v>
      </c>
      <c r="F158" s="71" t="s">
        <v>394</v>
      </c>
      <c r="G158" s="48" t="s">
        <v>395</v>
      </c>
      <c r="H158" s="70" t="s">
        <v>396</v>
      </c>
      <c r="I158" s="71" t="s">
        <v>397</v>
      </c>
      <c r="J158" s="69" t="s">
        <v>398</v>
      </c>
      <c r="K158" s="109" t="s">
        <v>47</v>
      </c>
      <c r="L158" s="36">
        <v>45428</v>
      </c>
      <c r="M158" s="36">
        <v>45429</v>
      </c>
      <c r="N158" s="27" t="s">
        <v>16</v>
      </c>
      <c r="O158" s="72"/>
    </row>
    <row r="159" spans="1:15" s="137" customFormat="1" ht="96.6">
      <c r="E159" s="60">
        <v>4</v>
      </c>
      <c r="F159" s="71" t="s">
        <v>490</v>
      </c>
      <c r="G159" s="48" t="s">
        <v>395</v>
      </c>
      <c r="H159" s="70" t="s">
        <v>83</v>
      </c>
      <c r="I159" s="71" t="s">
        <v>489</v>
      </c>
      <c r="J159" s="71" t="s">
        <v>491</v>
      </c>
      <c r="K159" s="174" t="s">
        <v>121</v>
      </c>
      <c r="L159" s="36">
        <v>45445</v>
      </c>
      <c r="M159" s="36">
        <v>45447</v>
      </c>
      <c r="N159" s="27" t="s">
        <v>16</v>
      </c>
      <c r="O159" s="176" t="s">
        <v>492</v>
      </c>
    </row>
  </sheetData>
  <mergeCells count="4">
    <mergeCell ref="A47:B47"/>
    <mergeCell ref="A48:B48"/>
    <mergeCell ref="A122:B122"/>
    <mergeCell ref="A123:B123"/>
  </mergeCells>
  <dataValidations count="2">
    <dataValidation type="list" allowBlank="1" showErrorMessage="1" sqref="K3:K14 K16:K33 K35:K38 K40:K130 K132:K159">
      <formula1>"1-Passed,2-Failed,3-Incomplete,4-Blocked,5-Not Yet"</formula1>
    </dataValidation>
    <dataValidation type="list" allowBlank="1" showErrorMessage="1" sqref="B3 B6 B9 B12 B16 B19 B26 B31 B35 B40 B115 B132 B135 B138 B141 B144 B147 B150 B155">
      <formula1>"Positive,Negative"</formula1>
    </dataValidation>
  </dataValidations>
  <hyperlinks>
    <hyperlink ref="F3" r:id="rId1"/>
    <hyperlink ref="F6" r:id="rId2"/>
    <hyperlink ref="F9" r:id="rId3"/>
    <hyperlink ref="F12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showGridLines="0" workbookViewId="0">
      <pane ySplit="16" topLeftCell="A25" activePane="bottomLeft" state="frozen"/>
      <selection pane="bottomLeft" activeCell="T27" sqref="T27"/>
    </sheetView>
  </sheetViews>
  <sheetFormatPr defaultColWidth="14.44140625" defaultRowHeight="15" customHeight="1" outlineLevelRow="1"/>
  <cols>
    <col min="1" max="1" width="2.33203125" customWidth="1"/>
    <col min="2" max="2" width="11.5546875" customWidth="1"/>
    <col min="3" max="3" width="12.33203125" customWidth="1"/>
    <col min="4" max="4" width="16" customWidth="1"/>
    <col min="5" max="5" width="11.109375" customWidth="1"/>
    <col min="6" max="6" width="12.5546875" customWidth="1"/>
    <col min="7" max="7" width="17" customWidth="1"/>
    <col min="8" max="8" width="14.33203125" customWidth="1"/>
    <col min="9" max="9" width="15.33203125" customWidth="1"/>
    <col min="10" max="10" width="25.44140625" customWidth="1"/>
    <col min="11" max="11" width="14.44140625" customWidth="1"/>
    <col min="12" max="12" width="22.88671875" customWidth="1"/>
    <col min="13" max="13" width="54.6640625" customWidth="1"/>
    <col min="14" max="14" width="24.6640625" customWidth="1"/>
    <col min="15" max="15" width="34.5546875" customWidth="1"/>
    <col min="16" max="16" width="46.109375" customWidth="1"/>
    <col min="17" max="17" width="14.109375" customWidth="1"/>
    <col min="18" max="19" width="11.88671875" customWidth="1"/>
    <col min="20" max="20" width="68" customWidth="1"/>
    <col min="21" max="29" width="8.6640625" customWidth="1"/>
  </cols>
  <sheetData>
    <row r="1" spans="1:29" ht="1.5" customHeight="1"/>
    <row r="2" spans="1:29" ht="30" customHeight="1">
      <c r="A2" s="73"/>
      <c r="B2" s="73"/>
      <c r="C2" s="74" t="s">
        <v>401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3"/>
      <c r="V2" s="73"/>
      <c r="W2" s="73"/>
      <c r="X2" s="73"/>
      <c r="Y2" s="73"/>
      <c r="Z2" s="73"/>
      <c r="AA2" s="73"/>
      <c r="AB2" s="73"/>
      <c r="AC2" s="73"/>
    </row>
    <row r="4" spans="1:29" ht="1.5" hidden="1" customHeight="1" outlineLevel="1">
      <c r="A4" s="76"/>
      <c r="B4" s="77"/>
      <c r="C4" s="77"/>
      <c r="D4" s="77"/>
      <c r="E4" s="77"/>
      <c r="F4" s="77"/>
      <c r="G4" s="76"/>
      <c r="H4" s="76"/>
      <c r="I4" s="76"/>
      <c r="J4" s="77"/>
      <c r="K4" s="77"/>
      <c r="L4" s="78"/>
      <c r="M4" s="78"/>
      <c r="N4" s="79"/>
      <c r="O4" s="79"/>
      <c r="P4" s="80"/>
      <c r="Q4" s="79"/>
      <c r="R4" s="79"/>
      <c r="S4" s="79"/>
      <c r="T4" s="79"/>
      <c r="U4" s="76"/>
      <c r="V4" s="76"/>
      <c r="W4" s="76"/>
      <c r="X4" s="76"/>
      <c r="Y4" s="76"/>
      <c r="Z4" s="76"/>
      <c r="AA4" s="76"/>
      <c r="AB4" s="76"/>
      <c r="AC4" s="76"/>
    </row>
    <row r="5" spans="1:29" ht="28.8" hidden="1" outlineLevel="1">
      <c r="A5" s="76"/>
      <c r="B5" s="81" t="s">
        <v>33</v>
      </c>
      <c r="C5" s="82" t="s">
        <v>402</v>
      </c>
      <c r="D5" s="82" t="s">
        <v>403</v>
      </c>
      <c r="E5" s="82"/>
      <c r="F5" s="79"/>
      <c r="G5" s="83"/>
      <c r="H5" s="83" t="s">
        <v>404</v>
      </c>
      <c r="I5" s="84"/>
      <c r="J5" s="83"/>
      <c r="K5" s="83" t="s">
        <v>405</v>
      </c>
      <c r="L5" s="79"/>
      <c r="M5" s="79"/>
      <c r="N5" s="83"/>
      <c r="O5" s="83" t="s">
        <v>406</v>
      </c>
      <c r="P5" s="80"/>
      <c r="Q5" s="83" t="s">
        <v>359</v>
      </c>
      <c r="R5" s="83" t="s">
        <v>407</v>
      </c>
      <c r="S5" s="79"/>
      <c r="T5" s="79"/>
      <c r="U5" s="76"/>
      <c r="V5" s="76"/>
      <c r="W5" s="76"/>
      <c r="X5" s="76"/>
      <c r="Y5" s="76"/>
      <c r="Z5" s="76"/>
      <c r="AA5" s="76"/>
      <c r="AB5" s="76"/>
      <c r="AC5" s="76"/>
    </row>
    <row r="6" spans="1:29" ht="17.25" hidden="1" customHeight="1" outlineLevel="1">
      <c r="A6" s="76"/>
      <c r="B6" s="85" t="s">
        <v>408</v>
      </c>
      <c r="C6" s="86">
        <f>COUNTIFS(G17:G19,B6)</f>
        <v>3</v>
      </c>
      <c r="D6" s="87" t="s">
        <v>264</v>
      </c>
      <c r="E6" s="87">
        <f>COUNTIF(N17:N19,"QA")</f>
        <v>3</v>
      </c>
      <c r="F6" s="79"/>
      <c r="G6" s="88" t="s">
        <v>409</v>
      </c>
      <c r="H6" s="89">
        <f>COUNTIFS(H$17:H$19,G6)</f>
        <v>0</v>
      </c>
      <c r="I6" s="90"/>
      <c r="J6" s="87" t="s">
        <v>410</v>
      </c>
      <c r="K6" s="87">
        <f>COUNTIFS(I17:I19,J6)</f>
        <v>3</v>
      </c>
      <c r="L6" s="79"/>
      <c r="M6" s="79"/>
      <c r="N6" s="87" t="s">
        <v>411</v>
      </c>
      <c r="O6" s="87">
        <f>C10</f>
        <v>3</v>
      </c>
      <c r="P6" s="80"/>
      <c r="Q6" s="87" t="str">
        <f ca="1">IFERROR(__xludf.DUMMYFUNCTION("UNIQUE(Q17:Q19)"),"FE Dev")</f>
        <v>FE Dev</v>
      </c>
      <c r="R6" s="87">
        <f ca="1">COUNTIF(Q17:Q19,Q6)</f>
        <v>1</v>
      </c>
      <c r="S6" s="79"/>
      <c r="T6" s="79"/>
      <c r="U6" s="76"/>
      <c r="V6" s="76"/>
      <c r="W6" s="76"/>
      <c r="X6" s="76"/>
      <c r="Y6" s="76"/>
      <c r="Z6" s="76"/>
      <c r="AA6" s="76"/>
      <c r="AB6" s="76"/>
      <c r="AC6" s="76"/>
    </row>
    <row r="7" spans="1:29" ht="17.25" hidden="1" customHeight="1" outlineLevel="1">
      <c r="A7" s="76"/>
      <c r="B7" s="91" t="s">
        <v>412</v>
      </c>
      <c r="C7" s="86">
        <f>COUNTIFS(G17:G19,B7)</f>
        <v>0</v>
      </c>
      <c r="D7" s="87" t="s">
        <v>413</v>
      </c>
      <c r="E7" s="87">
        <f>COUNTIF(N17:N19,"UAT")</f>
        <v>0</v>
      </c>
      <c r="F7" s="79"/>
      <c r="G7" s="92" t="s">
        <v>414</v>
      </c>
      <c r="H7" s="93">
        <f>COUNTIFS(H$17:H19,G7)</f>
        <v>2</v>
      </c>
      <c r="I7" s="90"/>
      <c r="J7" s="87" t="s">
        <v>415</v>
      </c>
      <c r="K7" s="87">
        <f>COUNTIFS(I17:I19,J7)</f>
        <v>0</v>
      </c>
      <c r="L7" s="79"/>
      <c r="M7" s="79"/>
      <c r="N7" s="87" t="s">
        <v>416</v>
      </c>
      <c r="O7" s="94">
        <f>C8/C10*100%</f>
        <v>0</v>
      </c>
      <c r="P7" s="80"/>
      <c r="Q7" s="87" t="str">
        <f ca="1">IFERROR(__xludf.DUMMYFUNCTION("""COMPUTED_VALUE"""),"BE Dev")</f>
        <v>BE Dev</v>
      </c>
      <c r="R7" s="87">
        <f ca="1">COUNTIF(Q18:Q19,Q7)</f>
        <v>1</v>
      </c>
      <c r="S7" s="79"/>
      <c r="T7" s="79"/>
      <c r="U7" s="76"/>
      <c r="V7" s="76"/>
      <c r="W7" s="76"/>
      <c r="X7" s="76"/>
      <c r="Y7" s="76"/>
      <c r="Z7" s="76"/>
      <c r="AA7" s="76"/>
      <c r="AB7" s="76"/>
      <c r="AC7" s="76"/>
    </row>
    <row r="8" spans="1:29" ht="17.25" hidden="1" customHeight="1" outlineLevel="1">
      <c r="A8" s="76"/>
      <c r="B8" s="91" t="s">
        <v>417</v>
      </c>
      <c r="C8" s="95">
        <f>COUNTIFS(G17:G19,B8)</f>
        <v>0</v>
      </c>
      <c r="D8" s="87" t="s">
        <v>418</v>
      </c>
      <c r="E8" s="87">
        <f>COUNTIF(N18:N19,"Prod")</f>
        <v>0</v>
      </c>
      <c r="F8" s="79"/>
      <c r="G8" s="92" t="s">
        <v>419</v>
      </c>
      <c r="H8" s="96">
        <f>COUNTIFS(H$17:H19,G8)</f>
        <v>1</v>
      </c>
      <c r="I8" s="90"/>
      <c r="J8" s="87" t="s">
        <v>420</v>
      </c>
      <c r="K8" s="87">
        <f>COUNTIFS(I17:I19,J8)</f>
        <v>0</v>
      </c>
      <c r="L8" s="79"/>
      <c r="M8" s="79"/>
      <c r="N8" s="87" t="s">
        <v>421</v>
      </c>
      <c r="O8" s="94">
        <f>K6/K9*100%</f>
        <v>1</v>
      </c>
      <c r="P8" s="80"/>
      <c r="Q8" s="87" t="str">
        <f ca="1">IFERROR(__xludf.DUMMYFUNCTION("""COMPUTED_VALUE"""),"BE Dev ")</f>
        <v xml:space="preserve">BE Dev </v>
      </c>
      <c r="R8" s="87">
        <f ca="1">COUNTIF(Q19,Q8)</f>
        <v>1</v>
      </c>
      <c r="S8" s="79"/>
      <c r="T8" s="79"/>
      <c r="U8" s="76"/>
      <c r="V8" s="76"/>
      <c r="W8" s="76"/>
      <c r="X8" s="76"/>
      <c r="Y8" s="76"/>
      <c r="Z8" s="76"/>
      <c r="AA8" s="76"/>
      <c r="AB8" s="76"/>
      <c r="AC8" s="76"/>
    </row>
    <row r="9" spans="1:29" ht="17.25" hidden="1" customHeight="1" outlineLevel="1">
      <c r="A9" s="76"/>
      <c r="B9" s="97" t="s">
        <v>422</v>
      </c>
      <c r="C9" s="98">
        <f>COUNTIFS(G17:G19,B9)</f>
        <v>0</v>
      </c>
      <c r="D9" s="79"/>
      <c r="E9" s="79"/>
      <c r="F9" s="79"/>
      <c r="G9" s="92" t="s">
        <v>423</v>
      </c>
      <c r="H9" s="99">
        <f>COUNTIFS(H$17:H19,G9)</f>
        <v>0</v>
      </c>
      <c r="I9" s="90"/>
      <c r="J9" s="87" t="s">
        <v>424</v>
      </c>
      <c r="K9" s="87">
        <f>SUM(K6:K8)</f>
        <v>3</v>
      </c>
      <c r="L9" s="79"/>
      <c r="M9" s="79"/>
      <c r="N9" s="87" t="s">
        <v>425</v>
      </c>
      <c r="O9" s="94">
        <f>H6/H10*100%</f>
        <v>0</v>
      </c>
      <c r="P9" s="80"/>
      <c r="Q9" s="79"/>
      <c r="R9" s="79"/>
      <c r="S9" s="79"/>
      <c r="T9" s="79"/>
      <c r="U9" s="76"/>
      <c r="V9" s="76"/>
      <c r="W9" s="76"/>
      <c r="X9" s="76"/>
      <c r="Y9" s="76"/>
      <c r="Z9" s="76"/>
      <c r="AA9" s="76"/>
      <c r="AB9" s="76"/>
      <c r="AC9" s="76"/>
    </row>
    <row r="10" spans="1:29" ht="17.25" hidden="1" customHeight="1" outlineLevel="1">
      <c r="A10" s="76"/>
      <c r="B10" s="100" t="s">
        <v>426</v>
      </c>
      <c r="C10" s="101">
        <f>SUM(C6:C9)</f>
        <v>3</v>
      </c>
      <c r="D10" s="79"/>
      <c r="E10" s="79"/>
      <c r="F10" s="79"/>
      <c r="G10" s="102" t="s">
        <v>426</v>
      </c>
      <c r="H10" s="102">
        <f>SUM(H6:H9)</f>
        <v>3</v>
      </c>
      <c r="I10" s="90"/>
      <c r="J10" s="79"/>
      <c r="K10" s="79"/>
      <c r="L10" s="79"/>
      <c r="M10" s="79"/>
      <c r="N10" s="87" t="s">
        <v>427</v>
      </c>
      <c r="O10" s="87" t="e">
        <f>AVERAGE(F17:F19)</f>
        <v>#DIV/0!</v>
      </c>
      <c r="P10" s="80"/>
      <c r="Q10" s="79"/>
      <c r="R10" s="79"/>
      <c r="S10" s="79"/>
      <c r="T10" s="79"/>
      <c r="U10" s="76"/>
      <c r="V10" s="76"/>
      <c r="W10" s="76"/>
      <c r="X10" s="76"/>
      <c r="Y10" s="76"/>
      <c r="Z10" s="76"/>
      <c r="AA10" s="76"/>
      <c r="AB10" s="76"/>
      <c r="AC10" s="76"/>
    </row>
    <row r="11" spans="1:29" ht="43.2" hidden="1" outlineLevel="1">
      <c r="B11" s="65" t="s">
        <v>428</v>
      </c>
      <c r="C11" s="103"/>
      <c r="D11" s="104"/>
      <c r="E11" s="104"/>
      <c r="F11" s="104"/>
      <c r="G11" s="105" t="s">
        <v>429</v>
      </c>
      <c r="H11" s="103"/>
      <c r="I11" s="103"/>
      <c r="J11" s="104"/>
      <c r="K11" s="104"/>
      <c r="L11" s="104"/>
      <c r="M11" s="104"/>
      <c r="N11" s="87" t="s">
        <v>430</v>
      </c>
      <c r="O11" s="87">
        <f>SUM(R17:R19)</f>
        <v>0</v>
      </c>
      <c r="P11" s="106"/>
      <c r="Q11" s="104"/>
      <c r="R11" s="104"/>
      <c r="S11" s="104"/>
      <c r="T11" s="104"/>
    </row>
    <row r="12" spans="1:29" ht="15" hidden="1" customHeight="1" outlineLevel="1">
      <c r="B12" s="104"/>
      <c r="C12" s="103"/>
      <c r="D12" s="104"/>
      <c r="E12" s="104"/>
      <c r="F12" s="104"/>
      <c r="G12" s="105" t="s">
        <v>431</v>
      </c>
      <c r="H12" s="103"/>
      <c r="I12" s="103"/>
      <c r="J12" s="104"/>
      <c r="K12" s="104"/>
      <c r="L12" s="104"/>
      <c r="M12" s="104"/>
      <c r="N12" s="87" t="s">
        <v>432</v>
      </c>
      <c r="O12" s="107">
        <f>E7/E6</f>
        <v>0</v>
      </c>
      <c r="P12" s="106"/>
      <c r="Q12" s="104"/>
      <c r="R12" s="104"/>
      <c r="S12" s="104"/>
      <c r="T12" s="104"/>
    </row>
    <row r="13" spans="1:29" ht="14.4" hidden="1" outlineLevel="1">
      <c r="B13" s="104"/>
      <c r="C13" s="103"/>
      <c r="D13" s="104"/>
      <c r="E13" s="104"/>
      <c r="F13" s="104"/>
      <c r="G13" s="105" t="s">
        <v>433</v>
      </c>
      <c r="H13" s="103"/>
      <c r="I13" s="103"/>
      <c r="J13" s="104"/>
      <c r="K13" s="104"/>
      <c r="L13" s="104"/>
      <c r="M13" s="104"/>
      <c r="N13" s="87" t="s">
        <v>434</v>
      </c>
      <c r="O13" s="108">
        <f>SUM(F17:F19)</f>
        <v>0</v>
      </c>
      <c r="P13" s="106"/>
      <c r="Q13" s="104"/>
      <c r="R13" s="104"/>
      <c r="S13" s="104"/>
      <c r="T13" s="104"/>
    </row>
    <row r="14" spans="1:29" ht="14.4" hidden="1" outlineLevel="1">
      <c r="B14" s="104"/>
      <c r="C14" s="103"/>
      <c r="D14" s="104"/>
      <c r="E14" s="104"/>
      <c r="F14" s="104"/>
      <c r="G14" s="105" t="s">
        <v>435</v>
      </c>
      <c r="H14" s="103"/>
      <c r="I14" s="103"/>
      <c r="J14" s="104"/>
      <c r="K14" s="104"/>
      <c r="L14" s="104"/>
      <c r="M14" s="104"/>
      <c r="N14" s="109" t="s">
        <v>436</v>
      </c>
      <c r="O14" s="110">
        <f>(((E6+E7)/(E6+E7+E8))*100%)</f>
        <v>1</v>
      </c>
      <c r="P14" s="106"/>
      <c r="Q14" s="104"/>
      <c r="R14" s="104"/>
      <c r="S14" s="104"/>
      <c r="T14" s="104"/>
    </row>
    <row r="15" spans="1:29" ht="14.4" hidden="1" outlineLevel="1">
      <c r="B15" s="104"/>
      <c r="C15" s="103"/>
      <c r="D15" s="104"/>
      <c r="E15" s="104"/>
      <c r="F15" s="104"/>
      <c r="G15" s="104"/>
      <c r="H15" s="103"/>
      <c r="I15" s="103"/>
      <c r="J15" s="104"/>
      <c r="K15" s="104"/>
      <c r="L15" s="104"/>
      <c r="M15" s="104"/>
      <c r="P15" s="106"/>
      <c r="Q15" s="104"/>
      <c r="R15" s="104"/>
      <c r="S15" s="104"/>
      <c r="T15" s="104"/>
    </row>
    <row r="16" spans="1:29" ht="29.25" customHeight="1" collapsed="1">
      <c r="B16" s="111" t="s">
        <v>437</v>
      </c>
      <c r="C16" s="111" t="s">
        <v>438</v>
      </c>
      <c r="D16" s="111" t="s">
        <v>439</v>
      </c>
      <c r="E16" s="111" t="s">
        <v>440</v>
      </c>
      <c r="F16" s="111" t="s">
        <v>441</v>
      </c>
      <c r="G16" s="111" t="s">
        <v>33</v>
      </c>
      <c r="H16" s="111" t="s">
        <v>404</v>
      </c>
      <c r="I16" s="111" t="s">
        <v>405</v>
      </c>
      <c r="J16" s="111" t="s">
        <v>442</v>
      </c>
      <c r="K16" s="111" t="s">
        <v>443</v>
      </c>
      <c r="L16" s="112" t="s">
        <v>444</v>
      </c>
      <c r="M16" s="111" t="s">
        <v>445</v>
      </c>
      <c r="N16" s="111" t="s">
        <v>446</v>
      </c>
      <c r="O16" s="111" t="s">
        <v>447</v>
      </c>
      <c r="P16" s="113" t="s">
        <v>448</v>
      </c>
      <c r="Q16" s="112" t="s">
        <v>359</v>
      </c>
      <c r="R16" s="112" t="s">
        <v>449</v>
      </c>
      <c r="S16" s="111" t="s">
        <v>450</v>
      </c>
      <c r="T16" s="114" t="s">
        <v>451</v>
      </c>
    </row>
    <row r="17" spans="1:20" ht="193.5" customHeight="1">
      <c r="B17" s="102">
        <v>1</v>
      </c>
      <c r="C17" s="115">
        <v>45427</v>
      </c>
      <c r="D17" s="115">
        <v>45429</v>
      </c>
      <c r="E17" s="102">
        <f t="shared" ref="E17:E19" ca="1" si="0">IF(G17="3-Closed",0,(TODAY()-C17))</f>
        <v>19</v>
      </c>
      <c r="F17" s="116" t="str">
        <f>IF(G17&lt;&gt;"3-Closed","not yet",(D17-C17))</f>
        <v>not yet</v>
      </c>
      <c r="G17" s="117" t="s">
        <v>408</v>
      </c>
      <c r="H17" s="118" t="s">
        <v>419</v>
      </c>
      <c r="I17" s="119" t="s">
        <v>410</v>
      </c>
      <c r="J17" s="120" t="s">
        <v>452</v>
      </c>
      <c r="K17" s="121" t="s">
        <v>16</v>
      </c>
      <c r="L17" s="121" t="s">
        <v>453</v>
      </c>
      <c r="M17" s="120" t="s">
        <v>454</v>
      </c>
      <c r="N17" s="87" t="s">
        <v>264</v>
      </c>
      <c r="O17" s="121"/>
      <c r="P17" s="122"/>
      <c r="Q17" s="121" t="s">
        <v>455</v>
      </c>
      <c r="R17" s="87"/>
      <c r="S17" s="87" t="s">
        <v>456</v>
      </c>
      <c r="T17" s="123"/>
    </row>
    <row r="18" spans="1:20" ht="79.5" customHeight="1">
      <c r="B18" s="102">
        <v>2</v>
      </c>
      <c r="C18" s="115">
        <v>45427</v>
      </c>
      <c r="D18" s="115">
        <v>45429</v>
      </c>
      <c r="E18" s="102">
        <f t="shared" ca="1" si="0"/>
        <v>19</v>
      </c>
      <c r="F18" s="116" t="str">
        <f>IF(G18&lt;&gt;"3-Closed","Still Open",(D18-C18))</f>
        <v>Still Open</v>
      </c>
      <c r="G18" s="117" t="s">
        <v>408</v>
      </c>
      <c r="H18" s="118" t="s">
        <v>414</v>
      </c>
      <c r="I18" s="119" t="s">
        <v>410</v>
      </c>
      <c r="J18" s="120" t="s">
        <v>457</v>
      </c>
      <c r="K18" s="121" t="s">
        <v>16</v>
      </c>
      <c r="L18" s="121" t="s">
        <v>458</v>
      </c>
      <c r="M18" s="120" t="s">
        <v>459</v>
      </c>
      <c r="N18" s="121" t="s">
        <v>264</v>
      </c>
      <c r="O18" s="87"/>
      <c r="P18" s="124"/>
      <c r="Q18" s="121" t="s">
        <v>460</v>
      </c>
      <c r="R18" s="87"/>
      <c r="S18" s="87" t="s">
        <v>456</v>
      </c>
      <c r="T18" s="87"/>
    </row>
    <row r="19" spans="1:20" ht="111" customHeight="1">
      <c r="B19" s="117">
        <v>3</v>
      </c>
      <c r="C19" s="115">
        <v>45427</v>
      </c>
      <c r="D19" s="115">
        <v>45429</v>
      </c>
      <c r="E19" s="102">
        <f t="shared" ca="1" si="0"/>
        <v>19</v>
      </c>
      <c r="F19" s="116" t="str">
        <f t="shared" ref="F19:F27" si="1">IF(G19&lt;&gt;"3-Closed","not yet",(D19-C19))</f>
        <v>not yet</v>
      </c>
      <c r="G19" s="117" t="s">
        <v>408</v>
      </c>
      <c r="H19" s="118" t="s">
        <v>414</v>
      </c>
      <c r="I19" s="117" t="s">
        <v>410</v>
      </c>
      <c r="J19" s="125" t="s">
        <v>461</v>
      </c>
      <c r="K19" s="121" t="s">
        <v>16</v>
      </c>
      <c r="L19" s="121" t="s">
        <v>458</v>
      </c>
      <c r="M19" s="125" t="s">
        <v>462</v>
      </c>
      <c r="N19" s="121" t="s">
        <v>264</v>
      </c>
      <c r="O19" s="87"/>
      <c r="P19" s="124"/>
      <c r="Q19" s="121" t="s">
        <v>463</v>
      </c>
      <c r="R19" s="87"/>
      <c r="S19" s="121" t="s">
        <v>456</v>
      </c>
      <c r="T19" s="87"/>
    </row>
    <row r="20" spans="1:20" ht="88.5" customHeight="1">
      <c r="A20" s="72"/>
      <c r="B20" s="102">
        <v>4</v>
      </c>
      <c r="C20" s="115">
        <v>45427</v>
      </c>
      <c r="D20" s="115">
        <v>45429</v>
      </c>
      <c r="E20" s="117">
        <v>2</v>
      </c>
      <c r="F20" s="116" t="str">
        <f t="shared" si="1"/>
        <v>not yet</v>
      </c>
      <c r="G20" s="117" t="s">
        <v>408</v>
      </c>
      <c r="H20" s="118" t="s">
        <v>419</v>
      </c>
      <c r="I20" s="117" t="s">
        <v>410</v>
      </c>
      <c r="J20" s="126" t="s">
        <v>464</v>
      </c>
      <c r="K20" s="121" t="s">
        <v>16</v>
      </c>
      <c r="L20" s="121" t="s">
        <v>465</v>
      </c>
      <c r="M20" s="126" t="s">
        <v>466</v>
      </c>
      <c r="N20" s="121" t="s">
        <v>264</v>
      </c>
      <c r="O20" s="87"/>
      <c r="P20" s="124"/>
      <c r="Q20" s="121" t="s">
        <v>455</v>
      </c>
      <c r="R20" s="87"/>
      <c r="S20" s="121" t="s">
        <v>456</v>
      </c>
      <c r="T20" s="87"/>
    </row>
    <row r="21" spans="1:20" ht="95.25" customHeight="1">
      <c r="B21" s="117">
        <v>5</v>
      </c>
      <c r="C21" s="115">
        <v>45427</v>
      </c>
      <c r="D21" s="115">
        <v>45429</v>
      </c>
      <c r="E21" s="117">
        <v>2</v>
      </c>
      <c r="F21" s="116" t="str">
        <f t="shared" si="1"/>
        <v>not yet</v>
      </c>
      <c r="G21" s="117" t="s">
        <v>408</v>
      </c>
      <c r="H21" s="118" t="s">
        <v>423</v>
      </c>
      <c r="I21" s="117" t="s">
        <v>410</v>
      </c>
      <c r="J21" s="126" t="s">
        <v>467</v>
      </c>
      <c r="K21" s="121" t="s">
        <v>16</v>
      </c>
      <c r="L21" s="121" t="s">
        <v>465</v>
      </c>
      <c r="M21" s="126" t="s">
        <v>468</v>
      </c>
      <c r="N21" s="121" t="s">
        <v>264</v>
      </c>
      <c r="O21" s="87"/>
      <c r="P21" s="124"/>
      <c r="Q21" s="121" t="s">
        <v>455</v>
      </c>
      <c r="R21" s="87"/>
      <c r="S21" s="121" t="s">
        <v>456</v>
      </c>
      <c r="T21" s="87"/>
    </row>
    <row r="22" spans="1:20" ht="104.25" customHeight="1">
      <c r="B22" s="102">
        <v>6</v>
      </c>
      <c r="C22" s="115">
        <v>45427</v>
      </c>
      <c r="D22" s="115">
        <v>45429</v>
      </c>
      <c r="E22" s="117">
        <v>3</v>
      </c>
      <c r="F22" s="116" t="str">
        <f t="shared" si="1"/>
        <v>not yet</v>
      </c>
      <c r="G22" s="117" t="s">
        <v>408</v>
      </c>
      <c r="H22" s="118" t="s">
        <v>414</v>
      </c>
      <c r="I22" s="117" t="s">
        <v>410</v>
      </c>
      <c r="J22" s="126" t="s">
        <v>469</v>
      </c>
      <c r="K22" s="121" t="s">
        <v>16</v>
      </c>
      <c r="L22" s="121" t="s">
        <v>470</v>
      </c>
      <c r="M22" s="126" t="s">
        <v>471</v>
      </c>
      <c r="N22" s="121" t="s">
        <v>264</v>
      </c>
      <c r="O22" s="87"/>
      <c r="P22" s="124"/>
      <c r="Q22" s="121" t="s">
        <v>455</v>
      </c>
      <c r="R22" s="87"/>
      <c r="S22" s="121" t="s">
        <v>456</v>
      </c>
      <c r="T22" s="87"/>
    </row>
    <row r="23" spans="1:20" ht="90.75" customHeight="1">
      <c r="B23" s="117">
        <v>7</v>
      </c>
      <c r="C23" s="115">
        <v>45427</v>
      </c>
      <c r="D23" s="115">
        <v>45429</v>
      </c>
      <c r="E23" s="117">
        <v>2</v>
      </c>
      <c r="F23" s="116" t="str">
        <f t="shared" si="1"/>
        <v>not yet</v>
      </c>
      <c r="G23" s="117" t="s">
        <v>408</v>
      </c>
      <c r="H23" s="118" t="s">
        <v>419</v>
      </c>
      <c r="I23" s="117" t="s">
        <v>410</v>
      </c>
      <c r="J23" s="126" t="s">
        <v>313</v>
      </c>
      <c r="K23" s="121" t="s">
        <v>16</v>
      </c>
      <c r="L23" s="121" t="s">
        <v>465</v>
      </c>
      <c r="M23" s="126" t="s">
        <v>472</v>
      </c>
      <c r="N23" s="121" t="s">
        <v>264</v>
      </c>
      <c r="O23" s="87"/>
      <c r="P23" s="124"/>
      <c r="Q23" s="121" t="s">
        <v>455</v>
      </c>
      <c r="R23" s="87"/>
      <c r="S23" s="121" t="s">
        <v>456</v>
      </c>
      <c r="T23" s="87"/>
    </row>
    <row r="24" spans="1:20" ht="109.8" customHeight="1">
      <c r="B24" s="138">
        <v>8</v>
      </c>
      <c r="C24" s="139">
        <v>45427</v>
      </c>
      <c r="D24" s="139">
        <v>45429</v>
      </c>
      <c r="E24" s="138">
        <v>1</v>
      </c>
      <c r="F24" s="140" t="str">
        <f t="shared" si="1"/>
        <v>not yet</v>
      </c>
      <c r="G24" s="138" t="s">
        <v>408</v>
      </c>
      <c r="H24" s="141" t="s">
        <v>419</v>
      </c>
      <c r="I24" s="138" t="s">
        <v>410</v>
      </c>
      <c r="J24" s="142" t="s">
        <v>473</v>
      </c>
      <c r="K24" s="143" t="s">
        <v>16</v>
      </c>
      <c r="L24" s="143" t="s">
        <v>465</v>
      </c>
      <c r="M24" s="158" t="s">
        <v>474</v>
      </c>
      <c r="N24" s="143" t="s">
        <v>264</v>
      </c>
      <c r="O24" s="143"/>
      <c r="P24" s="144"/>
      <c r="Q24" s="143" t="s">
        <v>455</v>
      </c>
      <c r="R24" s="143"/>
      <c r="S24" s="143" t="s">
        <v>456</v>
      </c>
      <c r="T24" s="143"/>
    </row>
    <row r="25" spans="1:20" ht="78.75" customHeight="1">
      <c r="B25" s="159">
        <v>9</v>
      </c>
      <c r="C25" s="160">
        <v>45445</v>
      </c>
      <c r="D25" s="160">
        <v>45445</v>
      </c>
      <c r="E25" s="159">
        <v>1</v>
      </c>
      <c r="F25" s="140" t="str">
        <f t="shared" si="1"/>
        <v>not yet</v>
      </c>
      <c r="G25" s="138" t="s">
        <v>408</v>
      </c>
      <c r="H25" s="141" t="s">
        <v>419</v>
      </c>
      <c r="I25" s="138" t="s">
        <v>410</v>
      </c>
      <c r="J25" s="161" t="s">
        <v>482</v>
      </c>
      <c r="K25" s="162" t="s">
        <v>16</v>
      </c>
      <c r="L25" s="162" t="s">
        <v>470</v>
      </c>
      <c r="M25" s="163" t="s">
        <v>479</v>
      </c>
      <c r="N25" s="162" t="s">
        <v>264</v>
      </c>
      <c r="O25" s="164"/>
      <c r="P25" s="165"/>
      <c r="Q25" s="162" t="s">
        <v>455</v>
      </c>
      <c r="R25" s="164"/>
      <c r="S25" s="162" t="s">
        <v>480</v>
      </c>
      <c r="T25" s="164"/>
    </row>
    <row r="26" spans="1:20" s="137" customFormat="1" ht="78.75" customHeight="1">
      <c r="B26" s="159">
        <v>10</v>
      </c>
      <c r="C26" s="167">
        <v>45446</v>
      </c>
      <c r="D26" s="167">
        <v>45446</v>
      </c>
      <c r="E26" s="159">
        <v>1</v>
      </c>
      <c r="F26" s="168" t="str">
        <f t="shared" si="1"/>
        <v>not yet</v>
      </c>
      <c r="G26" s="159" t="s">
        <v>408</v>
      </c>
      <c r="H26" s="169" t="s">
        <v>419</v>
      </c>
      <c r="I26" s="159" t="s">
        <v>410</v>
      </c>
      <c r="J26" s="161" t="s">
        <v>483</v>
      </c>
      <c r="K26" s="162" t="s">
        <v>16</v>
      </c>
      <c r="L26" s="162" t="s">
        <v>470</v>
      </c>
      <c r="M26" s="161" t="s">
        <v>481</v>
      </c>
      <c r="N26" s="162" t="s">
        <v>264</v>
      </c>
      <c r="O26" s="164"/>
      <c r="P26" s="165"/>
      <c r="Q26" s="162" t="s">
        <v>455</v>
      </c>
      <c r="R26" s="164"/>
      <c r="S26" s="162" t="s">
        <v>480</v>
      </c>
      <c r="T26" s="164"/>
    </row>
    <row r="27" spans="1:20" ht="126" customHeight="1">
      <c r="B27" s="145">
        <v>11</v>
      </c>
      <c r="C27" s="146">
        <v>45447</v>
      </c>
      <c r="D27" s="146">
        <v>45447</v>
      </c>
      <c r="E27" s="145">
        <v>1</v>
      </c>
      <c r="F27" s="147" t="str">
        <f t="shared" si="1"/>
        <v>not yet</v>
      </c>
      <c r="G27" s="145" t="s">
        <v>408</v>
      </c>
      <c r="H27" s="166" t="s">
        <v>419</v>
      </c>
      <c r="I27" s="145" t="s">
        <v>410</v>
      </c>
      <c r="J27" s="156" t="s">
        <v>484</v>
      </c>
      <c r="K27" s="157" t="s">
        <v>16</v>
      </c>
      <c r="L27" s="157" t="s">
        <v>470</v>
      </c>
      <c r="M27" s="156" t="s">
        <v>485</v>
      </c>
      <c r="N27" s="162" t="s">
        <v>264</v>
      </c>
      <c r="O27" s="148"/>
      <c r="P27" s="149"/>
      <c r="Q27" s="157" t="s">
        <v>455</v>
      </c>
      <c r="R27" s="148"/>
      <c r="S27" s="157" t="s">
        <v>480</v>
      </c>
      <c r="T27" s="148"/>
    </row>
    <row r="28" spans="1:20" ht="78.75" customHeight="1">
      <c r="B28" s="127"/>
      <c r="C28" s="128"/>
      <c r="D28" s="128"/>
      <c r="E28" s="90"/>
      <c r="F28" s="129"/>
      <c r="G28" s="127"/>
      <c r="H28" s="127"/>
      <c r="I28" s="127"/>
      <c r="J28" s="130"/>
      <c r="K28" s="131"/>
      <c r="L28" s="131"/>
      <c r="M28" s="130"/>
      <c r="N28" s="131"/>
      <c r="O28" s="79"/>
      <c r="P28" s="80"/>
      <c r="Q28" s="79"/>
      <c r="R28" s="79"/>
      <c r="S28" s="131"/>
      <c r="T28" s="79"/>
    </row>
    <row r="29" spans="1:20" ht="78.75" customHeight="1">
      <c r="B29" s="127"/>
      <c r="C29" s="128"/>
      <c r="D29" s="128"/>
      <c r="E29" s="90"/>
      <c r="F29" s="129"/>
      <c r="G29" s="127"/>
      <c r="H29" s="127"/>
      <c r="I29" s="127"/>
      <c r="J29" s="130"/>
      <c r="K29" s="131"/>
      <c r="L29" s="131"/>
      <c r="M29" s="130"/>
      <c r="N29" s="131"/>
      <c r="O29" s="79"/>
      <c r="P29" s="80"/>
      <c r="Q29" s="79"/>
      <c r="R29" s="79"/>
      <c r="S29" s="131"/>
      <c r="T29" s="79"/>
    </row>
    <row r="30" spans="1:20" ht="78.75" customHeight="1">
      <c r="B30" s="127"/>
      <c r="C30" s="128"/>
      <c r="D30" s="128"/>
      <c r="E30" s="90"/>
      <c r="F30" s="129"/>
      <c r="G30" s="127"/>
      <c r="H30" s="127"/>
      <c r="I30" s="127"/>
      <c r="J30" s="130"/>
      <c r="K30" s="131"/>
      <c r="L30" s="131"/>
      <c r="M30" s="130"/>
      <c r="N30" s="131"/>
      <c r="O30" s="79"/>
      <c r="P30" s="80"/>
      <c r="Q30" s="79"/>
      <c r="R30" s="79"/>
      <c r="S30" s="131"/>
      <c r="T30" s="79"/>
    </row>
  </sheetData>
  <autoFilter ref="B16:S16"/>
  <conditionalFormatting sqref="H17:I30">
    <cfRule type="cellIs" dxfId="19" priority="1" operator="equal">
      <formula>$G$9</formula>
    </cfRule>
  </conditionalFormatting>
  <conditionalFormatting sqref="H17:I30">
    <cfRule type="cellIs" dxfId="18" priority="2" operator="equal">
      <formula>$G$8</formula>
    </cfRule>
  </conditionalFormatting>
  <conditionalFormatting sqref="H17:I30">
    <cfRule type="cellIs" dxfId="17" priority="3" operator="equal">
      <formula>$G$7</formula>
    </cfRule>
  </conditionalFormatting>
  <conditionalFormatting sqref="H17:I30">
    <cfRule type="cellIs" dxfId="16" priority="4" operator="equal">
      <formula>$G$6</formula>
    </cfRule>
  </conditionalFormatting>
  <pageMargins left="0.70866141732283472" right="0.70866141732283472" top="0.15748031496062992" bottom="0.15748031496062992" header="0" footer="0"/>
  <pageSetup paperSize="9" scale="45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Dropdowns!$B$9:$B$13</xm:f>
          </x14:formula1>
          <xm:sqref>H17:H30</xm:sqref>
        </x14:dataValidation>
        <x14:dataValidation type="list" allowBlank="1" showErrorMessage="1">
          <x14:formula1>
            <xm:f>Dropdowns!$B$16:$B$18</xm:f>
          </x14:formula1>
          <xm:sqref>I17:I30</xm:sqref>
        </x14:dataValidation>
        <x14:dataValidation type="list" allowBlank="1" showErrorMessage="1">
          <x14:formula1>
            <xm:f>Dropdowns!$B$2:$B$7</xm:f>
          </x14:formula1>
          <xm:sqref>G17:G30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/>
  </sheetViews>
  <sheetFormatPr defaultColWidth="14.44140625" defaultRowHeight="15" customHeight="1"/>
  <cols>
    <col min="1" max="1" width="9.109375" customWidth="1"/>
    <col min="2" max="2" width="11.44140625" customWidth="1"/>
    <col min="3" max="6" width="9.109375" customWidth="1"/>
    <col min="7" max="22" width="8.6640625" customWidth="1"/>
  </cols>
  <sheetData>
    <row r="1" spans="1:22" ht="14.4">
      <c r="A1" s="104"/>
      <c r="B1" s="132" t="s">
        <v>33</v>
      </c>
      <c r="C1" s="104"/>
      <c r="D1" s="104"/>
      <c r="E1" s="104"/>
      <c r="F1" s="104"/>
      <c r="G1" s="104"/>
      <c r="H1" s="104"/>
      <c r="I1" s="104"/>
      <c r="J1" s="104"/>
      <c r="K1" s="106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</row>
    <row r="2" spans="1:22" ht="14.4">
      <c r="A2" s="104"/>
      <c r="B2" s="133" t="s">
        <v>408</v>
      </c>
      <c r="C2" s="104"/>
      <c r="D2" s="104"/>
      <c r="E2" s="104"/>
      <c r="F2" s="104"/>
      <c r="G2" s="104"/>
      <c r="H2" s="104"/>
      <c r="I2" s="104"/>
      <c r="J2" s="104"/>
      <c r="K2" s="106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</row>
    <row r="3" spans="1:22" ht="14.4">
      <c r="A3" s="104"/>
      <c r="B3" s="134" t="s">
        <v>412</v>
      </c>
      <c r="C3" s="104"/>
      <c r="D3" s="104"/>
      <c r="E3" s="104"/>
      <c r="F3" s="104"/>
      <c r="G3" s="104"/>
      <c r="H3" s="104"/>
      <c r="I3" s="104"/>
      <c r="J3" s="104"/>
      <c r="K3" s="106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</row>
    <row r="4" spans="1:22" ht="14.4">
      <c r="A4" s="104"/>
      <c r="B4" s="134" t="s">
        <v>417</v>
      </c>
      <c r="C4" s="104"/>
      <c r="D4" s="104"/>
      <c r="E4" s="104"/>
      <c r="F4" s="104"/>
      <c r="G4" s="104"/>
      <c r="H4" s="104"/>
      <c r="I4" s="104"/>
      <c r="J4" s="104"/>
      <c r="K4" s="106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</row>
    <row r="5" spans="1:22" ht="14.4">
      <c r="A5" s="104"/>
      <c r="B5" s="104" t="s">
        <v>422</v>
      </c>
      <c r="C5" s="104"/>
      <c r="D5" s="104"/>
      <c r="E5" s="104"/>
      <c r="F5" s="104"/>
      <c r="G5" s="104"/>
      <c r="H5" s="104"/>
      <c r="I5" s="104"/>
      <c r="J5" s="104"/>
      <c r="K5" s="106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</row>
    <row r="6" spans="1:22" ht="14.4">
      <c r="A6" s="104"/>
      <c r="B6" s="134" t="s">
        <v>475</v>
      </c>
      <c r="C6" s="104"/>
      <c r="D6" s="104"/>
      <c r="E6" s="104"/>
      <c r="F6" s="104"/>
      <c r="G6" s="104"/>
      <c r="H6" s="104"/>
      <c r="I6" s="104"/>
      <c r="J6" s="104"/>
      <c r="K6" s="106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</row>
    <row r="7" spans="1:22" ht="14.4">
      <c r="A7" s="104"/>
      <c r="B7" s="104"/>
      <c r="C7" s="104"/>
      <c r="D7" s="104"/>
      <c r="E7" s="104"/>
      <c r="F7" s="104"/>
      <c r="G7" s="104"/>
      <c r="H7" s="104"/>
      <c r="I7" s="104"/>
      <c r="J7" s="104"/>
      <c r="K7" s="106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</row>
    <row r="8" spans="1:22" ht="14.4">
      <c r="A8" s="104"/>
      <c r="B8" s="132" t="s">
        <v>404</v>
      </c>
      <c r="C8" s="104"/>
      <c r="D8" s="104"/>
      <c r="E8" s="104"/>
      <c r="F8" s="104"/>
      <c r="G8" s="104"/>
      <c r="H8" s="104"/>
      <c r="I8" s="104"/>
      <c r="J8" s="104"/>
      <c r="K8" s="106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</row>
    <row r="9" spans="1:22" ht="14.4">
      <c r="A9" s="104"/>
      <c r="B9" s="135" t="s">
        <v>409</v>
      </c>
      <c r="C9" s="104"/>
      <c r="D9" s="104"/>
      <c r="E9" s="104"/>
      <c r="F9" s="104"/>
      <c r="G9" s="104"/>
      <c r="H9" s="104"/>
      <c r="I9" s="104"/>
      <c r="J9" s="104"/>
      <c r="K9" s="106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</row>
    <row r="10" spans="1:22" ht="14.4">
      <c r="A10" s="104"/>
      <c r="B10" s="136" t="s">
        <v>414</v>
      </c>
      <c r="C10" s="104"/>
      <c r="D10" s="104"/>
      <c r="E10" s="104"/>
      <c r="F10" s="104"/>
      <c r="G10" s="104"/>
      <c r="H10" s="104"/>
      <c r="I10" s="104"/>
      <c r="J10" s="104"/>
      <c r="K10" s="106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</row>
    <row r="11" spans="1:22" ht="14.4">
      <c r="A11" s="104"/>
      <c r="B11" s="136" t="s">
        <v>419</v>
      </c>
      <c r="C11" s="104"/>
      <c r="D11" s="104"/>
      <c r="E11" s="104"/>
      <c r="F11" s="104"/>
      <c r="G11" s="104"/>
      <c r="H11" s="104"/>
      <c r="I11" s="104"/>
      <c r="J11" s="104"/>
      <c r="K11" s="106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ht="14.4">
      <c r="A12" s="104"/>
      <c r="B12" s="136" t="s">
        <v>423</v>
      </c>
      <c r="C12" s="104"/>
      <c r="D12" s="104"/>
      <c r="E12" s="104"/>
      <c r="F12" s="104"/>
      <c r="G12" s="104"/>
      <c r="H12" s="104"/>
      <c r="I12" s="104"/>
      <c r="J12" s="104"/>
      <c r="K12" s="106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ht="14.4">
      <c r="A13" s="104"/>
      <c r="B13" s="87" t="s">
        <v>475</v>
      </c>
      <c r="C13" s="104"/>
      <c r="D13" s="104"/>
      <c r="E13" s="104"/>
      <c r="F13" s="104"/>
      <c r="G13" s="104"/>
      <c r="H13" s="104"/>
      <c r="I13" s="104"/>
      <c r="J13" s="104"/>
      <c r="K13" s="106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ht="14.4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6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ht="14.4">
      <c r="A15" s="104"/>
      <c r="B15" s="132" t="s">
        <v>476</v>
      </c>
      <c r="C15" s="104"/>
      <c r="D15" s="104"/>
      <c r="E15" s="104"/>
      <c r="F15" s="104"/>
      <c r="G15" s="104"/>
      <c r="H15" s="104"/>
      <c r="I15" s="104"/>
      <c r="J15" s="104"/>
      <c r="K15" s="106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</row>
    <row r="16" spans="1:22" ht="14.4">
      <c r="A16" s="104"/>
      <c r="B16" s="109" t="s">
        <v>410</v>
      </c>
      <c r="C16" s="104"/>
      <c r="D16" s="104"/>
      <c r="E16" s="104"/>
      <c r="F16" s="104"/>
      <c r="G16" s="104"/>
      <c r="H16" s="104"/>
      <c r="I16" s="104"/>
      <c r="J16" s="104"/>
      <c r="K16" s="106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</row>
    <row r="17" spans="1:22" ht="14.4">
      <c r="A17" s="104"/>
      <c r="B17" s="109" t="s">
        <v>415</v>
      </c>
      <c r="C17" s="104"/>
      <c r="D17" s="104"/>
      <c r="E17" s="104"/>
      <c r="F17" s="104"/>
      <c r="G17" s="104"/>
      <c r="H17" s="104"/>
      <c r="I17" s="104"/>
      <c r="J17" s="104"/>
      <c r="K17" s="106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</row>
    <row r="18" spans="1:22" ht="43.2">
      <c r="A18" s="104"/>
      <c r="B18" s="87" t="s">
        <v>420</v>
      </c>
      <c r="C18" s="104"/>
      <c r="D18" s="104"/>
      <c r="E18" s="104"/>
      <c r="F18" s="104"/>
      <c r="G18" s="104"/>
      <c r="H18" s="104"/>
      <c r="I18" s="104"/>
      <c r="J18" s="104"/>
      <c r="K18" s="106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</row>
    <row r="19" spans="1:22" ht="14.4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6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</row>
    <row r="20" spans="1:22" ht="14.4">
      <c r="A20" s="104"/>
      <c r="B20" s="109" t="s">
        <v>33</v>
      </c>
      <c r="C20" s="104"/>
      <c r="D20" s="104"/>
      <c r="E20" s="104"/>
      <c r="F20" s="104"/>
      <c r="G20" s="104"/>
      <c r="H20" s="104"/>
      <c r="I20" s="104"/>
      <c r="J20" s="104"/>
      <c r="K20" s="106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</row>
    <row r="21" spans="1:22" ht="15.75" customHeight="1">
      <c r="A21" s="104"/>
      <c r="B21" s="109" t="s">
        <v>477</v>
      </c>
      <c r="C21" s="104"/>
      <c r="D21" s="104"/>
      <c r="E21" s="104"/>
      <c r="F21" s="104"/>
      <c r="G21" s="104"/>
      <c r="H21" s="104"/>
      <c r="I21" s="104"/>
      <c r="J21" s="104"/>
      <c r="K21" s="106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</row>
    <row r="22" spans="1:22" ht="15.75" customHeight="1">
      <c r="A22" s="104"/>
      <c r="B22" s="109" t="s">
        <v>121</v>
      </c>
      <c r="C22" s="104"/>
      <c r="D22" s="104"/>
      <c r="E22" s="104"/>
      <c r="F22" s="104"/>
      <c r="G22" s="104"/>
      <c r="H22" s="104"/>
      <c r="I22" s="104"/>
      <c r="J22" s="104"/>
      <c r="K22" s="106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</row>
    <row r="23" spans="1:22" ht="15.75" customHeight="1">
      <c r="A23" s="104"/>
      <c r="B23" s="109" t="s">
        <v>478</v>
      </c>
      <c r="C23" s="104"/>
      <c r="D23" s="104"/>
      <c r="E23" s="104"/>
      <c r="F23" s="104"/>
      <c r="G23" s="104"/>
      <c r="H23" s="104"/>
      <c r="I23" s="104"/>
      <c r="J23" s="104"/>
      <c r="K23" s="106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</row>
    <row r="24" spans="1:22" ht="15.75" customHeight="1">
      <c r="A24" s="104"/>
      <c r="B24" s="87" t="s">
        <v>475</v>
      </c>
      <c r="C24" s="104"/>
      <c r="D24" s="104"/>
      <c r="E24" s="104"/>
      <c r="F24" s="104"/>
      <c r="G24" s="104"/>
      <c r="H24" s="104"/>
      <c r="I24" s="104"/>
      <c r="J24" s="104"/>
      <c r="K24" s="106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</row>
    <row r="25" spans="1:22" ht="15.75" customHeight="1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6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</row>
    <row r="26" spans="1:22" ht="15.75" customHeight="1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6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</row>
    <row r="27" spans="1:22" ht="15.75" customHeight="1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6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</row>
    <row r="28" spans="1:22" ht="15.75" customHeight="1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6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</row>
    <row r="29" spans="1:22" ht="15.75" customHeight="1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6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ht="15.75" customHeight="1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6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</row>
    <row r="31" spans="1:22" ht="15.75" customHeight="1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6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</row>
    <row r="32" spans="1:22" ht="15.75" customHeight="1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6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</row>
    <row r="33" spans="1:22" ht="15.75" customHeight="1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6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</row>
    <row r="34" spans="1:22" ht="15.75" customHeight="1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6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</row>
    <row r="35" spans="1:22" ht="15.75" customHeight="1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6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</row>
    <row r="36" spans="1:22" ht="15.75" customHeight="1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6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</row>
    <row r="37" spans="1:22" ht="15.75" customHeight="1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6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</row>
    <row r="38" spans="1:22" ht="15.75" customHeight="1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6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</row>
    <row r="39" spans="1:22" ht="15.75" customHeight="1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6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</row>
    <row r="40" spans="1:22" ht="15.75" customHeight="1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6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</row>
    <row r="41" spans="1:22" ht="15.75" customHeight="1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6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</row>
    <row r="42" spans="1:22" ht="15.75" customHeight="1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6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</row>
    <row r="43" spans="1:22" ht="15.75" customHeight="1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6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</row>
    <row r="44" spans="1:22" ht="15.75" customHeight="1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6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</row>
    <row r="45" spans="1:22" ht="15.75" customHeight="1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6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</row>
    <row r="46" spans="1:22" ht="15.75" customHeight="1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6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</row>
    <row r="47" spans="1:22" ht="15.75" customHeight="1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6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</row>
    <row r="48" spans="1:22" ht="15.75" customHeight="1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6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</row>
    <row r="49" spans="1:22" ht="15.75" customHeight="1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6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</row>
    <row r="50" spans="1:22" ht="15.75" customHeight="1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6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</row>
    <row r="51" spans="1:22" ht="15.75" customHeight="1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6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</row>
    <row r="52" spans="1:22" ht="15.75" customHeight="1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6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</row>
    <row r="53" spans="1:22" ht="15.75" customHeight="1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6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</row>
    <row r="54" spans="1:22" ht="15.75" customHeight="1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6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</row>
    <row r="55" spans="1:22" ht="15.75" customHeight="1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6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</row>
    <row r="56" spans="1:22" ht="15.75" customHeight="1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6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</row>
    <row r="57" spans="1:22" ht="15.75" customHeight="1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6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</row>
    <row r="58" spans="1:22" ht="15.75" customHeight="1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6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</row>
    <row r="59" spans="1:22" ht="15.75" customHeight="1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6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</row>
    <row r="60" spans="1:22" ht="15.75" customHeight="1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6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</row>
    <row r="61" spans="1:22" ht="15.75" customHeight="1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6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</row>
    <row r="62" spans="1:22" ht="15.75" customHeight="1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6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</row>
    <row r="63" spans="1:22" ht="15.75" customHeight="1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6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</row>
    <row r="64" spans="1:22" ht="15.75" customHeight="1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6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</row>
    <row r="65" spans="1:22" ht="15.75" customHeight="1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6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</row>
    <row r="66" spans="1:22" ht="15.75" customHeight="1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6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</row>
    <row r="67" spans="1:22" ht="15.75" customHeight="1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6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</row>
    <row r="68" spans="1:22" ht="15.75" customHeight="1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6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</row>
    <row r="69" spans="1:22" ht="15.75" customHeight="1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6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</row>
    <row r="70" spans="1:22" ht="15.75" customHeight="1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6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</row>
    <row r="71" spans="1:22" ht="15.75" customHeight="1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6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</row>
    <row r="72" spans="1:22" ht="15.75" customHeight="1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6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</row>
    <row r="73" spans="1:22" ht="15.75" customHeight="1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6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</row>
    <row r="74" spans="1:22" ht="15.75" customHeight="1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6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</row>
    <row r="75" spans="1:22" ht="15.75" customHeight="1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6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</row>
    <row r="76" spans="1:22" ht="15.75" customHeight="1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6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</row>
    <row r="77" spans="1:22" ht="15.75" customHeight="1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6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</row>
    <row r="78" spans="1:22" ht="15.75" customHeight="1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6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</row>
    <row r="79" spans="1:22" ht="15.75" customHeight="1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6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</row>
    <row r="80" spans="1:22" ht="15.75" customHeight="1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6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</row>
    <row r="81" spans="1:22" ht="15.75" customHeight="1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6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</row>
    <row r="82" spans="1:22" ht="15.75" customHeight="1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6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</row>
    <row r="83" spans="1:22" ht="15.75" customHeight="1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6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</row>
    <row r="84" spans="1:22" ht="15.75" customHeight="1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6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</row>
    <row r="85" spans="1:22" ht="15.75" customHeight="1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6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</row>
    <row r="86" spans="1:22" ht="15.75" customHeight="1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6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</row>
    <row r="87" spans="1:22" ht="15.75" customHeight="1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6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</row>
    <row r="88" spans="1:22" ht="15.75" customHeight="1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6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</row>
    <row r="89" spans="1:22" ht="15.75" customHeight="1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6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</row>
    <row r="90" spans="1:22" ht="15.75" customHeight="1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6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</row>
    <row r="91" spans="1:22" ht="15.75" customHeight="1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6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</row>
    <row r="92" spans="1:22" ht="15.75" customHeight="1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6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</row>
    <row r="93" spans="1:22" ht="15.75" customHeight="1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6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</row>
    <row r="94" spans="1:22" ht="15.75" customHeight="1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6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</row>
    <row r="95" spans="1:22" ht="15.75" customHeight="1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6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</row>
    <row r="96" spans="1:22" ht="15.75" customHeight="1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6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</row>
    <row r="97" spans="1:22" ht="15.75" customHeight="1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6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</row>
    <row r="98" spans="1:22" ht="15.75" customHeight="1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6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</row>
    <row r="99" spans="1:22" ht="15.75" customHeight="1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6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</row>
    <row r="100" spans="1:22" ht="15.75" customHeight="1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6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</row>
    <row r="101" spans="1:22" ht="15.75" customHeight="1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6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</row>
    <row r="102" spans="1:22" ht="15.75" customHeight="1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6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</row>
    <row r="103" spans="1:22" ht="15.75" customHeight="1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6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</row>
    <row r="104" spans="1:22" ht="15.75" customHeight="1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6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</row>
    <row r="105" spans="1:22" ht="15.75" customHeight="1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6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</row>
    <row r="106" spans="1:22" ht="15.75" customHeight="1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6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</row>
    <row r="107" spans="1:22" ht="15.75" customHeight="1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6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</row>
    <row r="108" spans="1:22" ht="15.75" customHeight="1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6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</row>
    <row r="109" spans="1:22" ht="15.75" customHeight="1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6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</row>
    <row r="110" spans="1:22" ht="15.75" customHeight="1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6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</row>
    <row r="111" spans="1:22" ht="15.75" customHeight="1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6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</row>
    <row r="112" spans="1:22" ht="15.75" customHeight="1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6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</row>
    <row r="113" spans="1:22" ht="15.75" customHeight="1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6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</row>
    <row r="114" spans="1:22" ht="15.75" customHeight="1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6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</row>
    <row r="115" spans="1:22" ht="15.75" customHeight="1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6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</row>
    <row r="116" spans="1:22" ht="15.75" customHeight="1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6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</row>
    <row r="117" spans="1:22" ht="15.75" customHeight="1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6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</row>
    <row r="118" spans="1:22" ht="15.75" customHeight="1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6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</row>
    <row r="119" spans="1:22" ht="15.75" customHeight="1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6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</row>
    <row r="120" spans="1:22" ht="15.75" customHeight="1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6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</row>
    <row r="121" spans="1:22" ht="15.75" customHeight="1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6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</row>
    <row r="122" spans="1:22" ht="15.75" customHeight="1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6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</row>
    <row r="123" spans="1:22" ht="15.75" customHeight="1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6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</row>
    <row r="124" spans="1:22" ht="15.75" customHeight="1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6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</row>
    <row r="125" spans="1:22" ht="15.75" customHeight="1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6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</row>
    <row r="126" spans="1:22" ht="15.75" customHeight="1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6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</row>
    <row r="127" spans="1:22" ht="15.75" customHeight="1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6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</row>
    <row r="128" spans="1:22" ht="15.75" customHeight="1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6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</row>
    <row r="129" spans="1:22" ht="15.75" customHeight="1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6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</row>
    <row r="130" spans="1:22" ht="15.75" customHeight="1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6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</row>
    <row r="131" spans="1:22" ht="15.75" customHeight="1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6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</row>
    <row r="132" spans="1:22" ht="15.75" customHeight="1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6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</row>
    <row r="133" spans="1:22" ht="15.75" customHeight="1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6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</row>
    <row r="134" spans="1:22" ht="15.75" customHeight="1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6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</row>
    <row r="135" spans="1:22" ht="15.75" customHeight="1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6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</row>
    <row r="136" spans="1:22" ht="15.75" customHeight="1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6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</row>
    <row r="137" spans="1:22" ht="15.75" customHeight="1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6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</row>
    <row r="138" spans="1:22" ht="15.75" customHeight="1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6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</row>
    <row r="139" spans="1:22" ht="15.75" customHeight="1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6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</row>
    <row r="140" spans="1:22" ht="15.75" customHeight="1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6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</row>
    <row r="141" spans="1:22" ht="15.75" customHeight="1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6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</row>
    <row r="142" spans="1:22" ht="15.75" customHeight="1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6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</row>
    <row r="143" spans="1:22" ht="15.75" customHeight="1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6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</row>
    <row r="144" spans="1:22" ht="15.75" customHeight="1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6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</row>
    <row r="145" spans="1:22" ht="15.75" customHeight="1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6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</row>
    <row r="146" spans="1:22" ht="15.75" customHeight="1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6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</row>
    <row r="147" spans="1:22" ht="15.75" customHeight="1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6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</row>
    <row r="148" spans="1:22" ht="15.75" customHeight="1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6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</row>
    <row r="149" spans="1:22" ht="15.75" customHeight="1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6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</row>
    <row r="150" spans="1:22" ht="15.75" customHeight="1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6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</row>
    <row r="151" spans="1:22" ht="15.75" customHeight="1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6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</row>
    <row r="152" spans="1:22" ht="15.75" customHeight="1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6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</row>
    <row r="153" spans="1:22" ht="15.75" customHeight="1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6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</row>
    <row r="154" spans="1:22" ht="15.75" customHeight="1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6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</row>
    <row r="155" spans="1:22" ht="15.75" customHeight="1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6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</row>
    <row r="156" spans="1:22" ht="15.75" customHeight="1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6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</row>
    <row r="157" spans="1:22" ht="15.75" customHeight="1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6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</row>
    <row r="158" spans="1:22" ht="15.75" customHeight="1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6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</row>
    <row r="159" spans="1:22" ht="15.75" customHeight="1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6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</row>
    <row r="160" spans="1:22" ht="15.75" customHeight="1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6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</row>
    <row r="161" spans="1:22" ht="15.75" customHeight="1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6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</row>
    <row r="162" spans="1:22" ht="15.75" customHeight="1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6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</row>
    <row r="163" spans="1:22" ht="15.75" customHeight="1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6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</row>
    <row r="164" spans="1:22" ht="15.75" customHeight="1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6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</row>
    <row r="165" spans="1:22" ht="15.75" customHeight="1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6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</row>
    <row r="166" spans="1:22" ht="15.75" customHeight="1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6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</row>
    <row r="167" spans="1:22" ht="15.75" customHeight="1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6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</row>
    <row r="168" spans="1:22" ht="15.75" customHeight="1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6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</row>
    <row r="169" spans="1:22" ht="15.75" customHeight="1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6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</row>
    <row r="170" spans="1:22" ht="15.75" customHeight="1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6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</row>
    <row r="171" spans="1:22" ht="15.75" customHeight="1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6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</row>
    <row r="172" spans="1:22" ht="15.75" customHeight="1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6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</row>
    <row r="173" spans="1:22" ht="15.75" customHeight="1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6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</row>
    <row r="174" spans="1:22" ht="15.75" customHeight="1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6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</row>
    <row r="175" spans="1:22" ht="15.75" customHeight="1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6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</row>
    <row r="176" spans="1:22" ht="15.75" customHeight="1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6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</row>
    <row r="177" spans="1:22" ht="15.75" customHeight="1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6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</row>
    <row r="178" spans="1:22" ht="15.75" customHeight="1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6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</row>
    <row r="179" spans="1:22" ht="15.75" customHeight="1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6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</row>
    <row r="180" spans="1:22" ht="15.75" customHeight="1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6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</row>
    <row r="181" spans="1:22" ht="15.75" customHeight="1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6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</row>
    <row r="182" spans="1:22" ht="15.75" customHeight="1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6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</row>
    <row r="183" spans="1:22" ht="15.75" customHeight="1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6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</row>
    <row r="184" spans="1:22" ht="15.75" customHeight="1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6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</row>
    <row r="185" spans="1:22" ht="15.75" customHeight="1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6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</row>
    <row r="186" spans="1:22" ht="15.75" customHeight="1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6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</row>
    <row r="187" spans="1:22" ht="15.75" customHeight="1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6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</row>
    <row r="188" spans="1:22" ht="15.75" customHeight="1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6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</row>
    <row r="189" spans="1:22" ht="15.75" customHeight="1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6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</row>
    <row r="190" spans="1:22" ht="15.75" customHeight="1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6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</row>
    <row r="191" spans="1:22" ht="15.75" customHeight="1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6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</row>
    <row r="192" spans="1:22" ht="15.75" customHeight="1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6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</row>
    <row r="193" spans="1:22" ht="15.75" customHeight="1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6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</row>
    <row r="194" spans="1:22" ht="15.75" customHeight="1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6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</row>
    <row r="195" spans="1:22" ht="15.75" customHeight="1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6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</row>
    <row r="196" spans="1:22" ht="15.75" customHeight="1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6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</row>
    <row r="197" spans="1:22" ht="15.75" customHeight="1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6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</row>
    <row r="198" spans="1:22" ht="15.75" customHeight="1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6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</row>
    <row r="199" spans="1:22" ht="15.75" customHeight="1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6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</row>
    <row r="200" spans="1:22" ht="15.75" customHeight="1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6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</row>
    <row r="201" spans="1:22" ht="15.75" customHeight="1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6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</row>
    <row r="202" spans="1:22" ht="15.75" customHeight="1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6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</row>
    <row r="203" spans="1:22" ht="15.75" customHeight="1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6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</row>
    <row r="204" spans="1:22" ht="15.75" customHeight="1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6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</row>
    <row r="205" spans="1:22" ht="15.75" customHeight="1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6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</row>
    <row r="206" spans="1:22" ht="15.75" customHeight="1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6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</row>
    <row r="207" spans="1:22" ht="15.75" customHeight="1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6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</row>
    <row r="208" spans="1:22" ht="15.75" customHeight="1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6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</row>
    <row r="209" spans="1:22" ht="15.75" customHeight="1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6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</row>
    <row r="210" spans="1:22" ht="15.75" customHeight="1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6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</row>
    <row r="211" spans="1:22" ht="15.75" customHeight="1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6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</row>
    <row r="212" spans="1:22" ht="15.75" customHeight="1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6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</row>
    <row r="213" spans="1:22" ht="15.75" customHeight="1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6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</row>
    <row r="214" spans="1:22" ht="15.75" customHeight="1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6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</row>
    <row r="215" spans="1:22" ht="15.75" customHeight="1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6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</row>
    <row r="216" spans="1:22" ht="15.75" customHeight="1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6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</row>
    <row r="217" spans="1:22" ht="15.75" customHeight="1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6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</row>
    <row r="218" spans="1:22" ht="15.75" customHeight="1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6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</row>
    <row r="219" spans="1:22" ht="15.75" customHeight="1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6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</row>
    <row r="220" spans="1:22" ht="15.75" customHeight="1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6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</row>
    <row r="221" spans="1:22" ht="15.75" customHeight="1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6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</row>
    <row r="222" spans="1:22" ht="15.75" customHeight="1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6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</row>
    <row r="223" spans="1:22" ht="15.75" customHeight="1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6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</row>
    <row r="224" spans="1:22" ht="15.75" customHeight="1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6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PROJECT DETAILS</vt:lpstr>
      <vt:lpstr>TEST CASE SCENARIO</vt:lpstr>
      <vt:lpstr>DEFECT TRACKER</vt:lpstr>
      <vt:lpstr>Dropdowns</vt:lpstr>
      <vt:lpstr>Full_Project_Name</vt:lpstr>
      <vt:lpstr>Project_Manager</vt:lpstr>
      <vt:lpstr>Project_No</vt:lpstr>
      <vt:lpstr>PROJECT_SPONSOR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2024-06-02T18:32:37Z</dcterms:created>
  <dcterms:modified xsi:type="dcterms:W3CDTF">2024-06-02T18:33:09Z</dcterms:modified>
</cp:coreProperties>
</file>