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8_{FBCD688B-ED66-4DD3-A1AC-5BD3ACB38C19}" xr6:coauthVersionLast="47" xr6:coauthVersionMax="47" xr10:uidLastSave="{00000000-0000-0000-0000-000000000000}"/>
  <bookViews>
    <workbookView xWindow="-120" yWindow="-120" windowWidth="29040" windowHeight="15840" xr2:uid="{95F7E601-910C-4F82-83CD-F899CEDC6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I13" i="1"/>
  <c r="J13" i="1" s="1"/>
  <c r="D13" i="1"/>
  <c r="D11" i="1"/>
  <c r="F11" i="1" s="1"/>
  <c r="B13" i="1" s="1"/>
  <c r="E8" i="1"/>
  <c r="D8" i="1"/>
  <c r="F8" i="1" s="1"/>
  <c r="B8" i="1"/>
  <c r="E7" i="1"/>
  <c r="F7" i="1" s="1"/>
  <c r="D7" i="1"/>
  <c r="E6" i="1"/>
  <c r="D6" i="1"/>
  <c r="F6" i="1" s="1"/>
  <c r="E5" i="1"/>
  <c r="D5" i="1"/>
  <c r="F5" i="1" s="1"/>
  <c r="E4" i="1"/>
  <c r="F4" i="1" s="1"/>
  <c r="D4" i="1"/>
  <c r="E13" i="1" l="1"/>
  <c r="F13" i="1" s="1"/>
  <c r="C14" i="1" s="1"/>
  <c r="K13" i="1"/>
  <c r="B14" i="1"/>
  <c r="F9" i="1"/>
  <c r="D9" i="1"/>
  <c r="E9" i="1"/>
  <c r="B15" i="1" l="1"/>
  <c r="M13" i="1"/>
  <c r="D14" i="1"/>
  <c r="I14" i="1" s="1"/>
  <c r="J14" i="1" s="1"/>
  <c r="K14" i="1" s="1"/>
  <c r="M14" i="1" l="1"/>
  <c r="E14" i="1"/>
  <c r="F14" i="1" s="1"/>
  <c r="C15" i="1" s="1"/>
  <c r="B16" i="1"/>
  <c r="B17" i="1" l="1"/>
  <c r="D15" i="1"/>
  <c r="I15" i="1" l="1"/>
  <c r="J15" i="1" s="1"/>
  <c r="K15" i="1" s="1"/>
  <c r="E15" i="1"/>
  <c r="F15" i="1" s="1"/>
  <c r="C16" i="1" s="1"/>
  <c r="D16" i="1" l="1"/>
  <c r="M15" i="1"/>
  <c r="I16" i="1" l="1"/>
  <c r="J16" i="1" s="1"/>
  <c r="K16" i="1" s="1"/>
  <c r="E16" i="1"/>
  <c r="F16" i="1" s="1"/>
  <c r="C17" i="1" s="1"/>
  <c r="M16" i="1" l="1"/>
  <c r="D17" i="1"/>
  <c r="I17" i="1" l="1"/>
  <c r="J17" i="1" s="1"/>
  <c r="K17" i="1" s="1"/>
  <c r="E17" i="1"/>
  <c r="F17" i="1" s="1"/>
  <c r="M17" i="1" l="1"/>
  <c r="M18" i="1" s="1"/>
  <c r="K18" i="1"/>
</calcChain>
</file>

<file path=xl/sharedStrings.xml><?xml version="1.0" encoding="utf-8"?>
<sst xmlns="http://schemas.openxmlformats.org/spreadsheetml/2006/main" count="25" uniqueCount="20">
  <si>
    <t>SEWA GUNA USAHA</t>
  </si>
  <si>
    <t>TAHUN</t>
  </si>
  <si>
    <t>ARUS KAS</t>
  </si>
  <si>
    <t>PAJAK</t>
  </si>
  <si>
    <t>NET</t>
  </si>
  <si>
    <t>PV 7%</t>
  </si>
  <si>
    <t>ARUS KAS PV</t>
  </si>
  <si>
    <t>TOTAL</t>
  </si>
  <si>
    <t>PEMBELIAN</t>
  </si>
  <si>
    <t>PVA=</t>
  </si>
  <si>
    <t>ANGS=</t>
  </si>
  <si>
    <t>ANGSURAN</t>
  </si>
  <si>
    <t>PINJAMAN</t>
  </si>
  <si>
    <t>BUNGA</t>
  </si>
  <si>
    <t>POKOK</t>
  </si>
  <si>
    <t>SISA</t>
  </si>
  <si>
    <t>PEMELIHARAAN</t>
  </si>
  <si>
    <t>PENYUSUTAN</t>
  </si>
  <si>
    <t>PENGELUARAN</t>
  </si>
  <si>
    <t>ARUS KAS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</si>
</sst>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1B53-3613-4FF1-A0C8-2C08ED60DB81}">
  <dimension ref="A2:M18"/>
  <sheetViews>
    <sheetView tabSelected="1" workbookViewId="0">
      <selection activeCell="L24" sqref="L24"/>
    </sheetView>
  </sheetViews>
  <sheetFormatPr defaultRowHeight="15" x14ac:dyDescent="0.25"/>
  <sheetData>
    <row r="2" spans="1:13" x14ac:dyDescent="0.25">
      <c r="A2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3" x14ac:dyDescent="0.25">
      <c r="A4">
        <v>1</v>
      </c>
      <c r="B4">
        <v>15000</v>
      </c>
      <c r="C4">
        <v>3750</v>
      </c>
      <c r="D4">
        <f>B4-C4</f>
        <v>11250</v>
      </c>
      <c r="E4">
        <f t="shared" ref="E4:E6" si="0">(100/(100+7))^A4</f>
        <v>0.93457943925233644</v>
      </c>
      <c r="F4">
        <f>D4*E4</f>
        <v>10514.018691588784</v>
      </c>
    </row>
    <row r="5" spans="1:13" x14ac:dyDescent="0.25">
      <c r="A5">
        <v>2</v>
      </c>
      <c r="B5">
        <v>15000</v>
      </c>
      <c r="C5">
        <v>3750</v>
      </c>
      <c r="D5">
        <f t="shared" ref="D5:D8" si="1">B5-C5</f>
        <v>11250</v>
      </c>
      <c r="E5">
        <f t="shared" si="0"/>
        <v>0.87343872827321167</v>
      </c>
      <c r="F5">
        <f t="shared" ref="F5:F8" si="2">D5*E5</f>
        <v>9826.1856930736321</v>
      </c>
    </row>
    <row r="6" spans="1:13" x14ac:dyDescent="0.25">
      <c r="A6">
        <v>3</v>
      </c>
      <c r="B6">
        <v>15000</v>
      </c>
      <c r="C6">
        <v>3750</v>
      </c>
      <c r="D6">
        <f t="shared" si="1"/>
        <v>11250</v>
      </c>
      <c r="E6">
        <f t="shared" si="0"/>
        <v>0.81629787689085198</v>
      </c>
      <c r="F6">
        <f t="shared" si="2"/>
        <v>9183.3511150220857</v>
      </c>
    </row>
    <row r="7" spans="1:13" x14ac:dyDescent="0.25">
      <c r="A7">
        <v>4</v>
      </c>
      <c r="B7">
        <v>15000</v>
      </c>
      <c r="C7">
        <v>3750</v>
      </c>
      <c r="D7">
        <f t="shared" si="1"/>
        <v>11250</v>
      </c>
      <c r="E7">
        <f>(100/(100+7))^A7</f>
        <v>0.76289521204752531</v>
      </c>
      <c r="F7">
        <f t="shared" si="2"/>
        <v>8582.5711355346593</v>
      </c>
    </row>
    <row r="8" spans="1:13" x14ac:dyDescent="0.25">
      <c r="A8">
        <v>5</v>
      </c>
      <c r="B8">
        <f>15000+10000</f>
        <v>25000</v>
      </c>
      <c r="C8">
        <v>3750</v>
      </c>
      <c r="D8">
        <f t="shared" si="1"/>
        <v>21250</v>
      </c>
      <c r="E8">
        <f>(100/(100+7))^A8</f>
        <v>0.71298617948366849</v>
      </c>
      <c r="F8">
        <f t="shared" si="2"/>
        <v>15150.956314027955</v>
      </c>
    </row>
    <row r="9" spans="1:13" x14ac:dyDescent="0.25">
      <c r="A9" t="s">
        <v>7</v>
      </c>
      <c r="D9">
        <f>SUM(D4:D8)</f>
        <v>66250</v>
      </c>
      <c r="E9">
        <f>SUM(E4:E8)</f>
        <v>4.1001974359475941</v>
      </c>
      <c r="F9">
        <f t="shared" ref="F9" si="3">SUM(F4:F8)</f>
        <v>53257.082949247117</v>
      </c>
    </row>
    <row r="11" spans="1:13" x14ac:dyDescent="0.25">
      <c r="A11" t="s">
        <v>8</v>
      </c>
      <c r="C11" t="s">
        <v>9</v>
      </c>
      <c r="D11">
        <f>(1-(1/((1+0.09)^A8)))/0.09</f>
        <v>3.8896512633517197</v>
      </c>
      <c r="E11" t="s">
        <v>10</v>
      </c>
      <c r="F11">
        <f>C13/D11</f>
        <v>15425.547417404687</v>
      </c>
    </row>
    <row r="12" spans="1:13" x14ac:dyDescent="0.25">
      <c r="A12" t="s">
        <v>1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3</v>
      </c>
      <c r="K12" t="s">
        <v>19</v>
      </c>
      <c r="L12" t="s">
        <v>5</v>
      </c>
      <c r="M12" t="s">
        <v>6</v>
      </c>
    </row>
    <row r="13" spans="1:13" x14ac:dyDescent="0.25">
      <c r="A13">
        <v>1</v>
      </c>
      <c r="B13">
        <f>F11</f>
        <v>15425.547417404687</v>
      </c>
      <c r="C13">
        <v>60000</v>
      </c>
      <c r="D13">
        <f>9/100*C13</f>
        <v>5400</v>
      </c>
      <c r="E13">
        <f t="shared" ref="E13:F17" si="4">B13-D13</f>
        <v>10025.547417404687</v>
      </c>
      <c r="F13">
        <f t="shared" si="4"/>
        <v>49974.452582595317</v>
      </c>
      <c r="G13">
        <v>3750</v>
      </c>
      <c r="H13">
        <v>12000</v>
      </c>
      <c r="I13">
        <f>D13+G13+H13</f>
        <v>21150</v>
      </c>
      <c r="J13">
        <f>0.25*I13</f>
        <v>5287.5</v>
      </c>
      <c r="K13">
        <f>B13+G13-J13</f>
        <v>13888.047417404687</v>
      </c>
      <c r="L13">
        <v>0.93457943925233644</v>
      </c>
      <c r="M13">
        <f>K13*L13</f>
        <v>12979.483567667932</v>
      </c>
    </row>
    <row r="14" spans="1:13" x14ac:dyDescent="0.25">
      <c r="A14">
        <v>2</v>
      </c>
      <c r="B14">
        <f>B13</f>
        <v>15425.547417404687</v>
      </c>
      <c r="C14">
        <f>F13</f>
        <v>49974.452582595317</v>
      </c>
      <c r="D14">
        <f>9/100*C14</f>
        <v>4497.7007324335782</v>
      </c>
      <c r="E14">
        <f t="shared" si="4"/>
        <v>10927.846684971108</v>
      </c>
      <c r="F14">
        <f t="shared" si="4"/>
        <v>39046.605897624206</v>
      </c>
      <c r="G14">
        <v>3750</v>
      </c>
      <c r="H14">
        <v>12000</v>
      </c>
      <c r="I14">
        <f t="shared" ref="I14:I17" si="5">D14+G14+H14</f>
        <v>20247.700732433579</v>
      </c>
      <c r="J14">
        <f t="shared" ref="J14:J17" si="6">0.25*I14</f>
        <v>5061.9251831083948</v>
      </c>
      <c r="K14">
        <f t="shared" ref="K14:K17" si="7">B14+G14-J14</f>
        <v>14113.622234296292</v>
      </c>
      <c r="L14">
        <v>0.87343872827321167</v>
      </c>
      <c r="M14">
        <f t="shared" ref="M14:M17" si="8">K14*L14</f>
        <v>12327.384255652278</v>
      </c>
    </row>
    <row r="15" spans="1:13" x14ac:dyDescent="0.25">
      <c r="A15">
        <v>3</v>
      </c>
      <c r="B15">
        <f t="shared" ref="B15:B17" si="9">B14</f>
        <v>15425.547417404687</v>
      </c>
      <c r="C15">
        <f>F14</f>
        <v>39046.605897624206</v>
      </c>
      <c r="D15">
        <f>9/100*C15</f>
        <v>3514.1945307861783</v>
      </c>
      <c r="E15">
        <f t="shared" si="4"/>
        <v>11911.352886618508</v>
      </c>
      <c r="F15">
        <f t="shared" si="4"/>
        <v>27135.253011005698</v>
      </c>
      <c r="G15">
        <v>3750</v>
      </c>
      <c r="H15">
        <v>12000</v>
      </c>
      <c r="I15">
        <f t="shared" si="5"/>
        <v>19264.194530786179</v>
      </c>
      <c r="J15">
        <f t="shared" si="6"/>
        <v>4816.0486326965447</v>
      </c>
      <c r="K15">
        <f t="shared" si="7"/>
        <v>14359.498784708143</v>
      </c>
      <c r="L15">
        <v>0.81629787689085198</v>
      </c>
      <c r="M15">
        <f t="shared" si="8"/>
        <v>11721.628371174027</v>
      </c>
    </row>
    <row r="16" spans="1:13" x14ac:dyDescent="0.25">
      <c r="A16">
        <v>4</v>
      </c>
      <c r="B16">
        <f t="shared" si="9"/>
        <v>15425.547417404687</v>
      </c>
      <c r="C16">
        <f>F15</f>
        <v>27135.253011005698</v>
      </c>
      <c r="D16">
        <f>9/100*C16</f>
        <v>2442.1727709905126</v>
      </c>
      <c r="E16">
        <f t="shared" si="4"/>
        <v>12983.374646414173</v>
      </c>
      <c r="F16">
        <f t="shared" si="4"/>
        <v>14151.878364591525</v>
      </c>
      <c r="G16">
        <v>3750</v>
      </c>
      <c r="H16">
        <v>12000</v>
      </c>
      <c r="I16">
        <f t="shared" si="5"/>
        <v>18192.172770990514</v>
      </c>
      <c r="J16">
        <f t="shared" si="6"/>
        <v>4548.0431927476284</v>
      </c>
      <c r="K16">
        <f t="shared" si="7"/>
        <v>14627.504224657059</v>
      </c>
      <c r="L16">
        <v>0.76289521204752531</v>
      </c>
      <c r="M16">
        <f t="shared" si="8"/>
        <v>11159.252937195819</v>
      </c>
    </row>
    <row r="17" spans="1:13" x14ac:dyDescent="0.25">
      <c r="A17">
        <v>5</v>
      </c>
      <c r="B17">
        <f t="shared" si="9"/>
        <v>15425.547417404687</v>
      </c>
      <c r="C17">
        <f>F16</f>
        <v>14151.878364591525</v>
      </c>
      <c r="D17">
        <f>9/100*C17</f>
        <v>1273.6690528132372</v>
      </c>
      <c r="E17">
        <f t="shared" si="4"/>
        <v>14151.87836459145</v>
      </c>
      <c r="F17">
        <f t="shared" si="4"/>
        <v>7.4578565545380116E-11</v>
      </c>
      <c r="G17">
        <v>3750</v>
      </c>
      <c r="H17">
        <v>12000</v>
      </c>
      <c r="I17">
        <f t="shared" si="5"/>
        <v>17023.669052813239</v>
      </c>
      <c r="J17">
        <f t="shared" si="6"/>
        <v>4255.9172632033096</v>
      </c>
      <c r="K17">
        <f t="shared" si="7"/>
        <v>14919.630154201377</v>
      </c>
      <c r="L17">
        <v>0.71298617948366849</v>
      </c>
      <c r="M17">
        <f t="shared" si="8"/>
        <v>10637.490102953376</v>
      </c>
    </row>
    <row r="18" spans="1:13" x14ac:dyDescent="0.25">
      <c r="A18" t="s">
        <v>7</v>
      </c>
      <c r="K18">
        <f>SUM(K13:K17)</f>
        <v>71908.302815267554</v>
      </c>
      <c r="L18">
        <f>SUM(L13:L17)</f>
        <v>4.1001974359475941</v>
      </c>
      <c r="M18">
        <f>SUM(M13:M17)</f>
        <v>58825.239234643435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2022-11-05T09:57:53Z</dcterms:created>
  <dcterms:modified xsi:type="dcterms:W3CDTF">2022-11-05T09:58:14Z</dcterms:modified>
</cp:coreProperties>
</file>