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rwin\MANAJEMEN\CORP FINANCE\"/>
    </mc:Choice>
  </mc:AlternateContent>
  <xr:revisionPtr revIDLastSave="0" documentId="13_ncr:1_{CD5BC478-FDE3-4FEE-B9A8-485ACEB50199}" xr6:coauthVersionLast="47" xr6:coauthVersionMax="47" xr10:uidLastSave="{00000000-0000-0000-0000-000000000000}"/>
  <bookViews>
    <workbookView xWindow="1395" yWindow="2745" windowWidth="12015" windowHeight="10995" activeTab="2" xr2:uid="{9F5CD90E-0A50-4201-9AAF-F8BAF6DD344D}"/>
  </bookViews>
  <sheets>
    <sheet name="No1" sheetId="9" r:id="rId1"/>
    <sheet name="No2" sheetId="10" r:id="rId2"/>
    <sheet name="No3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1" l="1"/>
  <c r="B10" i="11"/>
  <c r="C10" i="11" s="1"/>
  <c r="C5" i="11"/>
  <c r="C4" i="11"/>
  <c r="C3" i="11"/>
  <c r="C9" i="11"/>
  <c r="C8" i="11"/>
  <c r="B9" i="11"/>
  <c r="B8" i="11"/>
  <c r="B11" i="10" l="1"/>
  <c r="D11" i="10" s="1"/>
  <c r="B6" i="10"/>
  <c r="B7" i="10" s="1"/>
  <c r="C11" i="10" s="1"/>
  <c r="C12" i="10" s="1"/>
  <c r="E11" i="10" l="1"/>
  <c r="F11" i="10" s="1"/>
  <c r="B12" i="10" s="1"/>
  <c r="C13" i="10"/>
  <c r="C14" i="10" l="1"/>
  <c r="C15" i="10" s="1"/>
  <c r="C16" i="10" l="1"/>
  <c r="C17" i="10" l="1"/>
  <c r="C18" i="10" l="1"/>
  <c r="C19" i="10" l="1"/>
  <c r="C20" i="10" l="1"/>
  <c r="C21" i="10" s="1"/>
  <c r="C22" i="10" s="1"/>
  <c r="C23" i="10" l="1"/>
  <c r="C24" i="10" l="1"/>
  <c r="C25" i="10" l="1"/>
  <c r="C26" i="10" l="1"/>
  <c r="C27" i="10" l="1"/>
  <c r="C28" i="10" l="1"/>
  <c r="B5" i="9"/>
  <c r="C29" i="10" l="1"/>
  <c r="D12" i="10"/>
  <c r="E12" i="10" s="1"/>
  <c r="F12" i="10" s="1"/>
  <c r="B13" i="10" s="1"/>
  <c r="C30" i="10" l="1"/>
  <c r="D13" i="10"/>
  <c r="E13" i="10" s="1"/>
  <c r="F13" i="10"/>
  <c r="B14" i="10" s="1"/>
  <c r="C31" i="10" l="1"/>
  <c r="D14" i="10"/>
  <c r="E14" i="10" s="1"/>
  <c r="F14" i="10"/>
  <c r="B15" i="10" s="1"/>
  <c r="D15" i="10" s="1"/>
  <c r="E15" i="10" s="1"/>
  <c r="F15" i="10" s="1"/>
  <c r="B16" i="10" s="1"/>
  <c r="D16" i="10" s="1"/>
  <c r="E16" i="10" s="1"/>
  <c r="F16" i="10" s="1"/>
  <c r="B17" i="10" s="1"/>
  <c r="D17" i="10" s="1"/>
  <c r="E17" i="10" s="1"/>
  <c r="F17" i="10" s="1"/>
  <c r="B18" i="10" s="1"/>
  <c r="D18" i="10" s="1"/>
  <c r="E18" i="10" s="1"/>
  <c r="F18" i="10" s="1"/>
  <c r="B19" i="10" s="1"/>
  <c r="D19" i="10" s="1"/>
  <c r="E19" i="10" s="1"/>
  <c r="F19" i="10" s="1"/>
  <c r="B20" i="10" s="1"/>
  <c r="D20" i="10" s="1"/>
  <c r="E20" i="10" s="1"/>
  <c r="F20" i="10" s="1"/>
  <c r="B21" i="10" s="1"/>
  <c r="D21" i="10" s="1"/>
  <c r="E21" i="10" s="1"/>
  <c r="F21" i="10" s="1"/>
  <c r="B22" i="10" s="1"/>
  <c r="D22" i="10" s="1"/>
  <c r="E22" i="10" s="1"/>
  <c r="F22" i="10" s="1"/>
  <c r="B23" i="10" s="1"/>
  <c r="D23" i="10" s="1"/>
  <c r="E23" i="10" s="1"/>
  <c r="F23" i="10" s="1"/>
  <c r="B24" i="10" s="1"/>
  <c r="D24" i="10" s="1"/>
  <c r="E24" i="10" s="1"/>
  <c r="F24" i="10" s="1"/>
  <c r="B25" i="10" s="1"/>
  <c r="D25" i="10" s="1"/>
  <c r="E25" i="10" s="1"/>
  <c r="F25" i="10" s="1"/>
  <c r="B26" i="10" s="1"/>
  <c r="D26" i="10" s="1"/>
  <c r="E26" i="10" s="1"/>
  <c r="F26" i="10" s="1"/>
  <c r="B27" i="10" s="1"/>
  <c r="D27" i="10" s="1"/>
  <c r="E27" i="10" s="1"/>
  <c r="F27" i="10" s="1"/>
  <c r="B28" i="10" s="1"/>
  <c r="D28" i="10" s="1"/>
  <c r="E28" i="10" s="1"/>
  <c r="F28" i="10" s="1"/>
  <c r="B29" i="10" s="1"/>
  <c r="D29" i="10" s="1"/>
  <c r="E29" i="10" s="1"/>
  <c r="F29" i="10" s="1"/>
  <c r="B30" i="10" s="1"/>
  <c r="D30" i="10" s="1"/>
  <c r="E30" i="10" s="1"/>
  <c r="F30" i="10" s="1"/>
  <c r="B31" i="10" s="1"/>
  <c r="D31" i="10" l="1"/>
  <c r="C32" i="10"/>
  <c r="E31" i="10"/>
  <c r="F31" i="10" s="1"/>
  <c r="B32" i="10" s="1"/>
  <c r="D32" i="10" l="1"/>
  <c r="C33" i="10"/>
  <c r="E32" i="10"/>
  <c r="F32" i="10" s="1"/>
  <c r="B33" i="10" s="1"/>
  <c r="D33" i="10" l="1"/>
  <c r="E33" i="10" s="1"/>
  <c r="F33" i="10" s="1"/>
  <c r="B34" i="10" s="1"/>
  <c r="C34" i="10"/>
  <c r="D34" i="10" l="1"/>
  <c r="E34" i="10"/>
  <c r="F34" i="10" s="1"/>
  <c r="B35" i="10" s="1"/>
  <c r="C35" i="10"/>
  <c r="D35" i="10" l="1"/>
  <c r="E35" i="10" s="1"/>
  <c r="F35" i="10" s="1"/>
  <c r="B36" i="10" s="1"/>
  <c r="C36" i="10"/>
  <c r="D36" i="10" l="1"/>
  <c r="E36" i="10"/>
  <c r="F36" i="10" s="1"/>
  <c r="B37" i="10" s="1"/>
  <c r="C37" i="10"/>
  <c r="D37" i="10" l="1"/>
  <c r="E37" i="10"/>
  <c r="F37" i="10" s="1"/>
  <c r="B38" i="10" s="1"/>
  <c r="C38" i="10"/>
  <c r="D38" i="10" l="1"/>
  <c r="E38" i="10" s="1"/>
  <c r="F38" i="10" s="1"/>
  <c r="B39" i="10" s="1"/>
  <c r="C39" i="10"/>
  <c r="D39" i="10" l="1"/>
  <c r="E39" i="10"/>
  <c r="F39" i="10" s="1"/>
  <c r="B40" i="10" s="1"/>
  <c r="C40" i="10"/>
  <c r="D40" i="10" l="1"/>
  <c r="E40" i="10" s="1"/>
  <c r="F40" i="10" s="1"/>
  <c r="B41" i="10" s="1"/>
  <c r="C41" i="10"/>
  <c r="C42" i="10" s="1"/>
  <c r="C43" i="10" l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D41" i="10"/>
  <c r="E41" i="10" s="1"/>
  <c r="F41" i="10" s="1"/>
  <c r="B42" i="10" s="1"/>
  <c r="D42" i="10" s="1"/>
  <c r="E42" i="10" s="1"/>
  <c r="F42" i="10" s="1"/>
  <c r="B43" i="10" s="1"/>
  <c r="D43" i="10" s="1"/>
  <c r="E43" i="10" s="1"/>
  <c r="F43" i="10" s="1"/>
  <c r="B44" i="10" s="1"/>
  <c r="D44" i="10" l="1"/>
  <c r="E44" i="10" s="1"/>
  <c r="F44" i="10"/>
  <c r="B45" i="10" s="1"/>
  <c r="C61" i="10"/>
  <c r="C62" i="10" s="1"/>
  <c r="C63" i="10" l="1"/>
  <c r="D45" i="10"/>
  <c r="E45" i="10" s="1"/>
  <c r="F45" i="10" s="1"/>
  <c r="B46" i="10" s="1"/>
  <c r="D46" i="10" s="1"/>
  <c r="E46" i="10" s="1"/>
  <c r="F46" i="10" s="1"/>
  <c r="B47" i="10" s="1"/>
  <c r="D47" i="10" l="1"/>
  <c r="E47" i="10" s="1"/>
  <c r="F47" i="10" s="1"/>
  <c r="B48" i="10" s="1"/>
  <c r="C64" i="10"/>
  <c r="D48" i="10" l="1"/>
  <c r="E48" i="10" s="1"/>
  <c r="F48" i="10" s="1"/>
  <c r="B49" i="10" s="1"/>
  <c r="C65" i="10"/>
  <c r="D49" i="10" l="1"/>
  <c r="E49" i="10" s="1"/>
  <c r="F49" i="10"/>
  <c r="B50" i="10" s="1"/>
  <c r="D50" i="10" s="1"/>
  <c r="E50" i="10" s="1"/>
  <c r="F50" i="10" s="1"/>
  <c r="B51" i="10" s="1"/>
  <c r="D51" i="10" s="1"/>
  <c r="E51" i="10" s="1"/>
  <c r="F51" i="10" s="1"/>
  <c r="B52" i="10" s="1"/>
  <c r="D52" i="10" s="1"/>
  <c r="E52" i="10" s="1"/>
  <c r="F52" i="10" s="1"/>
  <c r="B53" i="10" s="1"/>
  <c r="C66" i="10"/>
  <c r="C67" i="10" l="1"/>
  <c r="D53" i="10"/>
  <c r="E53" i="10" s="1"/>
  <c r="F53" i="10" s="1"/>
  <c r="B54" i="10" s="1"/>
  <c r="D54" i="10" l="1"/>
  <c r="E54" i="10" s="1"/>
  <c r="F54" i="10" s="1"/>
  <c r="B55" i="10" s="1"/>
  <c r="D55" i="10" s="1"/>
  <c r="E55" i="10" s="1"/>
  <c r="F55" i="10" s="1"/>
  <c r="B56" i="10" s="1"/>
  <c r="C68" i="10"/>
  <c r="C69" i="10" s="1"/>
  <c r="C70" i="10" l="1"/>
  <c r="D56" i="10"/>
  <c r="E56" i="10" s="1"/>
  <c r="F56" i="10" s="1"/>
  <c r="B57" i="10" s="1"/>
  <c r="D57" i="10" l="1"/>
  <c r="E57" i="10" s="1"/>
  <c r="F57" i="10"/>
  <c r="B58" i="10" s="1"/>
  <c r="D58" i="10" s="1"/>
  <c r="E58" i="10" s="1"/>
  <c r="F58" i="10" s="1"/>
  <c r="B59" i="10" s="1"/>
  <c r="D59" i="10" s="1"/>
  <c r="E59" i="10" s="1"/>
  <c r="F59" i="10" s="1"/>
  <c r="B60" i="10" s="1"/>
  <c r="D60" i="10" l="1"/>
  <c r="E60" i="10" s="1"/>
  <c r="F60" i="10"/>
  <c r="B61" i="10" s="1"/>
  <c r="D61" i="10" s="1"/>
  <c r="E61" i="10" s="1"/>
  <c r="F61" i="10" s="1"/>
  <c r="B62" i="10" s="1"/>
  <c r="D62" i="10" l="1"/>
  <c r="E62" i="10" s="1"/>
  <c r="F62" i="10"/>
  <c r="B63" i="10" s="1"/>
  <c r="D63" i="10" s="1"/>
  <c r="E63" i="10" s="1"/>
  <c r="F63" i="10" s="1"/>
  <c r="B64" i="10" s="1"/>
  <c r="D64" i="10" s="1"/>
  <c r="E64" i="10" s="1"/>
  <c r="F64" i="10" s="1"/>
  <c r="B65" i="10" s="1"/>
  <c r="D65" i="10" s="1"/>
  <c r="E65" i="10" s="1"/>
  <c r="F65" i="10" s="1"/>
  <c r="B66" i="10" s="1"/>
  <c r="D66" i="10" s="1"/>
  <c r="E66" i="10" s="1"/>
  <c r="F66" i="10" s="1"/>
  <c r="B67" i="10" s="1"/>
  <c r="D67" i="10" s="1"/>
  <c r="E67" i="10" s="1"/>
  <c r="F67" i="10" s="1"/>
  <c r="B68" i="10" s="1"/>
  <c r="D68" i="10" s="1"/>
  <c r="E68" i="10" s="1"/>
  <c r="F68" i="10" s="1"/>
  <c r="B69" i="10" s="1"/>
  <c r="D69" i="10" s="1"/>
  <c r="E69" i="10" s="1"/>
  <c r="F69" i="10" s="1"/>
  <c r="B70" i="10" s="1"/>
  <c r="D70" i="10" l="1"/>
  <c r="E70" i="10" s="1"/>
  <c r="F70" i="10"/>
</calcChain>
</file>

<file path=xl/sharedStrings.xml><?xml version="1.0" encoding="utf-8"?>
<sst xmlns="http://schemas.openxmlformats.org/spreadsheetml/2006/main" count="27" uniqueCount="25">
  <si>
    <t>TAHUN</t>
  </si>
  <si>
    <t>A</t>
  </si>
  <si>
    <t>Angsuran</t>
  </si>
  <si>
    <t>ANGSURAN</t>
  </si>
  <si>
    <t>POKOK</t>
  </si>
  <si>
    <t>BUNGA</t>
  </si>
  <si>
    <t>PINJAMAN</t>
  </si>
  <si>
    <t>SALDO AKHIR</t>
  </si>
  <si>
    <t>Interest</t>
  </si>
  <si>
    <t>m</t>
  </si>
  <si>
    <t>Harga pasar</t>
  </si>
  <si>
    <t>Harapan Keuntungan</t>
  </si>
  <si>
    <t>Interest %</t>
  </si>
  <si>
    <t>Layak dibeli karena Persentase keuntungan diatas keuntungan yang diharapkan</t>
  </si>
  <si>
    <t>n (5 thn)</t>
  </si>
  <si>
    <t>PVIFA</t>
  </si>
  <si>
    <t>i (24%/thn)</t>
  </si>
  <si>
    <t>i</t>
  </si>
  <si>
    <t>n</t>
  </si>
  <si>
    <t>FVA</t>
  </si>
  <si>
    <t>PERTAHUN (AKHIR)</t>
  </si>
  <si>
    <t>PVA</t>
  </si>
  <si>
    <t>PERTAHUN (AWAL)</t>
  </si>
  <si>
    <t>PMT</t>
  </si>
  <si>
    <t>PER AKHIR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</si>
</sst>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  <xf numFmtId="4" fontId="0" fillId="0" borderId="1" xfId="0" applyNumberFormat="1" applyBorder="1"/>
    <xf numFmtId="0" fontId="0" fillId="3" borderId="1" xfId="0" applyFill="1" applyBorder="1"/>
    <xf numFmtId="4" fontId="0" fillId="0" borderId="0" xfId="0" applyNumberFormat="1"/>
    <xf numFmtId="8" fontId="0" fillId="0" borderId="0" xfId="0" applyNumberFormat="1"/>
    <xf numFmtId="8" fontId="1" fillId="0" borderId="1" xfId="0" applyNumberFormat="1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AF50-BF5B-4B33-A5A9-254C094F05B3}">
  <dimension ref="A2:B8"/>
  <sheetViews>
    <sheetView workbookViewId="0">
      <selection activeCell="B4" sqref="B4"/>
    </sheetView>
  </sheetViews>
  <sheetFormatPr defaultRowHeight="15" x14ac:dyDescent="0.25"/>
  <cols>
    <col min="1" max="1" width="19.7109375" bestFit="1" customWidth="1"/>
  </cols>
  <sheetData>
    <row r="2" spans="1:2" x14ac:dyDescent="0.25">
      <c r="A2" s="2" t="s">
        <v>10</v>
      </c>
      <c r="B2" s="4">
        <v>8000000</v>
      </c>
    </row>
    <row r="3" spans="1:2" x14ac:dyDescent="0.25">
      <c r="A3" s="2" t="s">
        <v>9</v>
      </c>
      <c r="B3" s="2">
        <v>5</v>
      </c>
    </row>
    <row r="4" spans="1:2" x14ac:dyDescent="0.25">
      <c r="A4" s="2" t="s">
        <v>8</v>
      </c>
      <c r="B4" s="4">
        <v>2500000</v>
      </c>
    </row>
    <row r="5" spans="1:2" x14ac:dyDescent="0.25">
      <c r="A5" s="6" t="s">
        <v>12</v>
      </c>
      <c r="B5" s="6">
        <f>B4/B2*100</f>
        <v>31.25</v>
      </c>
    </row>
    <row r="6" spans="1:2" x14ac:dyDescent="0.25">
      <c r="A6" s="6" t="s">
        <v>11</v>
      </c>
      <c r="B6" s="6">
        <v>15</v>
      </c>
    </row>
    <row r="8" spans="1:2" x14ac:dyDescent="0.25">
      <c r="A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FC45-E0E6-4978-8432-8690E60E3490}">
  <dimension ref="A2:F70"/>
  <sheetViews>
    <sheetView workbookViewId="0">
      <selection activeCell="D21" sqref="D21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3" width="13.85546875" customWidth="1"/>
    <col min="4" max="4" width="15.85546875" customWidth="1"/>
    <col min="5" max="5" width="14.42578125" customWidth="1"/>
    <col min="6" max="7" width="13.85546875" bestFit="1" customWidth="1"/>
  </cols>
  <sheetData>
    <row r="2" spans="1:6" x14ac:dyDescent="0.25">
      <c r="A2" s="2" t="s">
        <v>1</v>
      </c>
      <c r="B2" s="2">
        <v>450000000</v>
      </c>
    </row>
    <row r="3" spans="1:6" x14ac:dyDescent="0.25">
      <c r="A3" s="2" t="s">
        <v>16</v>
      </c>
      <c r="B3" s="2">
        <v>0.02</v>
      </c>
    </row>
    <row r="4" spans="1:6" x14ac:dyDescent="0.25">
      <c r="A4" s="2" t="s">
        <v>14</v>
      </c>
      <c r="B4" s="2">
        <v>60</v>
      </c>
    </row>
    <row r="5" spans="1:6" x14ac:dyDescent="0.25">
      <c r="A5" s="2"/>
      <c r="B5" s="2"/>
    </row>
    <row r="6" spans="1:6" x14ac:dyDescent="0.25">
      <c r="A6" s="2" t="s">
        <v>15</v>
      </c>
      <c r="B6" s="2">
        <f>(1-(1/((1+B3)^B4)))/B3</f>
        <v>34.760886677046486</v>
      </c>
    </row>
    <row r="7" spans="1:6" x14ac:dyDescent="0.25">
      <c r="A7" s="2" t="s">
        <v>2</v>
      </c>
      <c r="B7" s="4">
        <f>B2/B6</f>
        <v>12945584.621612851</v>
      </c>
      <c r="C7" s="1"/>
    </row>
    <row r="10" spans="1:6" x14ac:dyDescent="0.25">
      <c r="A10" s="3" t="s">
        <v>0</v>
      </c>
      <c r="B10" s="3" t="s">
        <v>6</v>
      </c>
      <c r="C10" s="3" t="s">
        <v>3</v>
      </c>
      <c r="D10" s="3" t="s">
        <v>5</v>
      </c>
      <c r="E10" s="3" t="s">
        <v>4</v>
      </c>
      <c r="F10" s="3" t="s">
        <v>7</v>
      </c>
    </row>
    <row r="11" spans="1:6" x14ac:dyDescent="0.25">
      <c r="A11" s="2">
        <v>1</v>
      </c>
      <c r="B11" s="5">
        <f>B2</f>
        <v>450000000</v>
      </c>
      <c r="C11" s="5">
        <f>$B$7</f>
        <v>12945584.621612851</v>
      </c>
      <c r="D11" s="5">
        <f>B11*$B$3</f>
        <v>9000000</v>
      </c>
      <c r="E11" s="5">
        <f>C11-D11</f>
        <v>3945584.6216128506</v>
      </c>
      <c r="F11" s="5">
        <f>B11-E11</f>
        <v>446054415.37838715</v>
      </c>
    </row>
    <row r="12" spans="1:6" x14ac:dyDescent="0.25">
      <c r="A12" s="2">
        <v>2</v>
      </c>
      <c r="B12" s="5">
        <f>F11</f>
        <v>446054415.37838715</v>
      </c>
      <c r="C12" s="5">
        <f>C11</f>
        <v>12945584.621612851</v>
      </c>
      <c r="D12" s="5">
        <f>$B$3*B12</f>
        <v>8921088.3075677436</v>
      </c>
      <c r="E12" s="5">
        <f>C12-D12</f>
        <v>4024496.314045107</v>
      </c>
      <c r="F12" s="5">
        <f>B12-E12</f>
        <v>442029919.06434202</v>
      </c>
    </row>
    <row r="13" spans="1:6" x14ac:dyDescent="0.25">
      <c r="A13" s="2">
        <v>3</v>
      </c>
      <c r="B13" s="5">
        <f>F12</f>
        <v>442029919.06434202</v>
      </c>
      <c r="C13" s="5">
        <f t="shared" ref="C13:C67" si="0">C12</f>
        <v>12945584.621612851</v>
      </c>
      <c r="D13" s="5">
        <f t="shared" ref="D13:D14" si="1">$B$3*B13</f>
        <v>8840598.3812868409</v>
      </c>
      <c r="E13" s="5">
        <f>C13-D13</f>
        <v>4104986.2403260097</v>
      </c>
      <c r="F13" s="5">
        <f>B13-E13</f>
        <v>437924932.82401603</v>
      </c>
    </row>
    <row r="14" spans="1:6" x14ac:dyDescent="0.25">
      <c r="A14" s="2">
        <v>4</v>
      </c>
      <c r="B14" s="5">
        <f>F13</f>
        <v>437924932.82401603</v>
      </c>
      <c r="C14" s="5">
        <f t="shared" si="0"/>
        <v>12945584.621612851</v>
      </c>
      <c r="D14" s="5">
        <f t="shared" si="1"/>
        <v>8758498.6564803217</v>
      </c>
      <c r="E14" s="5">
        <f>C14-D14</f>
        <v>4187085.9651325289</v>
      </c>
      <c r="F14" s="5">
        <f>B14-E14</f>
        <v>433737846.8588835</v>
      </c>
    </row>
    <row r="15" spans="1:6" x14ac:dyDescent="0.25">
      <c r="A15" s="2">
        <v>5</v>
      </c>
      <c r="B15" s="5">
        <f t="shared" ref="B15:B41" si="2">F14</f>
        <v>433737846.8588835</v>
      </c>
      <c r="C15" s="5">
        <f t="shared" si="0"/>
        <v>12945584.621612851</v>
      </c>
      <c r="D15" s="5">
        <f t="shared" ref="D15:D42" si="3">$B$3*B15</f>
        <v>8674756.9371776693</v>
      </c>
      <c r="E15" s="5">
        <f t="shared" ref="E15:E41" si="4">C15-D15</f>
        <v>4270827.6844351813</v>
      </c>
      <c r="F15" s="5">
        <f t="shared" ref="F15:F41" si="5">B15-E15</f>
        <v>429467019.17444831</v>
      </c>
    </row>
    <row r="16" spans="1:6" x14ac:dyDescent="0.25">
      <c r="A16" s="2">
        <v>6</v>
      </c>
      <c r="B16" s="5">
        <f t="shared" si="2"/>
        <v>429467019.17444831</v>
      </c>
      <c r="C16" s="5">
        <f t="shared" si="0"/>
        <v>12945584.621612851</v>
      </c>
      <c r="D16" s="5">
        <f t="shared" si="3"/>
        <v>8589340.3834889662</v>
      </c>
      <c r="E16" s="5">
        <f t="shared" si="4"/>
        <v>4356244.2381238844</v>
      </c>
      <c r="F16" s="5">
        <f t="shared" si="5"/>
        <v>425110774.93632442</v>
      </c>
    </row>
    <row r="17" spans="1:6" x14ac:dyDescent="0.25">
      <c r="A17" s="2">
        <v>7</v>
      </c>
      <c r="B17" s="5">
        <f t="shared" si="2"/>
        <v>425110774.93632442</v>
      </c>
      <c r="C17" s="5">
        <f t="shared" si="0"/>
        <v>12945584.621612851</v>
      </c>
      <c r="D17" s="5">
        <f t="shared" si="3"/>
        <v>8502215.498726489</v>
      </c>
      <c r="E17" s="5">
        <f t="shared" si="4"/>
        <v>4443369.1228863616</v>
      </c>
      <c r="F17" s="5">
        <f t="shared" si="5"/>
        <v>420667405.81343806</v>
      </c>
    </row>
    <row r="18" spans="1:6" x14ac:dyDescent="0.25">
      <c r="A18" s="2">
        <v>8</v>
      </c>
      <c r="B18" s="5">
        <f t="shared" si="2"/>
        <v>420667405.81343806</v>
      </c>
      <c r="C18" s="5">
        <f t="shared" si="0"/>
        <v>12945584.621612851</v>
      </c>
      <c r="D18" s="5">
        <f t="shared" si="3"/>
        <v>8413348.1162687615</v>
      </c>
      <c r="E18" s="5">
        <f t="shared" si="4"/>
        <v>4532236.5053440891</v>
      </c>
      <c r="F18" s="5">
        <f t="shared" si="5"/>
        <v>416135169.30809397</v>
      </c>
    </row>
    <row r="19" spans="1:6" x14ac:dyDescent="0.25">
      <c r="A19" s="2">
        <v>9</v>
      </c>
      <c r="B19" s="5">
        <f t="shared" si="2"/>
        <v>416135169.30809397</v>
      </c>
      <c r="C19" s="5">
        <f t="shared" si="0"/>
        <v>12945584.621612851</v>
      </c>
      <c r="D19" s="5">
        <f t="shared" si="3"/>
        <v>8322703.3861618796</v>
      </c>
      <c r="E19" s="5">
        <f t="shared" si="4"/>
        <v>4622881.2354509709</v>
      </c>
      <c r="F19" s="5">
        <f t="shared" si="5"/>
        <v>411512288.07264298</v>
      </c>
    </row>
    <row r="20" spans="1:6" x14ac:dyDescent="0.25">
      <c r="A20" s="2">
        <v>10</v>
      </c>
      <c r="B20" s="5">
        <f t="shared" si="2"/>
        <v>411512288.07264298</v>
      </c>
      <c r="C20" s="5">
        <f t="shared" si="0"/>
        <v>12945584.621612851</v>
      </c>
      <c r="D20" s="5">
        <f t="shared" si="3"/>
        <v>8230245.7614528602</v>
      </c>
      <c r="E20" s="5">
        <f t="shared" si="4"/>
        <v>4715338.8601599904</v>
      </c>
      <c r="F20" s="5">
        <f t="shared" si="5"/>
        <v>406796949.21248299</v>
      </c>
    </row>
    <row r="21" spans="1:6" x14ac:dyDescent="0.25">
      <c r="A21" s="2">
        <v>11</v>
      </c>
      <c r="B21" s="5">
        <f t="shared" si="2"/>
        <v>406796949.21248299</v>
      </c>
      <c r="C21" s="5">
        <f t="shared" si="0"/>
        <v>12945584.621612851</v>
      </c>
      <c r="D21" s="5">
        <f t="shared" si="3"/>
        <v>8135938.9842496598</v>
      </c>
      <c r="E21" s="5">
        <f t="shared" si="4"/>
        <v>4809645.6373631908</v>
      </c>
      <c r="F21" s="5">
        <f t="shared" si="5"/>
        <v>401987303.57511979</v>
      </c>
    </row>
    <row r="22" spans="1:6" x14ac:dyDescent="0.25">
      <c r="A22" s="2">
        <v>12</v>
      </c>
      <c r="B22" s="5">
        <f t="shared" si="2"/>
        <v>401987303.57511979</v>
      </c>
      <c r="C22" s="5">
        <f t="shared" si="0"/>
        <v>12945584.621612851</v>
      </c>
      <c r="D22" s="5">
        <f t="shared" si="3"/>
        <v>8039746.0715023959</v>
      </c>
      <c r="E22" s="5">
        <f t="shared" si="4"/>
        <v>4905838.5501104547</v>
      </c>
      <c r="F22" s="5">
        <f t="shared" si="5"/>
        <v>397081465.02500933</v>
      </c>
    </row>
    <row r="23" spans="1:6" x14ac:dyDescent="0.25">
      <c r="A23" s="2">
        <v>13</v>
      </c>
      <c r="B23" s="5">
        <f t="shared" si="2"/>
        <v>397081465.02500933</v>
      </c>
      <c r="C23" s="5">
        <f t="shared" si="0"/>
        <v>12945584.621612851</v>
      </c>
      <c r="D23" s="5">
        <f t="shared" si="3"/>
        <v>7941629.3005001871</v>
      </c>
      <c r="E23" s="5">
        <f t="shared" si="4"/>
        <v>5003955.3211126635</v>
      </c>
      <c r="F23" s="5">
        <f t="shared" si="5"/>
        <v>392077509.70389664</v>
      </c>
    </row>
    <row r="24" spans="1:6" x14ac:dyDescent="0.25">
      <c r="A24" s="2">
        <v>14</v>
      </c>
      <c r="B24" s="5">
        <f t="shared" si="2"/>
        <v>392077509.70389664</v>
      </c>
      <c r="C24" s="5">
        <f t="shared" si="0"/>
        <v>12945584.621612851</v>
      </c>
      <c r="D24" s="5">
        <f t="shared" si="3"/>
        <v>7841550.1940779332</v>
      </c>
      <c r="E24" s="5">
        <f t="shared" si="4"/>
        <v>5104034.4275349174</v>
      </c>
      <c r="F24" s="5">
        <f t="shared" si="5"/>
        <v>386973475.2763617</v>
      </c>
    </row>
    <row r="25" spans="1:6" x14ac:dyDescent="0.25">
      <c r="A25" s="2">
        <v>15</v>
      </c>
      <c r="B25" s="5">
        <f t="shared" si="2"/>
        <v>386973475.2763617</v>
      </c>
      <c r="C25" s="5">
        <f t="shared" si="0"/>
        <v>12945584.621612851</v>
      </c>
      <c r="D25" s="5">
        <f t="shared" si="3"/>
        <v>7739469.5055272346</v>
      </c>
      <c r="E25" s="5">
        <f t="shared" si="4"/>
        <v>5206115.1160856159</v>
      </c>
      <c r="F25" s="5">
        <f t="shared" si="5"/>
        <v>381767360.16027611</v>
      </c>
    </row>
    <row r="26" spans="1:6" x14ac:dyDescent="0.25">
      <c r="A26" s="2">
        <v>16</v>
      </c>
      <c r="B26" s="5">
        <f t="shared" si="2"/>
        <v>381767360.16027611</v>
      </c>
      <c r="C26" s="5">
        <f t="shared" si="0"/>
        <v>12945584.621612851</v>
      </c>
      <c r="D26" s="5">
        <f t="shared" si="3"/>
        <v>7635347.2032055221</v>
      </c>
      <c r="E26" s="5">
        <f t="shared" si="4"/>
        <v>5310237.4184073284</v>
      </c>
      <c r="F26" s="5">
        <f t="shared" si="5"/>
        <v>376457122.74186879</v>
      </c>
    </row>
    <row r="27" spans="1:6" x14ac:dyDescent="0.25">
      <c r="A27" s="2">
        <v>17</v>
      </c>
      <c r="B27" s="5">
        <f t="shared" si="2"/>
        <v>376457122.74186879</v>
      </c>
      <c r="C27" s="5">
        <f t="shared" si="0"/>
        <v>12945584.621612851</v>
      </c>
      <c r="D27" s="5">
        <f t="shared" si="3"/>
        <v>7529142.4548373763</v>
      </c>
      <c r="E27" s="5">
        <f t="shared" si="4"/>
        <v>5416442.1667754743</v>
      </c>
      <c r="F27" s="5">
        <f t="shared" si="5"/>
        <v>371040680.57509333</v>
      </c>
    </row>
    <row r="28" spans="1:6" x14ac:dyDescent="0.25">
      <c r="A28" s="2">
        <v>18</v>
      </c>
      <c r="B28" s="5">
        <f t="shared" si="2"/>
        <v>371040680.57509333</v>
      </c>
      <c r="C28" s="5">
        <f t="shared" si="0"/>
        <v>12945584.621612851</v>
      </c>
      <c r="D28" s="5">
        <f t="shared" si="3"/>
        <v>7420813.611501867</v>
      </c>
      <c r="E28" s="5">
        <f t="shared" si="4"/>
        <v>5524771.0101109836</v>
      </c>
      <c r="F28" s="5">
        <f t="shared" si="5"/>
        <v>365515909.56498235</v>
      </c>
    </row>
    <row r="29" spans="1:6" x14ac:dyDescent="0.25">
      <c r="A29" s="2">
        <v>19</v>
      </c>
      <c r="B29" s="5">
        <f t="shared" si="2"/>
        <v>365515909.56498235</v>
      </c>
      <c r="C29" s="5">
        <f t="shared" si="0"/>
        <v>12945584.621612851</v>
      </c>
      <c r="D29" s="5">
        <f t="shared" si="3"/>
        <v>7310318.1912996471</v>
      </c>
      <c r="E29" s="5">
        <f t="shared" si="4"/>
        <v>5635266.4303132035</v>
      </c>
      <c r="F29" s="5">
        <f t="shared" si="5"/>
        <v>359880643.13466913</v>
      </c>
    </row>
    <row r="30" spans="1:6" x14ac:dyDescent="0.25">
      <c r="A30" s="2">
        <v>20</v>
      </c>
      <c r="B30" s="5">
        <f t="shared" si="2"/>
        <v>359880643.13466913</v>
      </c>
      <c r="C30" s="5">
        <f t="shared" si="0"/>
        <v>12945584.621612851</v>
      </c>
      <c r="D30" s="5">
        <f t="shared" si="3"/>
        <v>7197612.8626933824</v>
      </c>
      <c r="E30" s="5">
        <f t="shared" si="4"/>
        <v>5747971.7589194681</v>
      </c>
      <c r="F30" s="5">
        <f t="shared" si="5"/>
        <v>354132671.37574965</v>
      </c>
    </row>
    <row r="31" spans="1:6" x14ac:dyDescent="0.25">
      <c r="A31" s="2">
        <v>21</v>
      </c>
      <c r="B31" s="5">
        <f t="shared" si="2"/>
        <v>354132671.37574965</v>
      </c>
      <c r="C31" s="5">
        <f t="shared" si="0"/>
        <v>12945584.621612851</v>
      </c>
      <c r="D31" s="5">
        <f t="shared" si="3"/>
        <v>7082653.4275149927</v>
      </c>
      <c r="E31" s="5">
        <f t="shared" si="4"/>
        <v>5862931.1940978579</v>
      </c>
      <c r="F31" s="5">
        <f t="shared" si="5"/>
        <v>348269740.18165177</v>
      </c>
    </row>
    <row r="32" spans="1:6" x14ac:dyDescent="0.25">
      <c r="A32" s="2">
        <v>22</v>
      </c>
      <c r="B32" s="5">
        <f t="shared" si="2"/>
        <v>348269740.18165177</v>
      </c>
      <c r="C32" s="5">
        <f t="shared" si="0"/>
        <v>12945584.621612851</v>
      </c>
      <c r="D32" s="5">
        <f t="shared" si="3"/>
        <v>6965394.8036330352</v>
      </c>
      <c r="E32" s="5">
        <f t="shared" si="4"/>
        <v>5980189.8179798154</v>
      </c>
      <c r="F32" s="5">
        <f t="shared" si="5"/>
        <v>342289550.36367196</v>
      </c>
    </row>
    <row r="33" spans="1:6" x14ac:dyDescent="0.25">
      <c r="A33" s="2">
        <v>23</v>
      </c>
      <c r="B33" s="5">
        <f t="shared" si="2"/>
        <v>342289550.36367196</v>
      </c>
      <c r="C33" s="5">
        <f t="shared" si="0"/>
        <v>12945584.621612851</v>
      </c>
      <c r="D33" s="5">
        <f t="shared" si="3"/>
        <v>6845791.0072734393</v>
      </c>
      <c r="E33" s="5">
        <f t="shared" si="4"/>
        <v>6099793.6143394113</v>
      </c>
      <c r="F33" s="5">
        <f t="shared" si="5"/>
        <v>336189756.74933255</v>
      </c>
    </row>
    <row r="34" spans="1:6" x14ac:dyDescent="0.25">
      <c r="A34" s="2">
        <v>24</v>
      </c>
      <c r="B34" s="5">
        <f t="shared" si="2"/>
        <v>336189756.74933255</v>
      </c>
      <c r="C34" s="5">
        <f t="shared" si="0"/>
        <v>12945584.621612851</v>
      </c>
      <c r="D34" s="5">
        <f t="shared" si="3"/>
        <v>6723795.1349866511</v>
      </c>
      <c r="E34" s="5">
        <f t="shared" si="4"/>
        <v>6221789.4866261994</v>
      </c>
      <c r="F34" s="5">
        <f t="shared" si="5"/>
        <v>329967967.26270634</v>
      </c>
    </row>
    <row r="35" spans="1:6" x14ac:dyDescent="0.25">
      <c r="A35" s="2">
        <v>25</v>
      </c>
      <c r="B35" s="5">
        <f t="shared" si="2"/>
        <v>329967967.26270634</v>
      </c>
      <c r="C35" s="5">
        <f t="shared" si="0"/>
        <v>12945584.621612851</v>
      </c>
      <c r="D35" s="5">
        <f t="shared" si="3"/>
        <v>6599359.3452541269</v>
      </c>
      <c r="E35" s="5">
        <f t="shared" si="4"/>
        <v>6346225.2763587236</v>
      </c>
      <c r="F35" s="5">
        <f t="shared" si="5"/>
        <v>323621741.98634762</v>
      </c>
    </row>
    <row r="36" spans="1:6" x14ac:dyDescent="0.25">
      <c r="A36" s="2">
        <v>26</v>
      </c>
      <c r="B36" s="5">
        <f t="shared" si="2"/>
        <v>323621741.98634762</v>
      </c>
      <c r="C36" s="5">
        <f t="shared" si="0"/>
        <v>12945584.621612851</v>
      </c>
      <c r="D36" s="5">
        <f t="shared" si="3"/>
        <v>6472434.8397269528</v>
      </c>
      <c r="E36" s="5">
        <f t="shared" si="4"/>
        <v>6473149.7818858977</v>
      </c>
      <c r="F36" s="5">
        <f t="shared" si="5"/>
        <v>317148592.20446169</v>
      </c>
    </row>
    <row r="37" spans="1:6" x14ac:dyDescent="0.25">
      <c r="A37" s="2">
        <v>27</v>
      </c>
      <c r="B37" s="5">
        <f t="shared" si="2"/>
        <v>317148592.20446169</v>
      </c>
      <c r="C37" s="5">
        <f t="shared" si="0"/>
        <v>12945584.621612851</v>
      </c>
      <c r="D37" s="5">
        <f t="shared" si="3"/>
        <v>6342971.8440892342</v>
      </c>
      <c r="E37" s="5">
        <f t="shared" si="4"/>
        <v>6602612.7775236163</v>
      </c>
      <c r="F37" s="5">
        <f t="shared" si="5"/>
        <v>310545979.42693806</v>
      </c>
    </row>
    <row r="38" spans="1:6" x14ac:dyDescent="0.25">
      <c r="A38" s="2">
        <v>28</v>
      </c>
      <c r="B38" s="5">
        <f t="shared" si="2"/>
        <v>310545979.42693806</v>
      </c>
      <c r="C38" s="5">
        <f t="shared" si="0"/>
        <v>12945584.621612851</v>
      </c>
      <c r="D38" s="5">
        <f t="shared" si="3"/>
        <v>6210919.5885387613</v>
      </c>
      <c r="E38" s="5">
        <f t="shared" si="4"/>
        <v>6734665.0330740893</v>
      </c>
      <c r="F38" s="5">
        <f t="shared" si="5"/>
        <v>303811314.39386398</v>
      </c>
    </row>
    <row r="39" spans="1:6" x14ac:dyDescent="0.25">
      <c r="A39" s="2">
        <v>29</v>
      </c>
      <c r="B39" s="5">
        <f t="shared" si="2"/>
        <v>303811314.39386398</v>
      </c>
      <c r="C39" s="5">
        <f t="shared" si="0"/>
        <v>12945584.621612851</v>
      </c>
      <c r="D39" s="5">
        <f t="shared" si="3"/>
        <v>6076226.2878772793</v>
      </c>
      <c r="E39" s="5">
        <f t="shared" si="4"/>
        <v>6869358.3337355712</v>
      </c>
      <c r="F39" s="5">
        <f t="shared" si="5"/>
        <v>296941956.06012839</v>
      </c>
    </row>
    <row r="40" spans="1:6" x14ac:dyDescent="0.25">
      <c r="A40" s="2">
        <v>30</v>
      </c>
      <c r="B40" s="5">
        <f t="shared" si="2"/>
        <v>296941956.06012839</v>
      </c>
      <c r="C40" s="5">
        <f t="shared" si="0"/>
        <v>12945584.621612851</v>
      </c>
      <c r="D40" s="5">
        <f t="shared" si="3"/>
        <v>5938839.1212025676</v>
      </c>
      <c r="E40" s="5">
        <f t="shared" si="4"/>
        <v>7006745.500410283</v>
      </c>
      <c r="F40" s="5">
        <f t="shared" si="5"/>
        <v>289935210.55971813</v>
      </c>
    </row>
    <row r="41" spans="1:6" x14ac:dyDescent="0.25">
      <c r="A41" s="2">
        <v>31</v>
      </c>
      <c r="B41" s="5">
        <f t="shared" si="2"/>
        <v>289935210.55971813</v>
      </c>
      <c r="C41" s="5">
        <f t="shared" si="0"/>
        <v>12945584.621612851</v>
      </c>
      <c r="D41" s="5">
        <f t="shared" si="3"/>
        <v>5798704.2111943625</v>
      </c>
      <c r="E41" s="5">
        <f t="shared" si="4"/>
        <v>7146880.4104184881</v>
      </c>
      <c r="F41" s="5">
        <f t="shared" si="5"/>
        <v>282788330.14929962</v>
      </c>
    </row>
    <row r="42" spans="1:6" x14ac:dyDescent="0.25">
      <c r="A42" s="2">
        <v>32</v>
      </c>
      <c r="B42" s="5">
        <f>F41</f>
        <v>282788330.14929962</v>
      </c>
      <c r="C42" s="5">
        <f t="shared" si="0"/>
        <v>12945584.621612851</v>
      </c>
      <c r="D42" s="5">
        <f t="shared" si="3"/>
        <v>5655766.6029859921</v>
      </c>
      <c r="E42" s="5">
        <f>C42-D42</f>
        <v>7289818.0186268585</v>
      </c>
      <c r="F42" s="5">
        <f>B42-E42</f>
        <v>275498512.13067275</v>
      </c>
    </row>
    <row r="43" spans="1:6" x14ac:dyDescent="0.25">
      <c r="A43" s="2">
        <v>33</v>
      </c>
      <c r="B43" s="5">
        <f t="shared" ref="B43:B59" si="6">F42</f>
        <v>275498512.13067275</v>
      </c>
      <c r="C43" s="5">
        <f t="shared" si="0"/>
        <v>12945584.621612851</v>
      </c>
      <c r="D43" s="5">
        <f t="shared" ref="D43:D59" si="7">$B$3*B43</f>
        <v>5509970.2426134553</v>
      </c>
      <c r="E43" s="5">
        <f t="shared" ref="E43:E59" si="8">C43-D43</f>
        <v>7435614.3789993953</v>
      </c>
      <c r="F43" s="5">
        <f t="shared" ref="F43:F59" si="9">B43-E43</f>
        <v>268062897.75167337</v>
      </c>
    </row>
    <row r="44" spans="1:6" x14ac:dyDescent="0.25">
      <c r="A44" s="2">
        <v>34</v>
      </c>
      <c r="B44" s="5">
        <f t="shared" si="6"/>
        <v>268062897.75167337</v>
      </c>
      <c r="C44" s="5">
        <f t="shared" si="0"/>
        <v>12945584.621612851</v>
      </c>
      <c r="D44" s="5">
        <f t="shared" si="7"/>
        <v>5361257.9550334672</v>
      </c>
      <c r="E44" s="5">
        <f t="shared" si="8"/>
        <v>7584326.6665793834</v>
      </c>
      <c r="F44" s="5">
        <f t="shared" si="9"/>
        <v>260478571.08509398</v>
      </c>
    </row>
    <row r="45" spans="1:6" x14ac:dyDescent="0.25">
      <c r="A45" s="2">
        <v>35</v>
      </c>
      <c r="B45" s="5">
        <f t="shared" si="6"/>
        <v>260478571.08509398</v>
      </c>
      <c r="C45" s="5">
        <f t="shared" si="0"/>
        <v>12945584.621612851</v>
      </c>
      <c r="D45" s="5">
        <f t="shared" si="7"/>
        <v>5209571.4217018792</v>
      </c>
      <c r="E45" s="5">
        <f t="shared" si="8"/>
        <v>7736013.1999109713</v>
      </c>
      <c r="F45" s="5">
        <f t="shared" si="9"/>
        <v>252742557.88518301</v>
      </c>
    </row>
    <row r="46" spans="1:6" x14ac:dyDescent="0.25">
      <c r="A46" s="2">
        <v>36</v>
      </c>
      <c r="B46" s="5">
        <f t="shared" si="6"/>
        <v>252742557.88518301</v>
      </c>
      <c r="C46" s="5">
        <f t="shared" si="0"/>
        <v>12945584.621612851</v>
      </c>
      <c r="D46" s="5">
        <f t="shared" si="7"/>
        <v>5054851.1577036604</v>
      </c>
      <c r="E46" s="5">
        <f t="shared" si="8"/>
        <v>7890733.4639091901</v>
      </c>
      <c r="F46" s="5">
        <f t="shared" si="9"/>
        <v>244851824.42127383</v>
      </c>
    </row>
    <row r="47" spans="1:6" x14ac:dyDescent="0.25">
      <c r="A47" s="2">
        <v>37</v>
      </c>
      <c r="B47" s="5">
        <f t="shared" si="6"/>
        <v>244851824.42127383</v>
      </c>
      <c r="C47" s="5">
        <f t="shared" si="0"/>
        <v>12945584.621612851</v>
      </c>
      <c r="D47" s="5">
        <f t="shared" si="7"/>
        <v>4897036.4884254765</v>
      </c>
      <c r="E47" s="5">
        <f t="shared" si="8"/>
        <v>8048548.1331873741</v>
      </c>
      <c r="F47" s="5">
        <f t="shared" si="9"/>
        <v>236803276.28808644</v>
      </c>
    </row>
    <row r="48" spans="1:6" x14ac:dyDescent="0.25">
      <c r="A48" s="2">
        <v>38</v>
      </c>
      <c r="B48" s="5">
        <f t="shared" si="6"/>
        <v>236803276.28808644</v>
      </c>
      <c r="C48" s="5">
        <f t="shared" si="0"/>
        <v>12945584.621612851</v>
      </c>
      <c r="D48" s="5">
        <f t="shared" si="7"/>
        <v>4736065.5257617291</v>
      </c>
      <c r="E48" s="5">
        <f t="shared" si="8"/>
        <v>8209519.0958511215</v>
      </c>
      <c r="F48" s="5">
        <f t="shared" si="9"/>
        <v>228593757.19223532</v>
      </c>
    </row>
    <row r="49" spans="1:6" x14ac:dyDescent="0.25">
      <c r="A49" s="2">
        <v>39</v>
      </c>
      <c r="B49" s="5">
        <f t="shared" si="6"/>
        <v>228593757.19223532</v>
      </c>
      <c r="C49" s="5">
        <f t="shared" si="0"/>
        <v>12945584.621612851</v>
      </c>
      <c r="D49" s="5">
        <f t="shared" si="7"/>
        <v>4571875.1438447069</v>
      </c>
      <c r="E49" s="5">
        <f t="shared" si="8"/>
        <v>8373709.4777681436</v>
      </c>
      <c r="F49" s="5">
        <f t="shared" si="9"/>
        <v>220220047.71446717</v>
      </c>
    </row>
    <row r="50" spans="1:6" x14ac:dyDescent="0.25">
      <c r="A50" s="2">
        <v>40</v>
      </c>
      <c r="B50" s="5">
        <f t="shared" si="6"/>
        <v>220220047.71446717</v>
      </c>
      <c r="C50" s="5">
        <f t="shared" si="0"/>
        <v>12945584.621612851</v>
      </c>
      <c r="D50" s="5">
        <f t="shared" si="7"/>
        <v>4404400.9542893432</v>
      </c>
      <c r="E50" s="5">
        <f t="shared" si="8"/>
        <v>8541183.6673235074</v>
      </c>
      <c r="F50" s="5">
        <f t="shared" si="9"/>
        <v>211678864.04714367</v>
      </c>
    </row>
    <row r="51" spans="1:6" x14ac:dyDescent="0.25">
      <c r="A51" s="2">
        <v>41</v>
      </c>
      <c r="B51" s="5">
        <f t="shared" si="6"/>
        <v>211678864.04714367</v>
      </c>
      <c r="C51" s="5">
        <f t="shared" si="0"/>
        <v>12945584.621612851</v>
      </c>
      <c r="D51" s="5">
        <f t="shared" si="7"/>
        <v>4233577.2809428731</v>
      </c>
      <c r="E51" s="5">
        <f t="shared" si="8"/>
        <v>8712007.3406699784</v>
      </c>
      <c r="F51" s="5">
        <f t="shared" si="9"/>
        <v>202966856.70647368</v>
      </c>
    </row>
    <row r="52" spans="1:6" x14ac:dyDescent="0.25">
      <c r="A52" s="2">
        <v>42</v>
      </c>
      <c r="B52" s="5">
        <f t="shared" si="6"/>
        <v>202966856.70647368</v>
      </c>
      <c r="C52" s="5">
        <f t="shared" si="0"/>
        <v>12945584.621612851</v>
      </c>
      <c r="D52" s="5">
        <f t="shared" si="7"/>
        <v>4059337.1341294735</v>
      </c>
      <c r="E52" s="5">
        <f t="shared" si="8"/>
        <v>8886247.4874833766</v>
      </c>
      <c r="F52" s="5">
        <f t="shared" si="9"/>
        <v>194080609.2189903</v>
      </c>
    </row>
    <row r="53" spans="1:6" x14ac:dyDescent="0.25">
      <c r="A53" s="2">
        <v>43</v>
      </c>
      <c r="B53" s="5">
        <f t="shared" si="6"/>
        <v>194080609.2189903</v>
      </c>
      <c r="C53" s="5">
        <f t="shared" si="0"/>
        <v>12945584.621612851</v>
      </c>
      <c r="D53" s="5">
        <f t="shared" si="7"/>
        <v>3881612.1843798058</v>
      </c>
      <c r="E53" s="5">
        <f t="shared" si="8"/>
        <v>9063972.4372330457</v>
      </c>
      <c r="F53" s="5">
        <f t="shared" si="9"/>
        <v>185016636.78175724</v>
      </c>
    </row>
    <row r="54" spans="1:6" x14ac:dyDescent="0.25">
      <c r="A54" s="2">
        <v>44</v>
      </c>
      <c r="B54" s="5">
        <f t="shared" si="6"/>
        <v>185016636.78175724</v>
      </c>
      <c r="C54" s="5">
        <f t="shared" si="0"/>
        <v>12945584.621612851</v>
      </c>
      <c r="D54" s="5">
        <f t="shared" si="7"/>
        <v>3700332.7356351446</v>
      </c>
      <c r="E54" s="5">
        <f t="shared" si="8"/>
        <v>9245251.8859777059</v>
      </c>
      <c r="F54" s="5">
        <f t="shared" si="9"/>
        <v>175771384.89577952</v>
      </c>
    </row>
    <row r="55" spans="1:6" x14ac:dyDescent="0.25">
      <c r="A55" s="2">
        <v>45</v>
      </c>
      <c r="B55" s="5">
        <f t="shared" si="6"/>
        <v>175771384.89577952</v>
      </c>
      <c r="C55" s="5">
        <f t="shared" si="0"/>
        <v>12945584.621612851</v>
      </c>
      <c r="D55" s="5">
        <f t="shared" si="7"/>
        <v>3515427.6979155904</v>
      </c>
      <c r="E55" s="5">
        <f t="shared" si="8"/>
        <v>9430156.9236972593</v>
      </c>
      <c r="F55" s="5">
        <f t="shared" si="9"/>
        <v>166341227.97208226</v>
      </c>
    </row>
    <row r="56" spans="1:6" x14ac:dyDescent="0.25">
      <c r="A56" s="2">
        <v>46</v>
      </c>
      <c r="B56" s="5">
        <f t="shared" si="6"/>
        <v>166341227.97208226</v>
      </c>
      <c r="C56" s="5">
        <f t="shared" si="0"/>
        <v>12945584.621612851</v>
      </c>
      <c r="D56" s="5">
        <f t="shared" si="7"/>
        <v>3326824.5594416452</v>
      </c>
      <c r="E56" s="5">
        <f t="shared" si="8"/>
        <v>9618760.0621712059</v>
      </c>
      <c r="F56" s="5">
        <f t="shared" si="9"/>
        <v>156722467.90991104</v>
      </c>
    </row>
    <row r="57" spans="1:6" x14ac:dyDescent="0.25">
      <c r="A57" s="2">
        <v>47</v>
      </c>
      <c r="B57" s="5">
        <f t="shared" si="6"/>
        <v>156722467.90991104</v>
      </c>
      <c r="C57" s="5">
        <f t="shared" si="0"/>
        <v>12945584.621612851</v>
      </c>
      <c r="D57" s="5">
        <f t="shared" si="7"/>
        <v>3134449.3581982208</v>
      </c>
      <c r="E57" s="5">
        <f t="shared" si="8"/>
        <v>9811135.2634146288</v>
      </c>
      <c r="F57" s="5">
        <f t="shared" si="9"/>
        <v>146911332.64649642</v>
      </c>
    </row>
    <row r="58" spans="1:6" x14ac:dyDescent="0.25">
      <c r="A58" s="2">
        <v>48</v>
      </c>
      <c r="B58" s="5">
        <f t="shared" si="6"/>
        <v>146911332.64649642</v>
      </c>
      <c r="C58" s="5">
        <f t="shared" si="0"/>
        <v>12945584.621612851</v>
      </c>
      <c r="D58" s="5">
        <f t="shared" si="7"/>
        <v>2938226.6529299282</v>
      </c>
      <c r="E58" s="5">
        <f t="shared" si="8"/>
        <v>10007357.968682922</v>
      </c>
      <c r="F58" s="5">
        <f t="shared" si="9"/>
        <v>136903974.6778135</v>
      </c>
    </row>
    <row r="59" spans="1:6" x14ac:dyDescent="0.25">
      <c r="A59" s="2">
        <v>49</v>
      </c>
      <c r="B59" s="5">
        <f t="shared" si="6"/>
        <v>136903974.6778135</v>
      </c>
      <c r="C59" s="5">
        <f t="shared" si="0"/>
        <v>12945584.621612851</v>
      </c>
      <c r="D59" s="5">
        <f t="shared" si="7"/>
        <v>2738079.4935562699</v>
      </c>
      <c r="E59" s="5">
        <f t="shared" si="8"/>
        <v>10207505.12805658</v>
      </c>
      <c r="F59" s="5">
        <f t="shared" si="9"/>
        <v>126696469.54975691</v>
      </c>
    </row>
    <row r="60" spans="1:6" x14ac:dyDescent="0.25">
      <c r="A60" s="2">
        <v>50</v>
      </c>
      <c r="B60" s="5">
        <f t="shared" ref="B60:B67" si="10">F59</f>
        <v>126696469.54975691</v>
      </c>
      <c r="C60" s="5">
        <f t="shared" si="0"/>
        <v>12945584.621612851</v>
      </c>
      <c r="D60" s="5">
        <f t="shared" ref="D60:D67" si="11">$B$3*B60</f>
        <v>2533929.3909951383</v>
      </c>
      <c r="E60" s="5">
        <f t="shared" ref="E60:E67" si="12">C60-D60</f>
        <v>10411655.230617713</v>
      </c>
      <c r="F60" s="5">
        <f t="shared" ref="F60:F67" si="13">B60-E60</f>
        <v>116284814.3191392</v>
      </c>
    </row>
    <row r="61" spans="1:6" x14ac:dyDescent="0.25">
      <c r="A61" s="2">
        <v>51</v>
      </c>
      <c r="B61" s="5">
        <f t="shared" si="10"/>
        <v>116284814.3191392</v>
      </c>
      <c r="C61" s="5">
        <f t="shared" si="0"/>
        <v>12945584.621612851</v>
      </c>
      <c r="D61" s="5">
        <f t="shared" si="11"/>
        <v>2325696.2863827841</v>
      </c>
      <c r="E61" s="5">
        <f t="shared" si="12"/>
        <v>10619888.335230067</v>
      </c>
      <c r="F61" s="5">
        <f t="shared" si="13"/>
        <v>105664925.98390913</v>
      </c>
    </row>
    <row r="62" spans="1:6" x14ac:dyDescent="0.25">
      <c r="A62" s="2">
        <v>52</v>
      </c>
      <c r="B62" s="5">
        <f t="shared" si="10"/>
        <v>105664925.98390913</v>
      </c>
      <c r="C62" s="5">
        <f t="shared" si="0"/>
        <v>12945584.621612851</v>
      </c>
      <c r="D62" s="5">
        <f t="shared" si="11"/>
        <v>2113298.5196781824</v>
      </c>
      <c r="E62" s="5">
        <f t="shared" si="12"/>
        <v>10832286.101934668</v>
      </c>
      <c r="F62" s="5">
        <f t="shared" si="13"/>
        <v>94832639.881974459</v>
      </c>
    </row>
    <row r="63" spans="1:6" x14ac:dyDescent="0.25">
      <c r="A63" s="2">
        <v>53</v>
      </c>
      <c r="B63" s="5">
        <f t="shared" si="10"/>
        <v>94832639.881974459</v>
      </c>
      <c r="C63" s="5">
        <f t="shared" si="0"/>
        <v>12945584.621612851</v>
      </c>
      <c r="D63" s="5">
        <f t="shared" si="11"/>
        <v>1896652.7976394892</v>
      </c>
      <c r="E63" s="5">
        <f t="shared" si="12"/>
        <v>11048931.823973361</v>
      </c>
      <c r="F63" s="5">
        <f t="shared" si="13"/>
        <v>83783708.058001101</v>
      </c>
    </row>
    <row r="64" spans="1:6" x14ac:dyDescent="0.25">
      <c r="A64" s="2">
        <v>54</v>
      </c>
      <c r="B64" s="5">
        <f t="shared" si="10"/>
        <v>83783708.058001101</v>
      </c>
      <c r="C64" s="5">
        <f t="shared" si="0"/>
        <v>12945584.621612851</v>
      </c>
      <c r="D64" s="5">
        <f t="shared" si="11"/>
        <v>1675674.161160022</v>
      </c>
      <c r="E64" s="5">
        <f t="shared" si="12"/>
        <v>11269910.460452829</v>
      </c>
      <c r="F64" s="5">
        <f t="shared" si="13"/>
        <v>72513797.597548276</v>
      </c>
    </row>
    <row r="65" spans="1:6" x14ac:dyDescent="0.25">
      <c r="A65" s="2">
        <v>55</v>
      </c>
      <c r="B65" s="5">
        <f t="shared" si="10"/>
        <v>72513797.597548276</v>
      </c>
      <c r="C65" s="5">
        <f t="shared" si="0"/>
        <v>12945584.621612851</v>
      </c>
      <c r="D65" s="5">
        <f t="shared" si="11"/>
        <v>1450275.9519509654</v>
      </c>
      <c r="E65" s="5">
        <f t="shared" si="12"/>
        <v>11495308.669661885</v>
      </c>
      <c r="F65" s="5">
        <f t="shared" si="13"/>
        <v>61018488.927886389</v>
      </c>
    </row>
    <row r="66" spans="1:6" x14ac:dyDescent="0.25">
      <c r="A66" s="2">
        <v>56</v>
      </c>
      <c r="B66" s="5">
        <f t="shared" si="10"/>
        <v>61018488.927886389</v>
      </c>
      <c r="C66" s="5">
        <f t="shared" si="0"/>
        <v>12945584.621612851</v>
      </c>
      <c r="D66" s="5">
        <f t="shared" si="11"/>
        <v>1220369.7785577278</v>
      </c>
      <c r="E66" s="5">
        <f t="shared" si="12"/>
        <v>11725214.843055123</v>
      </c>
      <c r="F66" s="5">
        <f t="shared" si="13"/>
        <v>49293274.084831268</v>
      </c>
    </row>
    <row r="67" spans="1:6" x14ac:dyDescent="0.25">
      <c r="A67" s="2">
        <v>57</v>
      </c>
      <c r="B67" s="5">
        <f t="shared" si="10"/>
        <v>49293274.084831268</v>
      </c>
      <c r="C67" s="5">
        <f t="shared" si="0"/>
        <v>12945584.621612851</v>
      </c>
      <c r="D67" s="5">
        <f t="shared" si="11"/>
        <v>985865.48169662536</v>
      </c>
      <c r="E67" s="5">
        <f t="shared" si="12"/>
        <v>11959719.139916224</v>
      </c>
      <c r="F67" s="5">
        <f t="shared" si="13"/>
        <v>37333554.944915041</v>
      </c>
    </row>
    <row r="68" spans="1:6" x14ac:dyDescent="0.25">
      <c r="A68" s="2">
        <v>58</v>
      </c>
      <c r="B68" s="5">
        <f>F67</f>
        <v>37333554.944915041</v>
      </c>
      <c r="C68" s="5">
        <f>C67</f>
        <v>12945584.621612851</v>
      </c>
      <c r="D68" s="5">
        <f>$B$3*B68</f>
        <v>746671.09889830078</v>
      </c>
      <c r="E68" s="5">
        <f>C68-D68</f>
        <v>12198913.52271455</v>
      </c>
      <c r="F68" s="5">
        <f>B68-E68</f>
        <v>25134641.422200494</v>
      </c>
    </row>
    <row r="69" spans="1:6" x14ac:dyDescent="0.25">
      <c r="A69" s="2">
        <v>59</v>
      </c>
      <c r="B69" s="5">
        <f t="shared" ref="B69:B70" si="14">F68</f>
        <v>25134641.422200494</v>
      </c>
      <c r="C69" s="5">
        <f t="shared" ref="C69:C70" si="15">C68</f>
        <v>12945584.621612851</v>
      </c>
      <c r="D69" s="5">
        <f t="shared" ref="D69:D70" si="16">$B$3*B69</f>
        <v>502692.82844400988</v>
      </c>
      <c r="E69" s="5">
        <f t="shared" ref="E69:E70" si="17">C69-D69</f>
        <v>12442891.793168841</v>
      </c>
      <c r="F69" s="5">
        <f t="shared" ref="F69:F70" si="18">B69-E69</f>
        <v>12691749.629031653</v>
      </c>
    </row>
    <row r="70" spans="1:6" x14ac:dyDescent="0.25">
      <c r="A70" s="2">
        <v>60</v>
      </c>
      <c r="B70" s="5">
        <f t="shared" si="14"/>
        <v>12691749.629031653</v>
      </c>
      <c r="C70" s="5">
        <f t="shared" si="15"/>
        <v>12945584.621612851</v>
      </c>
      <c r="D70" s="5">
        <f t="shared" si="16"/>
        <v>253834.99258063306</v>
      </c>
      <c r="E70" s="5">
        <f t="shared" si="17"/>
        <v>12691749.629032217</v>
      </c>
      <c r="F70" s="5">
        <f t="shared" si="18"/>
        <v>-5.6438148021697998E-7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D302-448B-4210-8D03-998377FA98D1}">
  <dimension ref="A2:E15"/>
  <sheetViews>
    <sheetView tabSelected="1" workbookViewId="0">
      <selection activeCell="E17" sqref="E17"/>
    </sheetView>
  </sheetViews>
  <sheetFormatPr defaultRowHeight="15" x14ac:dyDescent="0.25"/>
  <cols>
    <col min="1" max="1" width="19.7109375" bestFit="1" customWidth="1"/>
    <col min="2" max="2" width="18.42578125" bestFit="1" customWidth="1"/>
    <col min="3" max="3" width="16.28515625" bestFit="1" customWidth="1"/>
    <col min="5" max="5" width="15.42578125" bestFit="1" customWidth="1"/>
  </cols>
  <sheetData>
    <row r="2" spans="1:5" x14ac:dyDescent="0.25">
      <c r="A2" s="10" t="s">
        <v>19</v>
      </c>
      <c r="B2" s="4">
        <v>2000000000</v>
      </c>
      <c r="C2" s="2">
        <v>0</v>
      </c>
    </row>
    <row r="3" spans="1:5" x14ac:dyDescent="0.25">
      <c r="A3" s="10" t="s">
        <v>17</v>
      </c>
      <c r="B3" s="2">
        <v>0.05</v>
      </c>
      <c r="C3" s="2">
        <f>B3/2</f>
        <v>2.5000000000000001E-2</v>
      </c>
    </row>
    <row r="4" spans="1:5" x14ac:dyDescent="0.25">
      <c r="A4" s="10" t="s">
        <v>18</v>
      </c>
      <c r="B4" s="2">
        <v>5</v>
      </c>
      <c r="C4" s="2">
        <f>B4*2</f>
        <v>10</v>
      </c>
    </row>
    <row r="5" spans="1:5" x14ac:dyDescent="0.25">
      <c r="A5" s="10" t="s">
        <v>9</v>
      </c>
      <c r="B5" s="2">
        <v>1</v>
      </c>
      <c r="C5" s="2">
        <f>B5*2</f>
        <v>2</v>
      </c>
    </row>
    <row r="7" spans="1:5" x14ac:dyDescent="0.25">
      <c r="A7" s="2"/>
      <c r="B7" s="6" t="s">
        <v>21</v>
      </c>
      <c r="C7" s="6" t="s">
        <v>3</v>
      </c>
    </row>
    <row r="8" spans="1:5" x14ac:dyDescent="0.25">
      <c r="A8" s="2" t="s">
        <v>20</v>
      </c>
      <c r="B8" s="2">
        <f>(((1+(B3/B5))^(B4*B5))-1)/(B3/B5)</f>
        <v>5.5256312500000027</v>
      </c>
      <c r="C8" s="5">
        <f>$B$2/B8</f>
        <v>361949596.25653613</v>
      </c>
      <c r="E8" s="7"/>
    </row>
    <row r="9" spans="1:5" x14ac:dyDescent="0.25">
      <c r="A9" s="2" t="s">
        <v>22</v>
      </c>
      <c r="B9" s="2">
        <f>(((1+(B3/B5))^(B4*B5))-1)/(B3/B5)*(1+B3)</f>
        <v>5.801912812500003</v>
      </c>
      <c r="C9" s="5">
        <f>$B$2/B9</f>
        <v>344713901.19670105</v>
      </c>
      <c r="E9" s="7"/>
    </row>
    <row r="10" spans="1:5" x14ac:dyDescent="0.25">
      <c r="A10" s="2" t="s">
        <v>24</v>
      </c>
      <c r="B10" s="2">
        <f>(((1+C3)^(C4))-1)/(C3)</f>
        <v>11.203381767854284</v>
      </c>
      <c r="C10" s="5">
        <f>$B$2/B10</f>
        <v>178517526.35428116</v>
      </c>
      <c r="E10" s="7"/>
    </row>
    <row r="11" spans="1:5" x14ac:dyDescent="0.25">
      <c r="A11" s="2" t="s">
        <v>23</v>
      </c>
      <c r="B11" s="2"/>
      <c r="C11" s="9">
        <f>PMT(C3,C4,C2,B2,0)</f>
        <v>-178517526.35428068</v>
      </c>
    </row>
    <row r="15" spans="1:5" x14ac:dyDescent="0.25">
      <c r="B1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No1</vt:lpstr>
      <vt:lpstr>No2</vt:lpstr>
      <vt:lpstr>No3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2022-10-01T03:12:23Z</dcterms:created>
  <dcterms:modified xsi:type="dcterms:W3CDTF">2022-10-08T07:13:45Z</dcterms:modified>
</cp:coreProperties>
</file>