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showInkAnnotation="0" defaultThemeVersion="124226"/>
  <bookViews>
    <workbookView xWindow="120" yWindow="105" windowWidth="9495" windowHeight="4635" tabRatio="810"/>
  </bookViews>
  <sheets>
    <sheet name="Mei" sheetId="14" r:id="rId1"/>
    <sheet name="DATA BMD DCKTR" sheetId="13" r:id="rId2"/>
  </sheets>
  <externalReferences>
    <externalReference r:id="rId3"/>
  </externalReferences>
  <definedNames>
    <definedName name="_xlnm.Print_Area" localSheetId="1">'DATA BMD DCKTR'!$A$1:$W$15</definedName>
    <definedName name="_xlnm.Print_Area" localSheetId="0">Mei!$A$1:$W$201</definedName>
    <definedName name="_xlnm.Print_Titles" localSheetId="0">Mei!$A:$C,Mei!$5:$9</definedName>
    <definedName name="rincian">'[1]DATA PENGADAAN'!$B$9:$L$1048576</definedName>
    <definedName name="sp2d">'[1]DATA SP2D'!$B$7:$E$1048576</definedName>
    <definedName name="sum_rincian">'[1]DATA PENGADAAN'!$L$9:$L$1048576</definedName>
    <definedName name="sum_sp2d">'[1]DATA SP2D'!$E$7:$E$1048576</definedName>
  </definedNames>
  <calcPr calcId="145621"/>
</workbook>
</file>

<file path=xl/calcChain.xml><?xml version="1.0" encoding="utf-8"?>
<calcChain xmlns="http://schemas.openxmlformats.org/spreadsheetml/2006/main">
  <c r="N12" i="14" l="1"/>
  <c r="S189" i="14"/>
  <c r="S188" i="14"/>
  <c r="S187" i="14"/>
  <c r="S186" i="14"/>
  <c r="R185" i="14"/>
  <c r="F185" i="14"/>
  <c r="E185" i="14"/>
  <c r="S183" i="14"/>
  <c r="S182" i="14"/>
  <c r="S181" i="14"/>
  <c r="S180" i="14"/>
  <c r="S179" i="14"/>
  <c r="S178" i="14"/>
  <c r="S177" i="14"/>
  <c r="S176" i="14"/>
  <c r="S175" i="14"/>
  <c r="S174" i="14"/>
  <c r="S173" i="14"/>
  <c r="S172" i="14"/>
  <c r="S171" i="14"/>
  <c r="S170" i="14"/>
  <c r="S169" i="14"/>
  <c r="S168" i="14"/>
  <c r="S167" i="14"/>
  <c r="S166" i="14"/>
  <c r="S165" i="14"/>
  <c r="S164" i="14"/>
  <c r="S163" i="14"/>
  <c r="S162" i="14"/>
  <c r="S161" i="14"/>
  <c r="S160" i="14"/>
  <c r="S159" i="14"/>
  <c r="S158" i="14"/>
  <c r="S157" i="14"/>
  <c r="S156" i="14"/>
  <c r="S155" i="14"/>
  <c r="S154" i="14"/>
  <c r="S153" i="14"/>
  <c r="S152" i="14"/>
  <c r="S151" i="14"/>
  <c r="S150" i="14"/>
  <c r="S149" i="14"/>
  <c r="S148" i="14"/>
  <c r="S147" i="14"/>
  <c r="S146" i="14"/>
  <c r="S145" i="14"/>
  <c r="R144" i="14"/>
  <c r="F144" i="14"/>
  <c r="E144" i="14"/>
  <c r="S141" i="14"/>
  <c r="R140" i="14"/>
  <c r="R139" i="14" s="1"/>
  <c r="F140" i="14"/>
  <c r="F139" i="14" s="1"/>
  <c r="E140" i="14"/>
  <c r="S137" i="14"/>
  <c r="S136" i="14"/>
  <c r="S135" i="14"/>
  <c r="S134" i="14"/>
  <c r="S133" i="14"/>
  <c r="S132" i="14"/>
  <c r="S131" i="14"/>
  <c r="S130" i="14"/>
  <c r="S129" i="14"/>
  <c r="S128" i="14"/>
  <c r="S127" i="14"/>
  <c r="S126" i="14"/>
  <c r="S125" i="14"/>
  <c r="S124" i="14"/>
  <c r="S123" i="14"/>
  <c r="S122" i="14"/>
  <c r="S121" i="14"/>
  <c r="S120" i="14"/>
  <c r="S119" i="14"/>
  <c r="S118" i="14"/>
  <c r="S117" i="14"/>
  <c r="S116" i="14"/>
  <c r="S115" i="14"/>
  <c r="S114" i="14"/>
  <c r="S113" i="14"/>
  <c r="S111" i="14"/>
  <c r="R110" i="14"/>
  <c r="R109" i="14" s="1"/>
  <c r="F110" i="14"/>
  <c r="F109" i="14" s="1"/>
  <c r="E110" i="14"/>
  <c r="S107" i="14"/>
  <c r="S106" i="14"/>
  <c r="S105" i="14"/>
  <c r="R104" i="14"/>
  <c r="F104" i="14"/>
  <c r="E104" i="14"/>
  <c r="S102" i="14"/>
  <c r="S101" i="14"/>
  <c r="S100" i="14"/>
  <c r="S99" i="14"/>
  <c r="S98" i="14"/>
  <c r="S97" i="14"/>
  <c r="S96" i="14"/>
  <c r="S95" i="14"/>
  <c r="S94" i="14"/>
  <c r="R93" i="14"/>
  <c r="F93" i="14"/>
  <c r="E93" i="14"/>
  <c r="S91" i="14"/>
  <c r="S90" i="14"/>
  <c r="S89" i="14"/>
  <c r="S88" i="14"/>
  <c r="S87" i="14"/>
  <c r="S86" i="14"/>
  <c r="R85" i="14"/>
  <c r="F85" i="14"/>
  <c r="E85" i="14"/>
  <c r="S82" i="14"/>
  <c r="S81" i="14"/>
  <c r="S80" i="14"/>
  <c r="S79" i="14"/>
  <c r="S78" i="14"/>
  <c r="S77" i="14"/>
  <c r="R76" i="14"/>
  <c r="F76" i="14"/>
  <c r="E76" i="14"/>
  <c r="S74" i="14"/>
  <c r="S73" i="14"/>
  <c r="S72" i="14"/>
  <c r="S71" i="14"/>
  <c r="S70" i="14"/>
  <c r="S69" i="14"/>
  <c r="S68" i="14"/>
  <c r="S67" i="14"/>
  <c r="S66" i="14"/>
  <c r="R65" i="14"/>
  <c r="F65" i="14"/>
  <c r="E65" i="14"/>
  <c r="S62" i="14"/>
  <c r="S61" i="14"/>
  <c r="S60" i="14"/>
  <c r="R59" i="14"/>
  <c r="R58" i="14" s="1"/>
  <c r="F59" i="14"/>
  <c r="F58" i="14" s="1"/>
  <c r="E59" i="14"/>
  <c r="S56" i="14"/>
  <c r="S55" i="14"/>
  <c r="S54" i="14"/>
  <c r="S53" i="14"/>
  <c r="S52" i="14"/>
  <c r="S51" i="14"/>
  <c r="R50" i="14"/>
  <c r="R49" i="14" s="1"/>
  <c r="F50" i="14"/>
  <c r="F49" i="14" s="1"/>
  <c r="E50" i="14"/>
  <c r="E49" i="14" s="1"/>
  <c r="S47" i="14"/>
  <c r="S46" i="14"/>
  <c r="S45" i="14"/>
  <c r="R44" i="14"/>
  <c r="F44" i="14"/>
  <c r="E44" i="14"/>
  <c r="S42" i="14"/>
  <c r="S41" i="14"/>
  <c r="S40" i="14"/>
  <c r="S39" i="14"/>
  <c r="S38" i="14"/>
  <c r="S37" i="14"/>
  <c r="S36" i="14"/>
  <c r="S35" i="14"/>
  <c r="S34" i="14"/>
  <c r="S33" i="14"/>
  <c r="S32" i="14"/>
  <c r="S31" i="14"/>
  <c r="R30" i="14"/>
  <c r="F30" i="14"/>
  <c r="E30" i="14"/>
  <c r="S27" i="14"/>
  <c r="S26" i="14"/>
  <c r="S25" i="14"/>
  <c r="R24" i="14"/>
  <c r="F24" i="14"/>
  <c r="F23" i="14" s="1"/>
  <c r="E24" i="14"/>
  <c r="S21" i="14"/>
  <c r="S20" i="14"/>
  <c r="R19" i="14"/>
  <c r="F19" i="14"/>
  <c r="F18" i="14" s="1"/>
  <c r="E19" i="14"/>
  <c r="S16" i="14"/>
  <c r="R15" i="14"/>
  <c r="F15" i="14"/>
  <c r="F14" i="14" s="1"/>
  <c r="E15" i="14"/>
  <c r="A12" i="14"/>
  <c r="S104" i="14" l="1"/>
  <c r="S185" i="14"/>
  <c r="R143" i="14"/>
  <c r="S44" i="14"/>
  <c r="S19" i="14"/>
  <c r="F143" i="14"/>
  <c r="S50" i="14"/>
  <c r="S93" i="14"/>
  <c r="F84" i="14"/>
  <c r="R18" i="14"/>
  <c r="E64" i="14"/>
  <c r="F64" i="14"/>
  <c r="E139" i="14"/>
  <c r="S139" i="14" s="1"/>
  <c r="F29" i="14"/>
  <c r="S76" i="14"/>
  <c r="E29" i="14"/>
  <c r="S144" i="14"/>
  <c r="S30" i="14"/>
  <c r="R29" i="14"/>
  <c r="E58" i="14"/>
  <c r="S58" i="14" s="1"/>
  <c r="S59" i="14"/>
  <c r="S85" i="14"/>
  <c r="R84" i="14"/>
  <c r="S110" i="14"/>
  <c r="E18" i="14"/>
  <c r="S65" i="14"/>
  <c r="R64" i="14"/>
  <c r="E84" i="14"/>
  <c r="E109" i="14"/>
  <c r="S109" i="14" s="1"/>
  <c r="S140" i="14"/>
  <c r="S49" i="14"/>
  <c r="E14" i="14"/>
  <c r="R23" i="14"/>
  <c r="S24" i="14"/>
  <c r="R14" i="14"/>
  <c r="S15" i="14"/>
  <c r="E23" i="14"/>
  <c r="E143" i="14"/>
  <c r="S64" i="14" l="1"/>
  <c r="S143" i="14"/>
  <c r="F12" i="14"/>
  <c r="S18" i="14"/>
  <c r="S29" i="14"/>
  <c r="S23" i="14"/>
  <c r="S84" i="14"/>
  <c r="R12" i="14"/>
  <c r="S14" i="14"/>
  <c r="E12" i="14"/>
</calcChain>
</file>

<file path=xl/sharedStrings.xml><?xml version="1.0" encoding="utf-8"?>
<sst xmlns="http://schemas.openxmlformats.org/spreadsheetml/2006/main" count="570" uniqueCount="251">
  <si>
    <t>No</t>
  </si>
  <si>
    <t>THN PEROLEHAN</t>
  </si>
  <si>
    <t>URAIAN</t>
  </si>
  <si>
    <t>DIMENSI</t>
  </si>
  <si>
    <t>VOL</t>
  </si>
  <si>
    <t>m</t>
  </si>
  <si>
    <t>Pjg</t>
  </si>
  <si>
    <t>Lbr</t>
  </si>
  <si>
    <t>T</t>
  </si>
  <si>
    <t>STATUS KEPEMILIKAN</t>
  </si>
  <si>
    <t>PELAKSANA</t>
  </si>
  <si>
    <t>Pengadaan Sepatu dan Topi Pekerja Lapangan</t>
  </si>
  <si>
    <t>DINAS CIPTA KARYA DAN TATA RUANG KABUPATEN KOTABARU</t>
  </si>
  <si>
    <t>Belanja Pakaian Olahraga</t>
  </si>
  <si>
    <t>PAGU ANGGARAN            Rp.</t>
  </si>
  <si>
    <t>5 . 2 . 3 . 49 . 01</t>
  </si>
  <si>
    <t>Belanja Modal Gedung dan Bangunan   Pengadaan Bangunan Gedung Kantor</t>
  </si>
  <si>
    <t>Pemeliharaan dan Rehab Gedung Kantor Dinas Cipta Karya dan Tata Ruang Kab. Kotabaru No KIB. 03.11.01.01.01</t>
  </si>
  <si>
    <t>5 . 2 . 2 . 14 . 04</t>
  </si>
  <si>
    <t>Pengadaan Pakaian Pekerja Lapangan</t>
  </si>
  <si>
    <t>1.03 . 1.03.02 . 02 . 22/ Pemeliharaan Rutin/Berkala Gedung Kantor</t>
  </si>
  <si>
    <t>TAHUN 2019</t>
  </si>
  <si>
    <t>DCKTR</t>
  </si>
  <si>
    <t>PAKAI HABIS</t>
  </si>
  <si>
    <t>1.03 . 1.03.02 . 03 . 06/        Pengadaan Pakaian Olahraga Beserta Perlengkapannya</t>
  </si>
  <si>
    <t>SITARING HAJA</t>
  </si>
  <si>
    <t>WAKTU PELAKSANAAN</t>
  </si>
  <si>
    <t>JENIS PENGADAAN</t>
  </si>
  <si>
    <t>HARGA PEROLEHAN                                        RP.</t>
  </si>
  <si>
    <t>LOKASI</t>
  </si>
  <si>
    <t>KOORDINAT</t>
  </si>
  <si>
    <t>REALISASI</t>
  </si>
  <si>
    <t>KEUANGAN</t>
  </si>
  <si>
    <t>FISIK</t>
  </si>
  <si>
    <t>Rp.</t>
  </si>
  <si>
    <t>(%)</t>
  </si>
  <si>
    <t>SAT.</t>
  </si>
  <si>
    <t>KODE/ PROGRAM DAN KEGIATAN</t>
  </si>
  <si>
    <t>PEK. KONSTRUKSI</t>
  </si>
  <si>
    <t>NAMA PEKERJAAN</t>
  </si>
  <si>
    <t>NOMOR DAN NILAI KONTRAK</t>
  </si>
  <si>
    <t>PENANGGUNG JAWAB</t>
  </si>
  <si>
    <t>SEKRETARIAT</t>
  </si>
  <si>
    <t xml:space="preserve">  (%)</t>
  </si>
  <si>
    <t>1.03 . 1.03.02 . 02</t>
  </si>
  <si>
    <t xml:space="preserve">Program Peningkatan Sarana dan Prasarana Aparatur </t>
  </si>
  <si>
    <t>1.03 . 1.03.02 . 02 . 22</t>
  </si>
  <si>
    <t>Pemeliharaan rutin berkala gedung kantor</t>
  </si>
  <si>
    <t>Pemeliharaan dan Rehab Gedung Kantor Dinas Cipta Karya dan Tata Ruang Kab. Kotabaru No
KIB. 03.11.01.01.01</t>
  </si>
  <si>
    <t>Dinas Cipta Karya dan Tata Ruang</t>
  </si>
  <si>
    <t>Pekerjaan Konstruksi</t>
  </si>
  <si>
    <r>
      <t>S = 03</t>
    </r>
    <r>
      <rPr>
        <sz val="11"/>
        <color theme="1"/>
        <rFont val="DFKai-SB"/>
        <family val="4"/>
      </rPr>
      <t>°14'47,2956"</t>
    </r>
    <r>
      <rPr>
        <sz val="11"/>
        <color theme="1"/>
        <rFont val="Calibri"/>
        <family val="2"/>
        <scheme val="minor"/>
      </rPr>
      <t xml:space="preserve">  E = 116°13,13,134"</t>
    </r>
  </si>
  <si>
    <t>1.03 . 1.03.02 . 03</t>
  </si>
  <si>
    <t>Program Peningkatan Disiplin Aparatur</t>
  </si>
  <si>
    <t>1.03 . 1.03.02 . 03 . 06</t>
  </si>
  <si>
    <t>Pengadaan Pakaian Olahraga Beserta Perlengkapannya</t>
  </si>
  <si>
    <t xml:space="preserve">Pengadaan Pakaian Pekerja Lapangan </t>
  </si>
  <si>
    <t>Stell</t>
  </si>
  <si>
    <t>602/01/PPK-SPK/PKL-SEKR/DCKTR-KTB/2019</t>
  </si>
  <si>
    <t>CV. WAHYU PRATAMA</t>
  </si>
  <si>
    <t>Barang</t>
  </si>
  <si>
    <t xml:space="preserve">Pengadaan Sepatu dan Topi Pekerja Lapangan </t>
  </si>
  <si>
    <t>Buah</t>
  </si>
  <si>
    <t>1.04 . 1.03.02 . 16</t>
  </si>
  <si>
    <t>Program Lingkungan Sehat Perumahan</t>
  </si>
  <si>
    <t>1.04 . 1.03.02 . 16 . 02</t>
  </si>
  <si>
    <t>Penyediaan sarana air bersih dan sanitasi dasar terutama bagi masyarakat miskin</t>
  </si>
  <si>
    <t xml:space="preserve">Pembangunan WC Umum RT.03 Teluk Gosong Kec. Pulau Laut Timur </t>
  </si>
  <si>
    <t>RT.03 Teluk Gosong</t>
  </si>
  <si>
    <t>Konsultan Perencana</t>
  </si>
  <si>
    <t>602/05/SPK/PRC-PWCU/16.02.P2LP/DCKTR/2019</t>
  </si>
  <si>
    <t>CV. MULTI TATA LAKSANA</t>
  </si>
  <si>
    <t>Jasa Konsultansi</t>
  </si>
  <si>
    <t>S = 03°305'221"  E = 116°264'850"</t>
  </si>
  <si>
    <t>Konsultan Pengawas</t>
  </si>
  <si>
    <t>1.03 . 1.03.02 . 16</t>
  </si>
  <si>
    <t>Program Pembangunan saluran drainase/gorong-gorong</t>
  </si>
  <si>
    <t>1.03 . 1.03.02 . 16 . 03</t>
  </si>
  <si>
    <t>Pembangunan saluran drainase/gorong-gorong</t>
  </si>
  <si>
    <t xml:space="preserve">Pembuatan Parit Jl Indramayu RT.04 Tembus Jalan Pesantren Gunung Ulin Kab. Kotabaru </t>
  </si>
  <si>
    <t>RT.04 Tembus Jalan Pesantren Gunung Ulin</t>
  </si>
  <si>
    <t>602/02/SPK/PRC-DRN/16.03.P2LP/DCKTR/2019</t>
  </si>
  <si>
    <t>CV. APAFASTA CONSULTANT</t>
  </si>
  <si>
    <t>S = 03°16'16.4352"  E = 116°12'37.224"</t>
  </si>
  <si>
    <t xml:space="preserve">Pembuatan Drainase Pamukan Barat Marga Jaya </t>
  </si>
  <si>
    <t xml:space="preserve">Marga Jaya </t>
  </si>
  <si>
    <t>S = 02°20'21.768"  E = 116°0'15.8652"</t>
  </si>
  <si>
    <t xml:space="preserve">Pembangunan Drainase RT 05 Desa Sido Mulyo Kec. Kelumpang Hulu </t>
  </si>
  <si>
    <t>RT 05 Desa Sido Mulyo</t>
  </si>
  <si>
    <t>S = 02°5'51.378"  E = 115°57'59.3964"</t>
  </si>
  <si>
    <t xml:space="preserve">Pembangunan Drainase Jalan Karya Bersama RT.10 Desa Semayap Kec.Pulau Laut Utara </t>
  </si>
  <si>
    <t>RT.10 Desa Semayap</t>
  </si>
  <si>
    <t>S = 03°15'15.7248"  E = 116°13'3.5004"</t>
  </si>
  <si>
    <t>1.03 . 1.03.02 . 16 . 05</t>
  </si>
  <si>
    <t>Rehabilitasi/Pengembangan Sarana dan Prasarana Air Limbah</t>
  </si>
  <si>
    <t xml:space="preserve">Pemeliharaan Rutin / Berkala Drainase dan Trotoar Kab. Kotabaru </t>
  </si>
  <si>
    <t>Kec. P.L. Utara</t>
  </si>
  <si>
    <t>1.04 . 1.03.02 . 20</t>
  </si>
  <si>
    <t>Program pengelolaan areal pemakaman</t>
  </si>
  <si>
    <t>1.04 . 1.03.02 . 20 . 06</t>
  </si>
  <si>
    <t>Pembangunan sarana dan prasarana pemakaman</t>
  </si>
  <si>
    <t xml:space="preserve">Lanjutan Pagar Kuburan Muslim Desa Manunggul Lama Kec. Sungai Durian </t>
  </si>
  <si>
    <t>Desa Manunggul Lama</t>
  </si>
  <si>
    <t xml:space="preserve">Lanjutan Pembangunan Pagar Kuburan Warga Bali Desa Telaga Sari Kec. Kelumpang Hilir </t>
  </si>
  <si>
    <t>Desa Telaga Sari</t>
  </si>
  <si>
    <t>2.05 . 1.03.02 . 24</t>
  </si>
  <si>
    <t>Program Pengelolaan ruang terbuka hijau (RTH)</t>
  </si>
  <si>
    <t>2.05 . 1.03.02 . 24 . 06</t>
  </si>
  <si>
    <t>Pemeliharaan RTH</t>
  </si>
  <si>
    <t>Pemeliharaan Rutin/ Berkala RTH Taman Saijaan No KIB.03.12.04.01.01, Tugu Bundaran
Tanjung Serdang No.KIB 03.12.02.02.01,  Tugu Kepiting No KIB. 03.11.01.27.04 No.Reg. 
0021 dan RTH Dalam Kota Kabupaten Kotabaru</t>
  </si>
  <si>
    <t>Kec. P.L. Utara dan Kec. P.L. Tengah</t>
  </si>
  <si>
    <t>602.1/01/SPK/PRC/24.06/APBD/BID.PR/DCKTR/2019</t>
  </si>
  <si>
    <t>CV. CIPTA BUDITAMA</t>
  </si>
  <si>
    <t>1.03 . 1.03.02 . 25</t>
  </si>
  <si>
    <t>Program penyediaan dan pengolahan air baku</t>
  </si>
  <si>
    <t>1.03 . 1.03.02 . 25 . 01</t>
  </si>
  <si>
    <t>Pembangunan Prasarana Pengambilan dan Saluran Pembawa</t>
  </si>
  <si>
    <t>Pipanisasi Air Bersih Jalan UPT Sembuluan RT.08 Dusun 03 Desa Pantai Baru Kec. Pulau Laut Tengah</t>
  </si>
  <si>
    <t>RT.08 Dusun 03 Desa Pantai Baru</t>
  </si>
  <si>
    <t xml:space="preserve">Pipanisasi Embung Desa Mandala Kec. Kelumpang Hilir </t>
  </si>
  <si>
    <t>Desa Mandala</t>
  </si>
  <si>
    <t xml:space="preserve">Rehabilitasi Pipa Air Bersih RT.05 Desa Sembilang Kec. Kelumpang Tengah </t>
  </si>
  <si>
    <t>RT.05 Desa Sembilang</t>
  </si>
  <si>
    <t>1.03 . 1.03.02 . 25 . 04</t>
  </si>
  <si>
    <t>Pembangunan sumur sumur air tanah</t>
  </si>
  <si>
    <t>P.L. Selatan</t>
  </si>
  <si>
    <t xml:space="preserve">Pengadaan Air Bersih Sumur Bor Rt.03 Tanjung Seloka Utara </t>
  </si>
  <si>
    <t xml:space="preserve">Rt.03 Tanjung Seloka Utara </t>
  </si>
  <si>
    <t xml:space="preserve">Pengadaan Sumur Bor Rt.5 Desa Langadai Kec.Kelumpang Hilir </t>
  </si>
  <si>
    <t>Rt.5 Desa Langadai</t>
  </si>
  <si>
    <t>1.03 . 1.03.02 . 27</t>
  </si>
  <si>
    <t>Program pengembangan kinerja pengelolaan air minum dan air limbah</t>
  </si>
  <si>
    <t>1.03 . 1.03.02 . 27 . 03</t>
  </si>
  <si>
    <t>Pengembangan Teknologi Pengolahan Air Minum dan Air Limbah</t>
  </si>
  <si>
    <t>Bahan Bakar Solar</t>
  </si>
  <si>
    <t>Di IKK Hampang, Kelumpang Utara, P.L. Barat</t>
  </si>
  <si>
    <t>Bahan Pelumas (4 Kali/Tahun)</t>
  </si>
  <si>
    <t>Bahan Kimia Tawas</t>
  </si>
  <si>
    <t>Bahan Kimia Kaporit</t>
  </si>
  <si>
    <t xml:space="preserve">Pemeliharaan Jaringan Perpipaan </t>
  </si>
  <si>
    <t xml:space="preserve">Pemeliharaan Bukan Jaringan Perpipaan (Mesin-mesin Pompa, Alat-alat, WTP, Reservoir,dll) </t>
  </si>
  <si>
    <t>1.03 . 1.03.02 . 27 . 10</t>
  </si>
  <si>
    <t>Penyediaan Prasarana dan Sarana Air Minum Bagi Masyarakat Berpenghasilan Rendah (DAK dan Pendamping)</t>
  </si>
  <si>
    <t>Pengembangan Jaringan Perpipaan SPAM IKK Hampang untuk Desa Limbungan Kecamatan
Hampang Kabupaten Kotabaru</t>
  </si>
  <si>
    <t>Desa Limbungan</t>
  </si>
  <si>
    <t>602/01/PPK-SPK/KONSL/HMPG-PUDI/SPAM-DCKTR/2019</t>
  </si>
  <si>
    <t>CV. BINTANG JAYA KONSULTAN</t>
  </si>
  <si>
    <t>Pengembangan Jaringan Perpipaan SPAM IKK Kelumpang Utara untuk Desa Pudi Kecamatan
Kelumpang Utara Kabupaten Kotabaru</t>
  </si>
  <si>
    <t>Desa Pudi</t>
  </si>
  <si>
    <t>Pengembangan Jaringan Perpipaan SPAM Desa Bekambit Asri untuk Desa Bekambit Asri
Kecamatan Pulau Laut Timur Kabupaten Kotabaru</t>
  </si>
  <si>
    <t>Desa Bekambit Asri</t>
  </si>
  <si>
    <t>1.03 . 1.03.02 . 27 . 12</t>
  </si>
  <si>
    <t>Penyediaan Prasarana dan Sarana Air Limbah (DAK dan Pendamping)</t>
  </si>
  <si>
    <t xml:space="preserve">Pembangunan MCK Kombinasi IPAL Komunal Kawasan Cantung Kec.Kelumpang Hulu </t>
  </si>
  <si>
    <t>Cantung</t>
  </si>
  <si>
    <t xml:space="preserve">Pembangunan MCK Kombinasi IPAL Komunal Desa Bandar Raya Kec.Pulau Laut Tanjung  Selayar
</t>
  </si>
  <si>
    <t>Desa Bandar Raya</t>
  </si>
  <si>
    <t>Pembangunan Tangki Septik Skala Komunal (5-10 KK) Kecamatan Pulau Laut Utara</t>
  </si>
  <si>
    <t>Pulau Laut Utara</t>
  </si>
  <si>
    <t>1.03 . 1.03.02 . 29</t>
  </si>
  <si>
    <t>Program pengembangan wilayah strategis dan cepat tumbuh</t>
  </si>
  <si>
    <t>1.03 . 1.03.02 . 29 . 02</t>
  </si>
  <si>
    <t>Pembangunan/peningkatan infrastruktur</t>
  </si>
  <si>
    <t xml:space="preserve">Rehab Gedung Ratu Intan Kotabaru </t>
  </si>
  <si>
    <t>602/04/SPK/PRC/29.02/BGJK/DCKTR/2019</t>
  </si>
  <si>
    <t xml:space="preserve">CV.MULTI TATA LAKSANA </t>
  </si>
  <si>
    <t>Koordinat dan Volume</t>
  </si>
  <si>
    <t xml:space="preserve">Pembangunan Gedung Yayasan Mulia Bakti Desa Bumi Asih Kec. Kelumpang Selatan </t>
  </si>
  <si>
    <t>Desa Bumi Asih</t>
  </si>
  <si>
    <t>602/05/SPK/PRC/29.02/BGJK/DCKTR/2019</t>
  </si>
  <si>
    <t>CV. PUTRA TUNGGAL DESIGN</t>
  </si>
  <si>
    <t xml:space="preserve">Rehab Balai Adat Desa Magalau Hilir Kec. Kelumpang Barat </t>
  </si>
  <si>
    <t>Desa Magalau Hilir</t>
  </si>
  <si>
    <t xml:space="preserve">Rehab Balai Desa Dusun 4 Desa Sungai Pasir Kec.Pulau Laut Tengah </t>
  </si>
  <si>
    <t>Desa Sungai Pasir</t>
  </si>
  <si>
    <t>602/03/SPK/PRC/29.02/BGJK/DCKTR/2019</t>
  </si>
  <si>
    <t>CV.MULTI TATA LAKSANA</t>
  </si>
  <si>
    <t xml:space="preserve">Pembangunan Perkantoran Kawasan Sebelimbingan </t>
  </si>
  <si>
    <t xml:space="preserve">Sebelimbingan </t>
  </si>
  <si>
    <t xml:space="preserve">Pembangunan Rumah Sakit Umum Daerah (Lanjutan) </t>
  </si>
  <si>
    <t>Rehab Kantor Kecamatan Hampang</t>
  </si>
  <si>
    <t>Hampang</t>
  </si>
  <si>
    <t>Pembangunan Tambahan Ruang Baru Kejaksaan Negeri Kotabaru</t>
  </si>
  <si>
    <t>602/02/SPK/PRC/29.02/BGJK/DCKTR/2019</t>
  </si>
  <si>
    <t>CV.MANDIRI TATA SARANA CONSULTANT</t>
  </si>
  <si>
    <t>S = 03°14'53,52"  E = 116°13'16,921"</t>
  </si>
  <si>
    <t>Rehab Gedung Islamic Center</t>
  </si>
  <si>
    <t>602/01/SPK/PRC/29.02/BGJK/DCKTR/2019</t>
  </si>
  <si>
    <t>PT. ITNASINDO JAYA KONSULTAN</t>
  </si>
  <si>
    <t>S = 03°14'18"  E = 116°13'43"</t>
  </si>
  <si>
    <t>1.03 . 1.03.02 . 34</t>
  </si>
  <si>
    <t>Program Perencanaan Tata Ruang</t>
  </si>
  <si>
    <t>1.03 . 1.03.02 . 34 . 11</t>
  </si>
  <si>
    <t>Revisi Rencana Tata Ruang</t>
  </si>
  <si>
    <t xml:space="preserve">Penyusunan Revisi RTRW Kabupaten Kotabaru </t>
  </si>
  <si>
    <t>1.03 . 1.03.02 . 37</t>
  </si>
  <si>
    <t>Program Peningkatan Infrastruktur Pendukung Kawasan Perkotaan dan Pedesaan</t>
  </si>
  <si>
    <t>1.03 . 1.03.02 . 37 . 01</t>
  </si>
  <si>
    <t>Pembangunan Jaringan Listrik Lingkungan Perkotaan dan Pedesaan</t>
  </si>
  <si>
    <t>Pengadaan Mesin Lampu dan Kabel Sangkoh Rt.06 dan 07 Desa Manunggal Lama Kec. Sungai Durian</t>
  </si>
  <si>
    <t>Rt.06 dan 07 Desa Manunggal Lama</t>
  </si>
  <si>
    <t xml:space="preserve">Pengadaan Mesin Lampu Kantor Desa Manunggal Lama Kec. Sungai Durian </t>
  </si>
  <si>
    <t>Manunggal Lama</t>
  </si>
  <si>
    <t xml:space="preserve">Penerangan Jalan Umum Rt. 18 Desa Tegal Rejo Kecamatan Kelumpang Hilir </t>
  </si>
  <si>
    <t>Rt. 18 Desa Tegal Rejo</t>
  </si>
  <si>
    <t xml:space="preserve">PJU Tenaga Surya RT 04, RT 05, RT 06, RT 07 Desa Bangkalan Dayak Kec. Kelumpang Hulu </t>
  </si>
  <si>
    <t>Desa Bangkalan Dayak</t>
  </si>
  <si>
    <t>602/04/SPK/PRC-PJU/37.01.P2LP/DCKTR/2019</t>
  </si>
  <si>
    <t xml:space="preserve">Pengadaan dan Pemasangan Solar Sel/PLTS  Desa Manunggal Baru Kec. Sungai Durian </t>
  </si>
  <si>
    <t>Desa Manunggal Baru</t>
  </si>
  <si>
    <t xml:space="preserve">Penerangan Jalan Umum (PJU) Desa Sebelimbingan RT 02 Kec. Pulau Laut Utara </t>
  </si>
  <si>
    <t>Desa Sebelimbingan RT 02</t>
  </si>
  <si>
    <t>602/03/SPK/PRC-PJU/37.01.P2LP/DCKTR/2019</t>
  </si>
  <si>
    <t xml:space="preserve">Penerangan Jalan Umum Desa Pantai Baru Kec. Kelumpang Selatan </t>
  </si>
  <si>
    <t>Desa Pantai Baru</t>
  </si>
  <si>
    <t xml:space="preserve">Penerangan Jalan Umum Desa Betung Kec. Pulau Laut Timur </t>
  </si>
  <si>
    <t>Desa Betung</t>
  </si>
  <si>
    <t xml:space="preserve">Pengadaan dan Pemasangan PJU Desa Tirawan Kec. Pulau Laut Utara </t>
  </si>
  <si>
    <t>Desa Tirawan</t>
  </si>
  <si>
    <t xml:space="preserve">Pengadaan dan Pemasangan PJU Desa Sigam Kec. Pulau Laut Utara </t>
  </si>
  <si>
    <t>Desa Sigam</t>
  </si>
  <si>
    <t xml:space="preserve">Pengadaan dan Pemasangan PJU Desa Sarang Tiung Kec. Pulau Laut Utara </t>
  </si>
  <si>
    <t>Desa Sarang Tiung</t>
  </si>
  <si>
    <t xml:space="preserve">Pengadaan dan Pemasangan PJU Menuju Hutan Meranti </t>
  </si>
  <si>
    <t xml:space="preserve">Hutan Meranti </t>
  </si>
  <si>
    <t xml:space="preserve">Pengadaan dan Pemasangan Ornamen/Lampu Hias Jl. Suryagandamana </t>
  </si>
  <si>
    <t xml:space="preserve"> Jl. Suryagandamana </t>
  </si>
  <si>
    <t xml:space="preserve">Penerangan Jalan Umum (PJU) Jl. P. Indra Kesuma Negara </t>
  </si>
  <si>
    <t xml:space="preserve">Jl. P. Indra Kesuma Negara </t>
  </si>
  <si>
    <t xml:space="preserve">Pemasangan  Ornamen dan Lampu Jalan Pantai Gedambaan Kec. Pulau Laut Utara </t>
  </si>
  <si>
    <t>Pantai Gedambaan</t>
  </si>
  <si>
    <t>1.03 . 1.03.02 . 37 . 02</t>
  </si>
  <si>
    <t>Pemeliharaan Rutin/berkala Jaringan Listrik Lingkungan Perkotaan dan Pedesaan</t>
  </si>
  <si>
    <t>Pemeliharaan Jaringan Listrik Lingkungan Perkotaan dan Perdesaan</t>
  </si>
  <si>
    <t>602/01/SPK/PMLH-TRW.I/37.02.P2LP/DCKTR/2019</t>
  </si>
  <si>
    <t>CV. IQNA MANDIRI</t>
  </si>
  <si>
    <t>Kab. Kotabaru</t>
  </si>
  <si>
    <t>17 Macam</t>
  </si>
  <si>
    <t>KODE / PROGRAM DAN KEGIATAN</t>
  </si>
  <si>
    <t>NO</t>
  </si>
  <si>
    <t>NAMA PROGRAM / KEGIATAN DAN PAKET PEKERJAAN</t>
  </si>
  <si>
    <t>PAGU ANGGARAN Rp.</t>
  </si>
  <si>
    <t>Pjg (m)</t>
  </si>
  <si>
    <t>HARGA PEROLEHAN</t>
  </si>
  <si>
    <t>BID. PENGEMBANGAN PENYEHATAN LINGKUNGAN PERMUKIMAN</t>
  </si>
  <si>
    <t>BID. PENATAAN RUANG</t>
  </si>
  <si>
    <t>BID. PENYELENGGARA SISTEM PENYEDIAAN AIR MINUM</t>
  </si>
  <si>
    <t>BID. PENYELENGGARA SISTEM PENYEDIAAN AIR MINUM &amp; BID. PENGEMBANGAN PENYEHATAN LINGKUNGAN PERMUKIMAN</t>
  </si>
  <si>
    <t>BID. BANGUNAN GEDUNG DAN JASA KONSTRUKSI</t>
  </si>
  <si>
    <t>30 Hari Kalender</t>
  </si>
  <si>
    <t>15 Hari Kalender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</si>
</sst>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2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DFKai-SB"/>
      <family val="4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11"/>
      <color theme="1"/>
      <name val="Tw Cen MT"/>
      <family val="2"/>
    </font>
    <font>
      <b/>
      <sz val="11"/>
      <name val="Calibri"/>
      <family val="2"/>
      <scheme val="minor"/>
    </font>
    <font>
      <sz val="11"/>
      <color indexed="8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indexed="64"/>
      </bottom>
      <diagonal/>
    </border>
    <border>
      <left/>
      <right style="thin">
        <color auto="1"/>
      </right>
      <top style="double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</borders>
  <cellStyleXfs count="11">
    <xf numFmtId="0" fontId="0" fillId="0" borderId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4" fillId="0" borderId="0"/>
  </cellStyleXfs>
  <cellXfs count="321">
    <xf numFmtId="0" fontId="0" fillId="0" borderId="0" xfId="0"/>
    <xf numFmtId="0" fontId="9" fillId="0" borderId="14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left" vertical="center"/>
    </xf>
    <xf numFmtId="0" fontId="9" fillId="0" borderId="14" xfId="0" applyFont="1" applyFill="1" applyBorder="1" applyAlignment="1">
      <alignment vertical="center"/>
    </xf>
    <xf numFmtId="0" fontId="6" fillId="0" borderId="14" xfId="0" applyFont="1" applyFill="1" applyBorder="1" applyAlignment="1">
      <alignment horizontal="center" vertical="center"/>
    </xf>
    <xf numFmtId="43" fontId="9" fillId="0" borderId="14" xfId="1" applyNumberFormat="1" applyFont="1" applyFill="1" applyBorder="1" applyAlignment="1">
      <alignment vertical="center"/>
    </xf>
    <xf numFmtId="0" fontId="6" fillId="0" borderId="14" xfId="0" applyFont="1" applyFill="1" applyBorder="1" applyAlignment="1">
      <alignment horizontal="center" vertical="center" wrapText="1"/>
    </xf>
    <xf numFmtId="0" fontId="9" fillId="0" borderId="0" xfId="0" applyFont="1" applyFill="1" applyBorder="1"/>
    <xf numFmtId="43" fontId="9" fillId="0" borderId="0" xfId="1" applyFont="1" applyFill="1" applyBorder="1"/>
    <xf numFmtId="0" fontId="9" fillId="0" borderId="14" xfId="0" applyFont="1" applyFill="1" applyBorder="1"/>
    <xf numFmtId="0" fontId="9" fillId="0" borderId="14" xfId="0" applyFont="1" applyFill="1" applyBorder="1" applyAlignment="1">
      <alignment vertical="center" wrapText="1"/>
    </xf>
    <xf numFmtId="0" fontId="11" fillId="0" borderId="14" xfId="0" applyFont="1" applyFill="1" applyBorder="1"/>
    <xf numFmtId="0" fontId="10" fillId="0" borderId="14" xfId="0" applyFont="1" applyFill="1" applyBorder="1" applyAlignment="1">
      <alignment horizontal="left" vertical="center" wrapText="1"/>
    </xf>
    <xf numFmtId="43" fontId="10" fillId="0" borderId="14" xfId="1" applyNumberFormat="1" applyFont="1" applyFill="1" applyBorder="1" applyAlignment="1">
      <alignment vertical="center"/>
    </xf>
    <xf numFmtId="0" fontId="9" fillId="0" borderId="10" xfId="0" applyFont="1" applyFill="1" applyBorder="1"/>
    <xf numFmtId="0" fontId="3" fillId="0" borderId="0" xfId="0" applyFont="1" applyFill="1" applyBorder="1"/>
    <xf numFmtId="43" fontId="3" fillId="0" borderId="0" xfId="1" applyFont="1" applyFill="1" applyBorder="1"/>
    <xf numFmtId="0" fontId="5" fillId="0" borderId="16" xfId="0" applyFont="1" applyFill="1" applyBorder="1" applyAlignment="1">
      <alignment horizontal="left" vertical="center" wrapText="1"/>
    </xf>
    <xf numFmtId="0" fontId="3" fillId="0" borderId="0" xfId="0" applyFont="1" applyFill="1"/>
    <xf numFmtId="0" fontId="8" fillId="0" borderId="0" xfId="0" applyFont="1" applyFill="1" applyAlignment="1">
      <alignment horizontal="centerContinuous"/>
    </xf>
    <xf numFmtId="0" fontId="9" fillId="0" borderId="0" xfId="0" applyFont="1" applyFill="1" applyAlignment="1">
      <alignment horizontal="centerContinuous"/>
    </xf>
    <xf numFmtId="0" fontId="5" fillId="0" borderId="0" xfId="0" applyFont="1" applyFill="1" applyAlignment="1">
      <alignment horizontal="centerContinuous"/>
    </xf>
    <xf numFmtId="0" fontId="11" fillId="0" borderId="10" xfId="0" applyFont="1" applyFill="1" applyBorder="1"/>
    <xf numFmtId="0" fontId="11" fillId="0" borderId="0" xfId="0" applyFont="1" applyFill="1" applyBorder="1"/>
    <xf numFmtId="43" fontId="11" fillId="0" borderId="0" xfId="1" applyFont="1" applyFill="1" applyBorder="1"/>
    <xf numFmtId="0" fontId="10" fillId="0" borderId="14" xfId="0" applyFont="1" applyFill="1" applyBorder="1" applyAlignment="1">
      <alignment vertical="center"/>
    </xf>
    <xf numFmtId="0" fontId="9" fillId="0" borderId="3" xfId="0" applyFont="1" applyFill="1" applyBorder="1" applyAlignment="1">
      <alignment vertical="center"/>
    </xf>
    <xf numFmtId="0" fontId="9" fillId="0" borderId="13" xfId="0" applyFont="1" applyFill="1" applyBorder="1" applyAlignment="1">
      <alignment vertical="center"/>
    </xf>
    <xf numFmtId="0" fontId="9" fillId="0" borderId="12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164" fontId="9" fillId="0" borderId="3" xfId="1" applyNumberFormat="1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43" fontId="3" fillId="0" borderId="0" xfId="1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9" fillId="0" borderId="0" xfId="0" applyFont="1" applyFill="1" applyAlignment="1">
      <alignment horizontal="center"/>
    </xf>
    <xf numFmtId="0" fontId="9" fillId="0" borderId="0" xfId="0" applyFont="1" applyFill="1"/>
    <xf numFmtId="0" fontId="6" fillId="0" borderId="0" xfId="0" applyFont="1" applyFill="1"/>
    <xf numFmtId="0" fontId="5" fillId="0" borderId="0" xfId="0" applyFont="1" applyFill="1" applyBorder="1"/>
    <xf numFmtId="43" fontId="5" fillId="0" borderId="0" xfId="1" applyFont="1" applyFill="1" applyBorder="1"/>
    <xf numFmtId="0" fontId="5" fillId="0" borderId="0" xfId="0" applyFont="1" applyFill="1"/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11" fillId="0" borderId="20" xfId="0" applyFont="1" applyFill="1" applyBorder="1" applyAlignment="1">
      <alignment horizontal="center" vertical="center"/>
    </xf>
    <xf numFmtId="0" fontId="12" fillId="0" borderId="20" xfId="0" applyFont="1" applyFill="1" applyBorder="1" applyAlignment="1">
      <alignment horizontal="left" vertical="center" wrapText="1"/>
    </xf>
    <xf numFmtId="0" fontId="13" fillId="0" borderId="20" xfId="0" applyFont="1" applyFill="1" applyBorder="1" applyAlignment="1">
      <alignment horizontal="center" vertical="center"/>
    </xf>
    <xf numFmtId="43" fontId="12" fillId="0" borderId="20" xfId="1" applyNumberFormat="1" applyFont="1" applyFill="1" applyBorder="1" applyAlignment="1">
      <alignment vertical="center"/>
    </xf>
    <xf numFmtId="43" fontId="11" fillId="0" borderId="20" xfId="1" applyNumberFormat="1" applyFont="1" applyFill="1" applyBorder="1" applyAlignment="1">
      <alignment vertical="center"/>
    </xf>
    <xf numFmtId="0" fontId="11" fillId="0" borderId="20" xfId="0" applyFont="1" applyFill="1" applyBorder="1" applyAlignment="1">
      <alignment vertical="center"/>
    </xf>
    <xf numFmtId="0" fontId="11" fillId="0" borderId="20" xfId="0" applyFont="1" applyFill="1" applyBorder="1"/>
    <xf numFmtId="0" fontId="5" fillId="2" borderId="19" xfId="0" applyNumberFormat="1" applyFont="1" applyFill="1" applyBorder="1" applyAlignment="1">
      <alignment horizontal="center"/>
    </xf>
    <xf numFmtId="0" fontId="15" fillId="2" borderId="19" xfId="0" applyNumberFormat="1" applyFont="1" applyFill="1" applyBorder="1" applyAlignment="1">
      <alignment horizontal="center"/>
    </xf>
    <xf numFmtId="0" fontId="5" fillId="2" borderId="19" xfId="1" applyNumberFormat="1" applyFont="1" applyFill="1" applyBorder="1" applyAlignment="1">
      <alignment horizontal="center"/>
    </xf>
    <xf numFmtId="0" fontId="7" fillId="2" borderId="19" xfId="0" applyNumberFormat="1" applyFont="1" applyFill="1" applyBorder="1" applyAlignment="1">
      <alignment horizontal="center"/>
    </xf>
    <xf numFmtId="0" fontId="3" fillId="2" borderId="0" xfId="0" applyFont="1" applyFill="1" applyBorder="1"/>
    <xf numFmtId="43" fontId="3" fillId="2" borderId="0" xfId="1" applyFont="1" applyFill="1" applyBorder="1"/>
    <xf numFmtId="0" fontId="3" fillId="2" borderId="0" xfId="0" applyFont="1" applyFill="1"/>
    <xf numFmtId="0" fontId="0" fillId="0" borderId="0" xfId="0" applyAlignment="1">
      <alignment horizontal="center" vertical="center"/>
    </xf>
    <xf numFmtId="41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164" fontId="0" fillId="0" borderId="0" xfId="1" applyNumberFormat="1" applyFont="1" applyFill="1"/>
    <xf numFmtId="0" fontId="0" fillId="0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41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0" xfId="1" applyNumberFormat="1" applyFont="1" applyFill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7" xfId="0" applyFill="1" applyBorder="1" applyAlignment="1">
      <alignment horizontal="center" wrapText="1"/>
    </xf>
    <xf numFmtId="0" fontId="0" fillId="0" borderId="7" xfId="0" applyFill="1" applyBorder="1" applyAlignment="1">
      <alignment horizontal="center" vertical="center"/>
    </xf>
    <xf numFmtId="0" fontId="0" fillId="0" borderId="7" xfId="0" applyBorder="1" applyAlignment="1">
      <alignment horizontal="center" wrapText="1"/>
    </xf>
    <xf numFmtId="0" fontId="0" fillId="0" borderId="7" xfId="0" applyBorder="1" applyAlignment="1">
      <alignment horizontal="center" vertical="center" wrapText="1"/>
    </xf>
    <xf numFmtId="164" fontId="0" fillId="0" borderId="7" xfId="1" applyNumberFormat="1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/>
    </xf>
    <xf numFmtId="0" fontId="7" fillId="0" borderId="26" xfId="0" applyFont="1" applyBorder="1" applyAlignment="1">
      <alignment horizontal="center" vertical="center"/>
    </xf>
    <xf numFmtId="41" fontId="7" fillId="4" borderId="7" xfId="0" applyNumberFormat="1" applyFont="1" applyFill="1" applyBorder="1"/>
    <xf numFmtId="0" fontId="7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wrapText="1"/>
    </xf>
    <xf numFmtId="0" fontId="7" fillId="4" borderId="7" xfId="0" applyFont="1" applyFill="1" applyBorder="1" applyAlignment="1">
      <alignment horizontal="center" vertical="center"/>
    </xf>
    <xf numFmtId="2" fontId="7" fillId="4" borderId="7" xfId="2" applyNumberFormat="1" applyFont="1" applyFill="1" applyBorder="1" applyAlignment="1">
      <alignment horizontal="center"/>
    </xf>
    <xf numFmtId="1" fontId="7" fillId="0" borderId="7" xfId="0" applyNumberFormat="1" applyFont="1" applyFill="1" applyBorder="1" applyAlignment="1">
      <alignment horizontal="center"/>
    </xf>
    <xf numFmtId="164" fontId="7" fillId="0" borderId="7" xfId="1" applyNumberFormat="1" applyFont="1" applyFill="1" applyBorder="1" applyAlignment="1">
      <alignment horizontal="center" vertical="center"/>
    </xf>
    <xf numFmtId="0" fontId="7" fillId="0" borderId="0" xfId="0" applyFont="1"/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41" fontId="0" fillId="0" borderId="2" xfId="2" applyFont="1" applyFill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2" xfId="0" applyNumberFormat="1" applyFill="1" applyBorder="1" applyAlignment="1">
      <alignment horizontal="center"/>
    </xf>
    <xf numFmtId="164" fontId="0" fillId="0" borderId="2" xfId="1" applyNumberFormat="1" applyFont="1" applyFill="1" applyBorder="1" applyAlignment="1">
      <alignment horizontal="center" vertical="center"/>
    </xf>
    <xf numFmtId="0" fontId="7" fillId="4" borderId="20" xfId="0" applyFont="1" applyFill="1" applyBorder="1" applyAlignment="1">
      <alignment horizontal="center" vertical="top"/>
    </xf>
    <xf numFmtId="0" fontId="7" fillId="4" borderId="21" xfId="0" applyFont="1" applyFill="1" applyBorder="1" applyAlignment="1">
      <alignment horizontal="center" vertical="center" wrapText="1"/>
    </xf>
    <xf numFmtId="41" fontId="7" fillId="4" borderId="20" xfId="2" applyFont="1" applyFill="1" applyBorder="1" applyAlignment="1">
      <alignment horizontal="center" vertical="center"/>
    </xf>
    <xf numFmtId="2" fontId="7" fillId="4" borderId="20" xfId="2" applyNumberFormat="1" applyFont="1" applyFill="1" applyBorder="1" applyAlignment="1">
      <alignment horizontal="center" vertical="center"/>
    </xf>
    <xf numFmtId="0" fontId="7" fillId="4" borderId="20" xfId="0" applyFont="1" applyFill="1" applyBorder="1" applyAlignment="1">
      <alignment horizontal="center" vertical="center" wrapText="1"/>
    </xf>
    <xf numFmtId="0" fontId="7" fillId="4" borderId="20" xfId="0" applyFont="1" applyFill="1" applyBorder="1" applyAlignment="1">
      <alignment horizontal="center" vertical="center"/>
    </xf>
    <xf numFmtId="0" fontId="7" fillId="4" borderId="20" xfId="0" applyFont="1" applyFill="1" applyBorder="1" applyAlignment="1">
      <alignment horizontal="center" wrapText="1"/>
    </xf>
    <xf numFmtId="0" fontId="7" fillId="4" borderId="20" xfId="0" applyFont="1" applyFill="1" applyBorder="1" applyAlignment="1">
      <alignment horizontal="left" vertical="center" wrapText="1"/>
    </xf>
    <xf numFmtId="2" fontId="7" fillId="4" borderId="20" xfId="0" applyNumberFormat="1" applyFont="1" applyFill="1" applyBorder="1" applyAlignment="1">
      <alignment horizontal="center" vertical="center"/>
    </xf>
    <xf numFmtId="164" fontId="7" fillId="4" borderId="20" xfId="1" applyNumberFormat="1" applyFont="1" applyFill="1" applyBorder="1" applyAlignment="1">
      <alignment horizontal="center" vertical="center"/>
    </xf>
    <xf numFmtId="0" fontId="7" fillId="4" borderId="35" xfId="0" applyFont="1" applyFill="1" applyBorder="1"/>
    <xf numFmtId="0" fontId="2" fillId="0" borderId="14" xfId="0" applyFont="1" applyBorder="1" applyAlignment="1">
      <alignment horizontal="center" vertical="top"/>
    </xf>
    <xf numFmtId="0" fontId="2" fillId="0" borderId="15" xfId="0" applyFont="1" applyBorder="1" applyAlignment="1">
      <alignment horizontal="center" vertical="center" wrapText="1"/>
    </xf>
    <xf numFmtId="41" fontId="2" fillId="0" borderId="14" xfId="2" applyFont="1" applyBorder="1" applyAlignment="1">
      <alignment horizontal="center" vertical="center"/>
    </xf>
    <xf numFmtId="0" fontId="2" fillId="0" borderId="14" xfId="0" quotePrefix="1" applyFont="1" applyBorder="1" applyAlignment="1">
      <alignment horizontal="center" vertical="center" wrapText="1"/>
    </xf>
    <xf numFmtId="43" fontId="2" fillId="0" borderId="14" xfId="1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2" fontId="2" fillId="0" borderId="14" xfId="2" applyNumberFormat="1" applyFont="1" applyBorder="1" applyAlignment="1">
      <alignment horizontal="center" vertical="center"/>
    </xf>
    <xf numFmtId="1" fontId="7" fillId="0" borderId="14" xfId="0" applyNumberFormat="1" applyFont="1" applyFill="1" applyBorder="1" applyAlignment="1">
      <alignment horizontal="center" vertical="center"/>
    </xf>
    <xf numFmtId="0" fontId="2" fillId="0" borderId="14" xfId="0" applyFont="1" applyBorder="1" applyAlignment="1">
      <alignment horizontal="left" vertical="center" wrapText="1"/>
    </xf>
    <xf numFmtId="164" fontId="2" fillId="0" borderId="14" xfId="1" applyNumberFormat="1" applyFont="1" applyFill="1" applyBorder="1" applyAlignment="1">
      <alignment horizontal="center" vertical="center"/>
    </xf>
    <xf numFmtId="0" fontId="2" fillId="0" borderId="36" xfId="0" applyFont="1" applyBorder="1"/>
    <xf numFmtId="0" fontId="2" fillId="0" borderId="14" xfId="0" applyFont="1" applyFill="1" applyBorder="1" applyAlignment="1">
      <alignment horizontal="center" vertical="top"/>
    </xf>
    <xf numFmtId="0" fontId="17" fillId="0" borderId="15" xfId="3" applyFont="1" applyFill="1" applyBorder="1" applyAlignment="1">
      <alignment horizontal="center" vertical="center" wrapText="1"/>
    </xf>
    <xf numFmtId="164" fontId="2" fillId="0" borderId="14" xfId="1" applyNumberFormat="1" applyFont="1" applyBorder="1" applyAlignment="1">
      <alignment horizontal="center" vertical="center" wrapText="1"/>
    </xf>
    <xf numFmtId="43" fontId="2" fillId="0" borderId="14" xfId="1" applyFont="1" applyFill="1" applyBorder="1" applyAlignment="1">
      <alignment horizontal="center" vertical="center" wrapText="1"/>
    </xf>
    <xf numFmtId="164" fontId="17" fillId="0" borderId="14" xfId="1" applyNumberFormat="1" applyFont="1" applyFill="1" applyBorder="1" applyAlignment="1">
      <alignment horizontal="center" vertical="center" wrapText="1"/>
    </xf>
    <xf numFmtId="1" fontId="2" fillId="0" borderId="14" xfId="0" applyNumberFormat="1" applyFont="1" applyFill="1" applyBorder="1" applyAlignment="1">
      <alignment horizontal="center" vertical="center"/>
    </xf>
    <xf numFmtId="2" fontId="2" fillId="0" borderId="14" xfId="0" applyNumberFormat="1" applyFont="1" applyBorder="1" applyAlignment="1">
      <alignment horizontal="center" vertical="center" wrapText="1"/>
    </xf>
    <xf numFmtId="164" fontId="2" fillId="0" borderId="14" xfId="1" applyNumberFormat="1" applyFont="1" applyFill="1" applyBorder="1" applyAlignment="1">
      <alignment horizontal="center" vertical="center" wrapText="1"/>
    </xf>
    <xf numFmtId="0" fontId="2" fillId="0" borderId="15" xfId="0" quotePrefix="1" applyFont="1" applyFill="1" applyBorder="1" applyAlignment="1">
      <alignment horizontal="left" vertical="center"/>
    </xf>
    <xf numFmtId="0" fontId="2" fillId="0" borderId="15" xfId="0" applyFont="1" applyFill="1" applyBorder="1" applyAlignment="1">
      <alignment horizontal="center" vertical="center" wrapText="1"/>
    </xf>
    <xf numFmtId="41" fontId="2" fillId="0" borderId="14" xfId="2" applyFont="1" applyFill="1" applyBorder="1" applyAlignment="1">
      <alignment horizontal="center" vertical="center"/>
    </xf>
    <xf numFmtId="41" fontId="2" fillId="0" borderId="14" xfId="2" applyFont="1" applyFill="1" applyBorder="1" applyAlignment="1">
      <alignment vertical="center"/>
    </xf>
    <xf numFmtId="2" fontId="2" fillId="0" borderId="14" xfId="2" applyNumberFormat="1" applyFont="1" applyFill="1" applyBorder="1" applyAlignment="1">
      <alignment horizontal="center" vertical="center"/>
    </xf>
    <xf numFmtId="2" fontId="2" fillId="0" borderId="14" xfId="0" applyNumberFormat="1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left" vertical="center" wrapText="1"/>
    </xf>
    <xf numFmtId="0" fontId="2" fillId="0" borderId="36" xfId="0" applyFont="1" applyFill="1" applyBorder="1"/>
    <xf numFmtId="0" fontId="7" fillId="4" borderId="14" xfId="0" applyFont="1" applyFill="1" applyBorder="1" applyAlignment="1">
      <alignment horizontal="center" vertical="top"/>
    </xf>
    <xf numFmtId="0" fontId="7" fillId="4" borderId="15" xfId="0" applyFont="1" applyFill="1" applyBorder="1" applyAlignment="1">
      <alignment horizontal="center" vertical="center" wrapText="1"/>
    </xf>
    <xf numFmtId="41" fontId="7" fillId="4" borderId="14" xfId="2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wrapText="1"/>
    </xf>
    <xf numFmtId="2" fontId="7" fillId="4" borderId="14" xfId="2" applyNumberFormat="1" applyFont="1" applyFill="1" applyBorder="1" applyAlignment="1">
      <alignment horizontal="center" vertical="center"/>
    </xf>
    <xf numFmtId="1" fontId="7" fillId="4" borderId="14" xfId="0" applyNumberFormat="1" applyFont="1" applyFill="1" applyBorder="1" applyAlignment="1">
      <alignment horizontal="center" vertical="center"/>
    </xf>
    <xf numFmtId="2" fontId="7" fillId="4" borderId="14" xfId="0" applyNumberFormat="1" applyFont="1" applyFill="1" applyBorder="1" applyAlignment="1">
      <alignment horizontal="center" vertical="center"/>
    </xf>
    <xf numFmtId="164" fontId="7" fillId="4" borderId="14" xfId="1" applyNumberFormat="1" applyFont="1" applyFill="1" applyBorder="1" applyAlignment="1">
      <alignment horizontal="center" vertical="center"/>
    </xf>
    <xf numFmtId="0" fontId="7" fillId="4" borderId="36" xfId="0" applyFont="1" applyFill="1" applyBorder="1"/>
    <xf numFmtId="164" fontId="17" fillId="0" borderId="14" xfId="1" quotePrefix="1" applyNumberFormat="1" applyFont="1" applyFill="1" applyBorder="1" applyAlignment="1">
      <alignment horizontal="center" vertical="center" wrapText="1"/>
    </xf>
    <xf numFmtId="41" fontId="2" fillId="0" borderId="14" xfId="2" applyFont="1" applyBorder="1" applyAlignment="1">
      <alignment vertical="center"/>
    </xf>
    <xf numFmtId="0" fontId="7" fillId="4" borderId="14" xfId="0" applyFont="1" applyFill="1" applyBorder="1" applyAlignment="1">
      <alignment horizontal="left" vertical="center" wrapText="1"/>
    </xf>
    <xf numFmtId="2" fontId="7" fillId="0" borderId="14" xfId="0" applyNumberFormat="1" applyFont="1" applyFill="1" applyBorder="1" applyAlignment="1">
      <alignment horizontal="center" vertical="center"/>
    </xf>
    <xf numFmtId="43" fontId="17" fillId="0" borderId="14" xfId="1" applyNumberFormat="1" applyFont="1" applyFill="1" applyBorder="1" applyAlignment="1">
      <alignment horizontal="center" vertical="center" wrapText="1"/>
    </xf>
    <xf numFmtId="164" fontId="2" fillId="0" borderId="37" xfId="1" applyNumberFormat="1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top"/>
    </xf>
    <xf numFmtId="43" fontId="2" fillId="0" borderId="14" xfId="0" applyNumberFormat="1" applyFont="1" applyBorder="1" applyAlignment="1">
      <alignment horizontal="left" vertical="center" wrapText="1"/>
    </xf>
    <xf numFmtId="0" fontId="2" fillId="0" borderId="14" xfId="0" quotePrefix="1" applyFont="1" applyFill="1" applyBorder="1" applyAlignment="1">
      <alignment horizontal="center" vertical="center" wrapText="1"/>
    </xf>
    <xf numFmtId="164" fontId="2" fillId="0" borderId="14" xfId="0" applyNumberFormat="1" applyFont="1" applyBorder="1" applyAlignment="1">
      <alignment horizontal="left" vertical="center" wrapText="1"/>
    </xf>
    <xf numFmtId="43" fontId="7" fillId="4" borderId="14" xfId="0" applyNumberFormat="1" applyFont="1" applyFill="1" applyBorder="1" applyAlignment="1">
      <alignment horizontal="center" vertical="center"/>
    </xf>
    <xf numFmtId="164" fontId="17" fillId="0" borderId="16" xfId="0" applyNumberFormat="1" applyFont="1" applyFill="1" applyBorder="1" applyAlignment="1">
      <alignment horizontal="right" vertical="center"/>
    </xf>
    <xf numFmtId="164" fontId="20" fillId="0" borderId="14" xfId="1" applyNumberFormat="1" applyFont="1" applyFill="1" applyBorder="1" applyAlignment="1">
      <alignment horizontal="center" vertical="center" wrapText="1"/>
    </xf>
    <xf numFmtId="43" fontId="17" fillId="0" borderId="20" xfId="1" applyNumberFormat="1" applyFont="1" applyFill="1" applyBorder="1" applyAlignment="1">
      <alignment vertical="center" wrapText="1"/>
    </xf>
    <xf numFmtId="164" fontId="7" fillId="4" borderId="14" xfId="0" applyNumberFormat="1" applyFont="1" applyFill="1" applyBorder="1" applyAlignment="1">
      <alignment horizontal="center" vertical="center"/>
    </xf>
    <xf numFmtId="164" fontId="2" fillId="3" borderId="14" xfId="0" applyNumberFormat="1" applyFont="1" applyFill="1" applyBorder="1" applyAlignment="1">
      <alignment horizontal="left" vertical="center" wrapText="1"/>
    </xf>
    <xf numFmtId="0" fontId="2" fillId="6" borderId="14" xfId="0" applyFont="1" applyFill="1" applyBorder="1" applyAlignment="1">
      <alignment horizontal="center" vertical="center" wrapText="1"/>
    </xf>
    <xf numFmtId="164" fontId="2" fillId="4" borderId="14" xfId="1" applyNumberFormat="1" applyFont="1" applyFill="1" applyBorder="1" applyAlignment="1">
      <alignment horizontal="center" vertical="center"/>
    </xf>
    <xf numFmtId="164" fontId="2" fillId="0" borderId="37" xfId="1" applyNumberFormat="1" applyFont="1" applyFill="1" applyBorder="1" applyAlignment="1">
      <alignment vertical="center" wrapText="1"/>
    </xf>
    <xf numFmtId="164" fontId="2" fillId="0" borderId="2" xfId="1" applyNumberFormat="1" applyFont="1" applyFill="1" applyBorder="1" applyAlignment="1">
      <alignment vertical="center" wrapText="1"/>
    </xf>
    <xf numFmtId="164" fontId="2" fillId="3" borderId="15" xfId="0" applyNumberFormat="1" applyFont="1" applyFill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41" fontId="2" fillId="0" borderId="14" xfId="2" applyNumberFormat="1" applyFont="1" applyBorder="1" applyAlignment="1">
      <alignment vertical="center"/>
    </xf>
    <xf numFmtId="164" fontId="2" fillId="0" borderId="14" xfId="1" applyNumberFormat="1" applyFont="1" applyFill="1" applyBorder="1" applyAlignment="1">
      <alignment vertical="center" wrapText="1"/>
    </xf>
    <xf numFmtId="41" fontId="17" fillId="0" borderId="14" xfId="1" applyNumberFormat="1" applyFont="1" applyFill="1" applyBorder="1" applyAlignment="1">
      <alignment horizontal="center" vertical="center" wrapText="1"/>
    </xf>
    <xf numFmtId="43" fontId="2" fillId="0" borderId="14" xfId="1" applyNumberFormat="1" applyFont="1" applyFill="1" applyBorder="1" applyAlignment="1">
      <alignment vertical="center" wrapText="1"/>
    </xf>
    <xf numFmtId="1" fontId="2" fillId="0" borderId="14" xfId="2" applyNumberFormat="1" applyFont="1" applyBorder="1" applyAlignment="1">
      <alignment horizontal="center" vertical="center"/>
    </xf>
    <xf numFmtId="1" fontId="21" fillId="0" borderId="14" xfId="0" applyNumberFormat="1" applyFont="1" applyFill="1" applyBorder="1" applyAlignment="1">
      <alignment horizontal="center" vertical="center"/>
    </xf>
    <xf numFmtId="164" fontId="17" fillId="0" borderId="37" xfId="1" applyNumberFormat="1" applyFont="1" applyFill="1" applyBorder="1" applyAlignment="1">
      <alignment horizontal="center" vertical="center" wrapText="1"/>
    </xf>
    <xf numFmtId="0" fontId="2" fillId="0" borderId="38" xfId="0" applyFont="1" applyBorder="1"/>
    <xf numFmtId="43" fontId="17" fillId="0" borderId="37" xfId="1" applyNumberFormat="1" applyFont="1" applyFill="1" applyBorder="1" applyAlignment="1">
      <alignment horizontal="center" vertical="center" wrapText="1"/>
    </xf>
    <xf numFmtId="164" fontId="2" fillId="0" borderId="37" xfId="1" applyNumberFormat="1" applyFont="1" applyFill="1" applyBorder="1" applyAlignment="1">
      <alignment horizontal="center" vertical="center"/>
    </xf>
    <xf numFmtId="0" fontId="2" fillId="0" borderId="38" xfId="0" applyFont="1" applyFill="1" applyBorder="1"/>
    <xf numFmtId="0" fontId="0" fillId="0" borderId="34" xfId="0" applyBorder="1" applyAlignment="1">
      <alignment horizontal="center" vertical="top"/>
    </xf>
    <xf numFmtId="41" fontId="0" fillId="0" borderId="34" xfId="2" applyFont="1" applyBorder="1"/>
    <xf numFmtId="41" fontId="0" fillId="0" borderId="34" xfId="2" applyFont="1" applyBorder="1" applyAlignment="1">
      <alignment vertical="center"/>
    </xf>
    <xf numFmtId="0" fontId="0" fillId="0" borderId="34" xfId="0" applyBorder="1" applyAlignment="1">
      <alignment horizontal="center" wrapText="1"/>
    </xf>
    <xf numFmtId="0" fontId="0" fillId="0" borderId="34" xfId="0" applyBorder="1" applyAlignment="1">
      <alignment vertical="center"/>
    </xf>
    <xf numFmtId="41" fontId="0" fillId="0" borderId="34" xfId="2" applyFont="1" applyFill="1" applyBorder="1" applyAlignment="1">
      <alignment vertical="center"/>
    </xf>
    <xf numFmtId="2" fontId="0" fillId="0" borderId="34" xfId="2" applyNumberFormat="1" applyFont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164" fontId="0" fillId="0" borderId="34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2" fillId="0" borderId="0" xfId="0" applyFont="1"/>
    <xf numFmtId="0" fontId="0" fillId="0" borderId="0" xfId="0" applyAlignment="1">
      <alignment horizontal="left" vertical="center"/>
    </xf>
    <xf numFmtId="0" fontId="0" fillId="0" borderId="26" xfId="0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2" fillId="0" borderId="29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4" fontId="17" fillId="0" borderId="16" xfId="1" quotePrefix="1" applyNumberFormat="1" applyFont="1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7" fillId="4" borderId="20" xfId="0" applyFont="1" applyFill="1" applyBorder="1" applyAlignment="1">
      <alignment vertical="top" wrapText="1"/>
    </xf>
    <xf numFmtId="0" fontId="2" fillId="0" borderId="14" xfId="0" applyFont="1" applyFill="1" applyBorder="1" applyAlignment="1">
      <alignment vertical="top" wrapText="1"/>
    </xf>
    <xf numFmtId="0" fontId="7" fillId="4" borderId="14" xfId="0" applyFont="1" applyFill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17" fillId="0" borderId="14" xfId="4" applyFont="1" applyFill="1" applyBorder="1" applyAlignment="1">
      <alignment horizontal="left" vertical="center" wrapText="1"/>
    </xf>
    <xf numFmtId="0" fontId="17" fillId="0" borderId="14" xfId="3" applyFont="1" applyFill="1" applyBorder="1" applyAlignment="1">
      <alignment horizontal="left" vertical="center" wrapText="1"/>
    </xf>
    <xf numFmtId="0" fontId="17" fillId="5" borderId="14" xfId="0" applyFont="1" applyFill="1" applyBorder="1" applyAlignment="1">
      <alignment vertical="center" wrapText="1"/>
    </xf>
    <xf numFmtId="0" fontId="7" fillId="4" borderId="14" xfId="0" quotePrefix="1" applyFont="1" applyFill="1" applyBorder="1" applyAlignment="1">
      <alignment vertical="top" wrapText="1"/>
    </xf>
    <xf numFmtId="0" fontId="2" fillId="0" borderId="14" xfId="0" quotePrefix="1" applyFont="1" applyBorder="1" applyAlignment="1">
      <alignment vertical="top" wrapText="1"/>
    </xf>
    <xf numFmtId="0" fontId="17" fillId="0" borderId="14" xfId="0" quotePrefix="1" applyFont="1" applyFill="1" applyBorder="1" applyAlignment="1">
      <alignment vertical="center" wrapText="1"/>
    </xf>
    <xf numFmtId="0" fontId="2" fillId="0" borderId="14" xfId="0" quotePrefix="1" applyFont="1" applyBorder="1" applyAlignment="1">
      <alignment vertical="center" wrapText="1"/>
    </xf>
    <xf numFmtId="0" fontId="17" fillId="0" borderId="14" xfId="0" applyFont="1" applyFill="1" applyBorder="1" applyAlignment="1">
      <alignment vertical="top" wrapText="1"/>
    </xf>
    <xf numFmtId="0" fontId="17" fillId="0" borderId="14" xfId="0" applyFont="1" applyFill="1" applyBorder="1" applyAlignment="1">
      <alignment vertical="center" wrapText="1"/>
    </xf>
    <xf numFmtId="0" fontId="0" fillId="0" borderId="34" xfId="0" applyFill="1" applyBorder="1" applyAlignment="1">
      <alignment horizontal="left" vertical="center" wrapText="1"/>
    </xf>
    <xf numFmtId="0" fontId="0" fillId="0" borderId="26" xfId="0" applyBorder="1" applyAlignment="1">
      <alignment horizontal="left" vertical="center"/>
    </xf>
    <xf numFmtId="0" fontId="7" fillId="0" borderId="26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7" fillId="4" borderId="21" xfId="0" quotePrefix="1" applyFont="1" applyFill="1" applyBorder="1" applyAlignment="1">
      <alignment horizontal="left" vertical="center"/>
    </xf>
    <xf numFmtId="0" fontId="2" fillId="0" borderId="15" xfId="0" quotePrefix="1" applyFont="1" applyBorder="1" applyAlignment="1">
      <alignment horizontal="left" vertical="center"/>
    </xf>
    <xf numFmtId="0" fontId="7" fillId="4" borderId="15" xfId="0" quotePrefix="1" applyFont="1" applyFill="1" applyBorder="1" applyAlignment="1">
      <alignment horizontal="left" vertical="center"/>
    </xf>
    <xf numFmtId="164" fontId="2" fillId="0" borderId="15" xfId="1" quotePrefix="1" applyNumberFormat="1" applyFont="1" applyFill="1" applyBorder="1" applyAlignment="1">
      <alignment horizontal="left" vertical="center"/>
    </xf>
    <xf numFmtId="0" fontId="7" fillId="4" borderId="15" xfId="0" applyFont="1" applyFill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2" fontId="2" fillId="0" borderId="15" xfId="0" quotePrefix="1" applyNumberFormat="1" applyFont="1" applyBorder="1" applyAlignment="1">
      <alignment horizontal="left" vertical="center"/>
    </xf>
    <xf numFmtId="164" fontId="2" fillId="0" borderId="15" xfId="0" quotePrefix="1" applyNumberFormat="1" applyFont="1" applyBorder="1" applyAlignment="1">
      <alignment horizontal="left" vertical="center"/>
    </xf>
    <xf numFmtId="2" fontId="2" fillId="0" borderId="15" xfId="0" applyNumberFormat="1" applyFont="1" applyBorder="1" applyAlignment="1">
      <alignment horizontal="left" vertical="center"/>
    </xf>
    <xf numFmtId="164" fontId="2" fillId="0" borderId="15" xfId="0" quotePrefix="1" applyNumberFormat="1" applyFont="1" applyFill="1" applyBorder="1" applyAlignment="1">
      <alignment horizontal="left" vertical="center"/>
    </xf>
    <xf numFmtId="2" fontId="2" fillId="0" borderId="15" xfId="0" quotePrefix="1" applyNumberFormat="1" applyFont="1" applyFill="1" applyBorder="1" applyAlignment="1">
      <alignment horizontal="left" vertical="center" wrapText="1"/>
    </xf>
    <xf numFmtId="164" fontId="2" fillId="0" borderId="15" xfId="1" applyNumberFormat="1" applyFont="1" applyFill="1" applyBorder="1" applyAlignment="1">
      <alignment horizontal="left" vertical="center" wrapText="1"/>
    </xf>
    <xf numFmtId="164" fontId="2" fillId="0" borderId="15" xfId="1" quotePrefix="1" applyNumberFormat="1" applyFont="1" applyBorder="1" applyAlignment="1">
      <alignment horizontal="left" vertical="center"/>
    </xf>
    <xf numFmtId="41" fontId="2" fillId="0" borderId="15" xfId="0" quotePrefix="1" applyNumberFormat="1" applyFont="1" applyBorder="1" applyAlignment="1">
      <alignment horizontal="left" vertical="center"/>
    </xf>
    <xf numFmtId="164" fontId="2" fillId="0" borderId="39" xfId="1" applyNumberFormat="1" applyFont="1" applyFill="1" applyBorder="1" applyAlignment="1">
      <alignment horizontal="left" vertical="center" wrapText="1"/>
    </xf>
    <xf numFmtId="0" fontId="0" fillId="0" borderId="31" xfId="0" applyBorder="1" applyAlignment="1">
      <alignment horizontal="left" vertical="center"/>
    </xf>
    <xf numFmtId="164" fontId="17" fillId="0" borderId="2" xfId="1" applyNumberFormat="1" applyFont="1" applyFill="1" applyBorder="1" applyAlignment="1">
      <alignment horizontal="center" vertical="center" wrapText="1"/>
    </xf>
    <xf numFmtId="164" fontId="17" fillId="0" borderId="20" xfId="1" applyNumberFormat="1" applyFont="1" applyFill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2" fillId="0" borderId="34" xfId="0" applyFont="1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 vertical="center" wrapText="1"/>
    </xf>
    <xf numFmtId="0" fontId="2" fillId="0" borderId="33" xfId="0" applyFont="1" applyFill="1" applyBorder="1" applyAlignment="1">
      <alignment horizontal="center" vertical="center" wrapText="1"/>
    </xf>
    <xf numFmtId="164" fontId="7" fillId="4" borderId="14" xfId="1" applyNumberFormat="1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vertical="center" wrapText="1"/>
    </xf>
    <xf numFmtId="0" fontId="7" fillId="4" borderId="14" xfId="0" quotePrefix="1" applyFont="1" applyFill="1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0" xfId="0" applyFill="1" applyBorder="1" applyAlignment="1">
      <alignment horizontal="center" vertical="center" wrapText="1"/>
    </xf>
    <xf numFmtId="0" fontId="0" fillId="0" borderId="32" xfId="0" applyFill="1" applyBorder="1" applyAlignment="1">
      <alignment horizontal="center" vertical="center" wrapText="1"/>
    </xf>
    <xf numFmtId="164" fontId="17" fillId="0" borderId="37" xfId="1" applyNumberFormat="1" applyFont="1" applyFill="1" applyBorder="1" applyAlignment="1">
      <alignment horizontal="center" vertical="center" wrapText="1"/>
    </xf>
    <xf numFmtId="164" fontId="17" fillId="0" borderId="2" xfId="1" applyNumberFormat="1" applyFont="1" applyFill="1" applyBorder="1" applyAlignment="1">
      <alignment horizontal="center" vertical="center" wrapText="1"/>
    </xf>
    <xf numFmtId="164" fontId="17" fillId="0" borderId="20" xfId="1" applyNumberFormat="1" applyFont="1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8" xfId="0" applyFill="1" applyBorder="1" applyAlignment="1">
      <alignment horizontal="center" vertical="center" wrapText="1"/>
    </xf>
    <xf numFmtId="0" fontId="0" fillId="0" borderId="31" xfId="0" applyFill="1" applyBorder="1" applyAlignment="1">
      <alignment horizontal="center" vertical="center" wrapText="1"/>
    </xf>
    <xf numFmtId="0" fontId="2" fillId="0" borderId="37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164" fontId="17" fillId="0" borderId="15" xfId="1" applyNumberFormat="1" applyFont="1" applyFill="1" applyBorder="1" applyAlignment="1">
      <alignment horizontal="center" vertical="center" wrapText="1"/>
    </xf>
    <xf numFmtId="164" fontId="17" fillId="0" borderId="36" xfId="1" applyNumberFormat="1" applyFont="1" applyFill="1" applyBorder="1" applyAlignment="1">
      <alignment horizontal="center" vertical="center" wrapText="1"/>
    </xf>
    <xf numFmtId="164" fontId="17" fillId="0" borderId="16" xfId="1" applyNumberFormat="1" applyFont="1" applyFill="1" applyBorder="1" applyAlignment="1">
      <alignment horizontal="center" vertical="center" wrapText="1"/>
    </xf>
    <xf numFmtId="0" fontId="0" fillId="0" borderId="29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33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164" fontId="2" fillId="0" borderId="6" xfId="1" applyNumberFormat="1" applyFont="1" applyFill="1" applyBorder="1" applyAlignment="1">
      <alignment horizontal="center" vertical="center" wrapText="1"/>
    </xf>
    <xf numFmtId="164" fontId="2" fillId="0" borderId="2" xfId="1" applyNumberFormat="1" applyFont="1" applyFill="1" applyBorder="1" applyAlignment="1">
      <alignment horizontal="center" vertical="center" wrapText="1"/>
    </xf>
    <xf numFmtId="164" fontId="2" fillId="0" borderId="34" xfId="1" applyNumberFormat="1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7" xfId="0" applyNumberFormat="1" applyFill="1" applyBorder="1" applyAlignment="1">
      <alignment horizontal="center" vertical="center" wrapText="1"/>
    </xf>
    <xf numFmtId="0" fontId="14" fillId="0" borderId="21" xfId="0" applyFont="1" applyFill="1" applyBorder="1" applyAlignment="1">
      <alignment horizontal="left" vertical="center" wrapText="1"/>
    </xf>
    <xf numFmtId="0" fontId="14" fillId="0" borderId="22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16" fillId="0" borderId="0" xfId="0" applyFont="1" applyFill="1" applyAlignment="1">
      <alignment horizontal="center"/>
    </xf>
    <xf numFmtId="0" fontId="5" fillId="0" borderId="17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2" borderId="23" xfId="0" applyNumberFormat="1" applyFont="1" applyFill="1" applyBorder="1" applyAlignment="1">
      <alignment horizontal="center"/>
    </xf>
    <xf numFmtId="0" fontId="5" fillId="2" borderId="24" xfId="0" applyNumberFormat="1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26" xfId="0" applyFont="1" applyFill="1" applyBorder="1" applyAlignment="1">
      <alignment horizontal="center" vertical="center" wrapText="1"/>
    </xf>
    <xf numFmtId="0" fontId="5" fillId="0" borderId="27" xfId="0" applyFont="1" applyFill="1" applyBorder="1" applyAlignment="1">
      <alignment horizontal="center" vertical="center" wrapText="1"/>
    </xf>
    <xf numFmtId="0" fontId="5" fillId="0" borderId="25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/>
    </xf>
    <xf numFmtId="0" fontId="5" fillId="0" borderId="18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</cellXfs>
  <cellStyles count="11">
    <cellStyle name="Comma" xfId="1" builtinId="3"/>
    <cellStyle name="Comma [0]" xfId="2" builtinId="6"/>
    <cellStyle name="Normal" xfId="0" builtinId="0"/>
    <cellStyle name="Normal 2" xfId="5"/>
    <cellStyle name="Normal 2 4" xfId="6"/>
    <cellStyle name="Normal 2 4 2" xfId="7"/>
    <cellStyle name="Normal 2 4 3" xfId="3"/>
    <cellStyle name="Normal 2 4 3 2" xfId="8"/>
    <cellStyle name="Normal 2 57 5" xfId="9"/>
    <cellStyle name="Normal 2 58 2 2 3 2 2 2 2" xfId="10"/>
    <cellStyle name="Normal_lapdik bulanan diknas Juli-Agustuz" xfId="4"/>
  </cellStyles>
  <dxfs count="0"/>
  <tableStyles count="0" defaultTableStyle="TableStyleMedium9" defaultPivotStyle="PivotStyleLight16"/>
  <colors>
    <mruColors>
      <color rgb="FF36EA5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aiful%20Rizal/2019/Lap.%20Bulanan%20DCKTR%202019/%23%20Bappeda%202016/26.07%20Monitoring%20Pelaksanaan%20Pembangunan%20Daerah/Barang%20Jasa/Lap%20agustus/LAPORAN%20BARANG%20DAN%20JASA%20T.A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BJ.1"/>
      <sheetName val="PBJ.2"/>
      <sheetName val="MEI"/>
      <sheetName val="JUNI"/>
      <sheetName val="JULI"/>
      <sheetName val="AGUSTUS"/>
      <sheetName val="Rincian"/>
      <sheetName val="DATA KONTRAK"/>
      <sheetName val="DATA PENGADAAN"/>
      <sheetName val="DATA SP2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B9" t="str">
            <v>602.1/16.01/SPK/KPA-KOMPUTER/DISDIK/2016</v>
          </cell>
          <cell r="C9" t="str">
            <v>Laptop</v>
          </cell>
          <cell r="D9" t="str">
            <v>Assus</v>
          </cell>
          <cell r="E9" t="str">
            <v>A455L</v>
          </cell>
          <cell r="F9" t="str">
            <v>14"</v>
          </cell>
          <cell r="G9">
            <v>0</v>
          </cell>
          <cell r="H9">
            <v>0</v>
          </cell>
          <cell r="I9">
            <v>0</v>
          </cell>
          <cell r="J9">
            <v>9</v>
          </cell>
          <cell r="K9">
            <v>9000000</v>
          </cell>
          <cell r="L9">
            <v>81000000</v>
          </cell>
        </row>
        <row r="10">
          <cell r="B10" t="str">
            <v>...............................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</row>
        <row r="11">
          <cell r="B11" t="str">
            <v>..................................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</row>
        <row r="16"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</row>
        <row r="17"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</row>
        <row r="18"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</row>
        <row r="19"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</row>
        <row r="20"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</row>
        <row r="21"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</row>
        <row r="22"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</row>
        <row r="23"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</row>
        <row r="24"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</row>
        <row r="25"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</row>
        <row r="26"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</row>
        <row r="27"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</row>
        <row r="28"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</row>
        <row r="29"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</row>
        <row r="31">
          <cell r="J31" t="str">
            <v>Kotabaru,..................................................2016</v>
          </cell>
        </row>
        <row r="33">
          <cell r="J33" t="str">
            <v>Kepala Bidang..........................</v>
          </cell>
        </row>
        <row r="37">
          <cell r="J37" t="str">
            <v>.......................................................</v>
          </cell>
        </row>
        <row r="38">
          <cell r="J38" t="str">
            <v>NIP.</v>
          </cell>
        </row>
      </sheetData>
      <sheetData sheetId="9">
        <row r="7">
          <cell r="B7" t="str">
            <v>602.1/16.01/SPK/KPA-KOMPUTER/DISDIK/2016</v>
          </cell>
          <cell r="C7" t="str">
            <v>2310/SP2D-LS/DISDIKBUD/2016</v>
          </cell>
          <cell r="D7" t="str">
            <v>27/06/2016</v>
          </cell>
          <cell r="E7">
            <v>146272000</v>
          </cell>
        </row>
        <row r="8">
          <cell r="B8" t="str">
            <v>..........................................</v>
          </cell>
          <cell r="C8">
            <v>0</v>
          </cell>
          <cell r="D8">
            <v>0</v>
          </cell>
          <cell r="E8">
            <v>0</v>
          </cell>
        </row>
        <row r="9">
          <cell r="B9" t="str">
            <v>.........................................</v>
          </cell>
          <cell r="C9">
            <v>0</v>
          </cell>
          <cell r="D9">
            <v>0</v>
          </cell>
          <cell r="E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</row>
        <row r="16">
          <cell r="B16">
            <v>0</v>
          </cell>
          <cell r="C16">
            <v>0</v>
          </cell>
          <cell r="D16">
            <v>0</v>
          </cell>
          <cell r="E16">
            <v>0</v>
          </cell>
        </row>
        <row r="18">
          <cell r="D18" t="str">
            <v>Kotabaru,..................................................2016</v>
          </cell>
        </row>
        <row r="20">
          <cell r="D20" t="str">
            <v>Kepala Bidang..........................</v>
          </cell>
        </row>
        <row r="24">
          <cell r="D24" t="str">
            <v>.......................................................</v>
          </cell>
        </row>
        <row r="25">
          <cell r="D25" t="str">
            <v>NIP.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3"/>
  <sheetViews>
    <sheetView tabSelected="1" view="pageBreakPreview" zoomScale="60" zoomScaleNormal="69" workbookViewId="0">
      <pane ySplit="2175" topLeftCell="A46" activePane="bottomLeft"/>
      <selection activeCell="F5" sqref="F5:G8"/>
      <selection pane="bottomLeft" activeCell="I188" sqref="I188:K188"/>
    </sheetView>
  </sheetViews>
  <sheetFormatPr defaultRowHeight="15"/>
  <cols>
    <col min="1" max="1" width="5.42578125" customWidth="1"/>
    <col min="2" max="2" width="26" style="200" customWidth="1"/>
    <col min="3" max="3" width="31.28515625" style="61" customWidth="1"/>
    <col min="4" max="4" width="12.42578125" style="58" customWidth="1"/>
    <col min="5" max="5" width="21.85546875" customWidth="1"/>
    <col min="6" max="6" width="18.85546875" customWidth="1"/>
    <col min="7" max="7" width="21.28515625" style="58" customWidth="1"/>
    <col min="8" max="8" width="20" style="64" customWidth="1"/>
    <col min="9" max="9" width="9.42578125" customWidth="1"/>
    <col min="10" max="10" width="9.140625" customWidth="1"/>
    <col min="11" max="11" width="9.5703125" customWidth="1"/>
    <col min="12" max="13" width="15.28515625" style="64" customWidth="1"/>
    <col min="14" max="14" width="13.5703125" style="60" customWidth="1"/>
    <col min="15" max="15" width="17.140625" style="64" customWidth="1"/>
    <col min="16" max="16" width="18.42578125" style="65" customWidth="1"/>
    <col min="17" max="17" width="14.42578125" style="65" customWidth="1"/>
    <col min="18" max="18" width="16.85546875" style="63" customWidth="1"/>
    <col min="19" max="19" width="9.85546875" customWidth="1"/>
    <col min="20" max="20" width="9.28515625" style="63" customWidth="1"/>
    <col min="21" max="21" width="12.85546875" style="65" customWidth="1"/>
    <col min="22" max="22" width="24" style="68" customWidth="1"/>
    <col min="23" max="23" width="28.28515625" style="68" customWidth="1"/>
  </cols>
  <sheetData>
    <row r="1" spans="1:23" ht="23.25">
      <c r="A1" s="290" t="s">
        <v>25</v>
      </c>
      <c r="B1" s="290"/>
      <c r="C1" s="290"/>
      <c r="D1" s="290"/>
      <c r="E1" s="290"/>
      <c r="F1" s="290"/>
      <c r="G1" s="290"/>
      <c r="H1" s="290"/>
      <c r="I1" s="290"/>
      <c r="J1" s="290"/>
      <c r="K1" s="290"/>
      <c r="L1" s="290"/>
      <c r="M1" s="290"/>
      <c r="N1" s="290"/>
      <c r="O1" s="290"/>
      <c r="P1" s="290"/>
      <c r="Q1" s="290"/>
      <c r="R1" s="290"/>
      <c r="S1" s="290"/>
      <c r="T1" s="290"/>
      <c r="U1" s="290"/>
      <c r="V1" s="290"/>
      <c r="W1" s="290"/>
    </row>
    <row r="2" spans="1:23" ht="18.75">
      <c r="A2" s="291" t="s">
        <v>12</v>
      </c>
      <c r="B2" s="291"/>
      <c r="C2" s="291"/>
      <c r="D2" s="291"/>
      <c r="E2" s="291"/>
      <c r="F2" s="291"/>
      <c r="G2" s="291"/>
      <c r="H2" s="291"/>
      <c r="I2" s="291"/>
      <c r="J2" s="291"/>
      <c r="K2" s="291"/>
      <c r="L2" s="291"/>
      <c r="M2" s="291"/>
      <c r="N2" s="291"/>
      <c r="O2" s="291"/>
      <c r="P2" s="291"/>
      <c r="Q2" s="291"/>
      <c r="R2" s="291"/>
      <c r="S2" s="291"/>
      <c r="T2" s="291"/>
      <c r="U2" s="291"/>
      <c r="V2" s="291"/>
      <c r="W2" s="291"/>
    </row>
    <row r="3" spans="1:23" ht="18.75">
      <c r="A3" s="291" t="s">
        <v>21</v>
      </c>
      <c r="B3" s="291"/>
      <c r="C3" s="291"/>
      <c r="D3" s="291"/>
      <c r="E3" s="291"/>
      <c r="F3" s="291"/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/>
      <c r="R3" s="291"/>
      <c r="S3" s="291"/>
      <c r="T3" s="291"/>
      <c r="U3" s="291"/>
      <c r="V3" s="291"/>
      <c r="W3" s="291"/>
    </row>
    <row r="4" spans="1:23">
      <c r="E4" s="62"/>
      <c r="I4" s="59"/>
      <c r="J4" s="59"/>
      <c r="K4" s="59"/>
      <c r="P4" s="64"/>
      <c r="Q4" s="64"/>
      <c r="R4" s="66"/>
      <c r="S4" s="58"/>
      <c r="T4" s="67"/>
    </row>
    <row r="5" spans="1:23" ht="15" customHeight="1">
      <c r="A5" s="253" t="s">
        <v>239</v>
      </c>
      <c r="B5" s="253" t="s">
        <v>238</v>
      </c>
      <c r="C5" s="283" t="s">
        <v>240</v>
      </c>
      <c r="D5" s="253" t="s">
        <v>1</v>
      </c>
      <c r="E5" s="256" t="s">
        <v>241</v>
      </c>
      <c r="F5" s="259" t="s">
        <v>40</v>
      </c>
      <c r="G5" s="260"/>
      <c r="H5" s="256" t="s">
        <v>10</v>
      </c>
      <c r="I5" s="265" t="s">
        <v>3</v>
      </c>
      <c r="J5" s="265"/>
      <c r="K5" s="265"/>
      <c r="L5" s="265"/>
      <c r="M5" s="265"/>
      <c r="N5" s="256" t="s">
        <v>27</v>
      </c>
      <c r="O5" s="256" t="s">
        <v>26</v>
      </c>
      <c r="P5" s="253" t="s">
        <v>9</v>
      </c>
      <c r="Q5" s="253" t="s">
        <v>243</v>
      </c>
      <c r="R5" s="292" t="s">
        <v>31</v>
      </c>
      <c r="S5" s="292"/>
      <c r="T5" s="292"/>
      <c r="U5" s="256" t="s">
        <v>29</v>
      </c>
      <c r="V5" s="287" t="s">
        <v>30</v>
      </c>
      <c r="W5" s="287" t="s">
        <v>41</v>
      </c>
    </row>
    <row r="6" spans="1:23" ht="15" customHeight="1">
      <c r="A6" s="254"/>
      <c r="B6" s="254"/>
      <c r="C6" s="284"/>
      <c r="D6" s="254"/>
      <c r="E6" s="257"/>
      <c r="F6" s="261"/>
      <c r="G6" s="262"/>
      <c r="H6" s="257"/>
      <c r="I6" s="266"/>
      <c r="J6" s="266"/>
      <c r="K6" s="266"/>
      <c r="L6" s="266"/>
      <c r="M6" s="266"/>
      <c r="N6" s="257"/>
      <c r="O6" s="257"/>
      <c r="P6" s="254"/>
      <c r="Q6" s="254"/>
      <c r="R6" s="292"/>
      <c r="S6" s="292"/>
      <c r="T6" s="292"/>
      <c r="U6" s="257"/>
      <c r="V6" s="288"/>
      <c r="W6" s="288"/>
    </row>
    <row r="7" spans="1:23" ht="15" customHeight="1">
      <c r="A7" s="254"/>
      <c r="B7" s="254"/>
      <c r="C7" s="284"/>
      <c r="D7" s="254"/>
      <c r="E7" s="257"/>
      <c r="F7" s="261"/>
      <c r="G7" s="262"/>
      <c r="H7" s="257"/>
      <c r="I7" s="203" t="s">
        <v>242</v>
      </c>
      <c r="J7" s="69" t="s">
        <v>7</v>
      </c>
      <c r="K7" s="69" t="s">
        <v>8</v>
      </c>
      <c r="L7" s="256" t="s">
        <v>4</v>
      </c>
      <c r="M7" s="272" t="s">
        <v>36</v>
      </c>
      <c r="N7" s="257"/>
      <c r="O7" s="257"/>
      <c r="P7" s="254"/>
      <c r="Q7" s="255"/>
      <c r="R7" s="286" t="s">
        <v>32</v>
      </c>
      <c r="S7" s="286"/>
      <c r="T7" s="75" t="s">
        <v>33</v>
      </c>
      <c r="U7" s="257"/>
      <c r="V7" s="288"/>
      <c r="W7" s="288"/>
    </row>
    <row r="8" spans="1:23">
      <c r="A8" s="255"/>
      <c r="B8" s="255"/>
      <c r="C8" s="285"/>
      <c r="D8" s="255"/>
      <c r="E8" s="258"/>
      <c r="F8" s="263"/>
      <c r="G8" s="264"/>
      <c r="H8" s="258"/>
      <c r="I8" s="249" t="s">
        <v>5</v>
      </c>
      <c r="J8" s="247" t="s">
        <v>5</v>
      </c>
      <c r="K8" s="247" t="s">
        <v>5</v>
      </c>
      <c r="L8" s="258"/>
      <c r="M8" s="273"/>
      <c r="N8" s="258"/>
      <c r="O8" s="258"/>
      <c r="P8" s="255"/>
      <c r="Q8" s="75" t="s">
        <v>34</v>
      </c>
      <c r="R8" s="75" t="s">
        <v>34</v>
      </c>
      <c r="S8" s="75" t="s">
        <v>43</v>
      </c>
      <c r="T8" s="75" t="s">
        <v>43</v>
      </c>
      <c r="U8" s="258"/>
      <c r="V8" s="289"/>
      <c r="W8" s="289"/>
    </row>
    <row r="9" spans="1:23">
      <c r="A9" s="81">
        <v>1</v>
      </c>
      <c r="B9" s="206">
        <v>2</v>
      </c>
      <c r="C9" s="81">
        <v>3</v>
      </c>
      <c r="D9" s="202">
        <v>4</v>
      </c>
      <c r="E9" s="81">
        <v>5</v>
      </c>
      <c r="F9" s="270">
        <v>6</v>
      </c>
      <c r="G9" s="271"/>
      <c r="H9" s="75">
        <v>7</v>
      </c>
      <c r="I9" s="81">
        <v>8</v>
      </c>
      <c r="J9" s="81">
        <v>9</v>
      </c>
      <c r="K9" s="81">
        <v>10</v>
      </c>
      <c r="L9" s="75">
        <v>11</v>
      </c>
      <c r="M9" s="75">
        <v>12</v>
      </c>
      <c r="N9" s="83">
        <v>13</v>
      </c>
      <c r="O9" s="248">
        <v>14</v>
      </c>
      <c r="P9" s="82">
        <v>15</v>
      </c>
      <c r="Q9" s="82">
        <v>16</v>
      </c>
      <c r="R9" s="81">
        <v>17</v>
      </c>
      <c r="S9" s="81">
        <v>18</v>
      </c>
      <c r="T9" s="81">
        <v>19</v>
      </c>
      <c r="U9" s="82">
        <v>20</v>
      </c>
      <c r="V9" s="82">
        <v>21</v>
      </c>
      <c r="W9" s="82">
        <v>22</v>
      </c>
    </row>
    <row r="10" spans="1:23">
      <c r="A10" s="80"/>
      <c r="B10" s="223"/>
      <c r="C10" s="83"/>
      <c r="D10" s="78"/>
      <c r="E10" s="80"/>
      <c r="F10" s="80"/>
      <c r="G10" s="77"/>
      <c r="H10" s="85"/>
      <c r="I10" s="80"/>
      <c r="J10" s="80"/>
      <c r="K10" s="80"/>
      <c r="L10" s="85"/>
      <c r="M10" s="85"/>
      <c r="N10" s="77"/>
      <c r="O10" s="85"/>
      <c r="P10" s="84"/>
      <c r="Q10" s="84"/>
      <c r="R10" s="81"/>
      <c r="S10" s="80"/>
      <c r="T10" s="81"/>
      <c r="U10" s="84"/>
      <c r="V10" s="86"/>
      <c r="W10" s="86"/>
    </row>
    <row r="11" spans="1:23">
      <c r="A11" s="80"/>
      <c r="B11" s="223"/>
      <c r="C11" s="83"/>
      <c r="D11" s="201"/>
      <c r="E11" s="80"/>
      <c r="F11" s="80"/>
      <c r="G11" s="77"/>
      <c r="H11" s="85"/>
      <c r="I11" s="80"/>
      <c r="J11" s="80"/>
      <c r="K11" s="80"/>
      <c r="L11" s="85"/>
      <c r="M11" s="85"/>
      <c r="N11" s="77"/>
      <c r="O11" s="85"/>
      <c r="P11" s="84"/>
      <c r="Q11" s="84"/>
      <c r="R11" s="81"/>
      <c r="S11" s="80"/>
      <c r="T11" s="81"/>
      <c r="U11" s="84"/>
      <c r="V11" s="86"/>
      <c r="W11" s="86"/>
    </row>
    <row r="12" spans="1:23" s="97" customFormat="1">
      <c r="A12" s="87">
        <f>MAX(A14:A190)</f>
        <v>134</v>
      </c>
      <c r="B12" s="224"/>
      <c r="C12" s="207"/>
      <c r="D12" s="88"/>
      <c r="E12" s="89">
        <f>E14+E18+E23+E29+E49+E58+E64+E84+E109+E139+E143</f>
        <v>22593955775</v>
      </c>
      <c r="F12" s="89">
        <f>F14+F18+F23+F29+F49+F58+F64+F84+F109+F139+F143</f>
        <v>420452650</v>
      </c>
      <c r="G12" s="90"/>
      <c r="H12" s="91"/>
      <c r="I12" s="87"/>
      <c r="J12" s="87"/>
      <c r="K12" s="87"/>
      <c r="L12" s="91"/>
      <c r="M12" s="91"/>
      <c r="N12" s="93" t="e">
        <f>SUM(#REF!)</f>
        <v>#REF!</v>
      </c>
      <c r="O12" s="91"/>
      <c r="P12" s="92"/>
      <c r="Q12" s="92"/>
      <c r="R12" s="89">
        <f>R14+R18+R23+R29+R49+R58+R64+R84+R109+R139+R143</f>
        <v>0</v>
      </c>
      <c r="S12" s="94"/>
      <c r="T12" s="95"/>
      <c r="U12" s="92"/>
      <c r="V12" s="96"/>
      <c r="W12" s="96"/>
    </row>
    <row r="13" spans="1:23">
      <c r="A13" s="98"/>
      <c r="B13" s="225"/>
      <c r="C13" s="208"/>
      <c r="D13" s="99"/>
      <c r="E13" s="98"/>
      <c r="F13" s="98"/>
      <c r="G13" s="72"/>
      <c r="H13" s="70"/>
      <c r="I13" s="98"/>
      <c r="J13" s="98"/>
      <c r="K13" s="98"/>
      <c r="L13" s="70"/>
      <c r="M13" s="70"/>
      <c r="N13" s="72"/>
      <c r="O13" s="73"/>
      <c r="P13" s="100"/>
      <c r="Q13" s="100"/>
      <c r="R13" s="101"/>
      <c r="S13" s="102"/>
      <c r="T13" s="103"/>
      <c r="U13" s="100"/>
      <c r="V13" s="104"/>
      <c r="W13" s="104"/>
    </row>
    <row r="14" spans="1:23" s="115" customFormat="1" ht="33" customHeight="1">
      <c r="A14" s="105"/>
      <c r="B14" s="226" t="s">
        <v>44</v>
      </c>
      <c r="C14" s="209" t="s">
        <v>45</v>
      </c>
      <c r="D14" s="106"/>
      <c r="E14" s="107">
        <f>E15</f>
        <v>199480000</v>
      </c>
      <c r="F14" s="107">
        <f>F15</f>
        <v>0</v>
      </c>
      <c r="G14" s="110"/>
      <c r="H14" s="109"/>
      <c r="I14" s="110"/>
      <c r="J14" s="110"/>
      <c r="K14" s="110"/>
      <c r="L14" s="109"/>
      <c r="M14" s="109"/>
      <c r="N14" s="112"/>
      <c r="O14" s="109"/>
      <c r="P14" s="109"/>
      <c r="Q14" s="109"/>
      <c r="R14" s="107">
        <f>R15</f>
        <v>0</v>
      </c>
      <c r="S14" s="108">
        <f>R14/E14*100</f>
        <v>0</v>
      </c>
      <c r="T14" s="113"/>
      <c r="U14" s="111"/>
      <c r="V14" s="114"/>
      <c r="W14" s="114" t="s">
        <v>42</v>
      </c>
    </row>
    <row r="15" spans="1:23" s="127" customFormat="1" ht="36" customHeight="1">
      <c r="A15" s="116"/>
      <c r="B15" s="227" t="s">
        <v>46</v>
      </c>
      <c r="C15" s="210" t="s">
        <v>47</v>
      </c>
      <c r="D15" s="117"/>
      <c r="E15" s="118">
        <f>E16</f>
        <v>199480000</v>
      </c>
      <c r="F15" s="118">
        <f>F16</f>
        <v>0</v>
      </c>
      <c r="G15" s="120"/>
      <c r="H15" s="121"/>
      <c r="I15" s="125"/>
      <c r="J15" s="125"/>
      <c r="K15" s="125"/>
      <c r="L15" s="121"/>
      <c r="M15" s="121"/>
      <c r="N15" s="121"/>
      <c r="O15" s="119"/>
      <c r="P15" s="119"/>
      <c r="Q15" s="119"/>
      <c r="R15" s="118">
        <f>R16</f>
        <v>0</v>
      </c>
      <c r="S15" s="123">
        <f>R15/E15*100</f>
        <v>0</v>
      </c>
      <c r="T15" s="124"/>
      <c r="U15" s="121"/>
      <c r="V15" s="126"/>
      <c r="W15" s="135"/>
    </row>
    <row r="16" spans="1:23" s="127" customFormat="1" ht="83.25" customHeight="1">
      <c r="A16" s="128">
        <v>1</v>
      </c>
      <c r="B16" s="227"/>
      <c r="C16" s="142" t="s">
        <v>48</v>
      </c>
      <c r="D16" s="129">
        <v>2019</v>
      </c>
      <c r="E16" s="118">
        <v>199480000</v>
      </c>
      <c r="F16" s="130"/>
      <c r="G16" s="131"/>
      <c r="H16" s="121"/>
      <c r="I16" s="134"/>
      <c r="J16" s="134"/>
      <c r="K16" s="121"/>
      <c r="L16" s="121"/>
      <c r="M16" s="121"/>
      <c r="N16" s="132" t="s">
        <v>50</v>
      </c>
      <c r="O16" s="119"/>
      <c r="P16" s="119"/>
      <c r="Q16" s="119"/>
      <c r="R16" s="130"/>
      <c r="S16" s="123">
        <f>R16/E16*100</f>
        <v>0</v>
      </c>
      <c r="T16" s="133"/>
      <c r="U16" s="121" t="s">
        <v>49</v>
      </c>
      <c r="V16" s="135" t="s">
        <v>51</v>
      </c>
      <c r="W16" s="135"/>
    </row>
    <row r="17" spans="1:23" s="143" customFormat="1">
      <c r="A17" s="128"/>
      <c r="B17" s="136"/>
      <c r="C17" s="142"/>
      <c r="D17" s="137"/>
      <c r="E17" s="138"/>
      <c r="F17" s="139"/>
      <c r="G17" s="122"/>
      <c r="H17" s="122"/>
      <c r="I17" s="142"/>
      <c r="J17" s="142"/>
      <c r="K17" s="142"/>
      <c r="L17" s="122"/>
      <c r="M17" s="122"/>
      <c r="N17" s="122"/>
      <c r="O17" s="122"/>
      <c r="P17" s="122"/>
      <c r="Q17" s="122"/>
      <c r="R17" s="139"/>
      <c r="S17" s="140"/>
      <c r="T17" s="133"/>
      <c r="U17" s="122"/>
      <c r="V17" s="126"/>
      <c r="W17" s="126"/>
    </row>
    <row r="18" spans="1:23" s="154" customFormat="1" ht="33" customHeight="1">
      <c r="A18" s="144"/>
      <c r="B18" s="228" t="s">
        <v>52</v>
      </c>
      <c r="C18" s="211" t="s">
        <v>53</v>
      </c>
      <c r="D18" s="145"/>
      <c r="E18" s="146">
        <f>E19</f>
        <v>49700000</v>
      </c>
      <c r="F18" s="146">
        <f>F19</f>
        <v>49652000</v>
      </c>
      <c r="G18" s="148"/>
      <c r="H18" s="147"/>
      <c r="I18" s="148"/>
      <c r="J18" s="148"/>
      <c r="K18" s="148"/>
      <c r="L18" s="147"/>
      <c r="M18" s="147"/>
      <c r="N18" s="147"/>
      <c r="O18" s="147"/>
      <c r="P18" s="147"/>
      <c r="Q18" s="147"/>
      <c r="R18" s="146">
        <f>R19</f>
        <v>0</v>
      </c>
      <c r="S18" s="150">
        <f>R18/E18*100</f>
        <v>0</v>
      </c>
      <c r="T18" s="151"/>
      <c r="U18" s="149"/>
      <c r="V18" s="153"/>
      <c r="W18" s="114" t="s">
        <v>42</v>
      </c>
    </row>
    <row r="19" spans="1:23" s="127" customFormat="1" ht="30" customHeight="1">
      <c r="A19" s="116"/>
      <c r="B19" s="227" t="s">
        <v>54</v>
      </c>
      <c r="C19" s="212" t="s">
        <v>55</v>
      </c>
      <c r="D19" s="117"/>
      <c r="E19" s="118">
        <f>SUM(E20:E21)</f>
        <v>49700000</v>
      </c>
      <c r="F19" s="118">
        <f>SUM(F20:F21)</f>
        <v>49652000</v>
      </c>
      <c r="G19" s="121"/>
      <c r="H19" s="121"/>
      <c r="I19" s="125"/>
      <c r="J19" s="125"/>
      <c r="K19" s="125"/>
      <c r="L19" s="121"/>
      <c r="M19" s="121"/>
      <c r="N19" s="121"/>
      <c r="O19" s="121"/>
      <c r="P19" s="121"/>
      <c r="Q19" s="121"/>
      <c r="R19" s="118">
        <f>SUM(R20:R21)</f>
        <v>0</v>
      </c>
      <c r="S19" s="123">
        <f>R19/E19*100</f>
        <v>0</v>
      </c>
      <c r="T19" s="124"/>
      <c r="U19" s="121"/>
      <c r="V19" s="126"/>
      <c r="W19" s="135"/>
    </row>
    <row r="20" spans="1:23" s="127" customFormat="1" ht="48.75" customHeight="1">
      <c r="A20" s="116">
        <v>2</v>
      </c>
      <c r="B20" s="229"/>
      <c r="C20" s="142" t="s">
        <v>56</v>
      </c>
      <c r="D20" s="129">
        <v>2019</v>
      </c>
      <c r="E20" s="118">
        <v>30175000</v>
      </c>
      <c r="F20" s="132">
        <v>30146529</v>
      </c>
      <c r="G20" s="132" t="s">
        <v>58</v>
      </c>
      <c r="H20" s="132" t="s">
        <v>59</v>
      </c>
      <c r="I20" s="121"/>
      <c r="J20" s="117">
        <v>71</v>
      </c>
      <c r="K20" s="121" t="s">
        <v>57</v>
      </c>
      <c r="L20" s="132"/>
      <c r="M20" s="132"/>
      <c r="N20" s="132" t="s">
        <v>60</v>
      </c>
      <c r="O20" s="155" t="s">
        <v>249</v>
      </c>
      <c r="P20" s="155"/>
      <c r="Q20" s="155"/>
      <c r="R20" s="132"/>
      <c r="S20" s="123">
        <f>R20/E20*100</f>
        <v>0</v>
      </c>
      <c r="T20" s="133">
        <v>100</v>
      </c>
      <c r="U20" s="121" t="s">
        <v>49</v>
      </c>
      <c r="V20" s="126"/>
      <c r="W20" s="135"/>
    </row>
    <row r="21" spans="1:23" s="127" customFormat="1" ht="48.75" customHeight="1">
      <c r="A21" s="116">
        <v>3</v>
      </c>
      <c r="B21" s="227"/>
      <c r="C21" s="142" t="s">
        <v>61</v>
      </c>
      <c r="D21" s="129">
        <v>2019</v>
      </c>
      <c r="E21" s="118">
        <v>19525000</v>
      </c>
      <c r="F21" s="132">
        <v>19505471</v>
      </c>
      <c r="G21" s="132" t="s">
        <v>58</v>
      </c>
      <c r="H21" s="132" t="s">
        <v>59</v>
      </c>
      <c r="I21" s="121"/>
      <c r="J21" s="117">
        <v>71</v>
      </c>
      <c r="K21" s="121" t="s">
        <v>62</v>
      </c>
      <c r="L21" s="132"/>
      <c r="M21" s="132"/>
      <c r="N21" s="132" t="s">
        <v>60</v>
      </c>
      <c r="O21" s="155" t="s">
        <v>249</v>
      </c>
      <c r="P21" s="155"/>
      <c r="Q21" s="155"/>
      <c r="R21" s="132"/>
      <c r="S21" s="123">
        <f>R21/E21*100</f>
        <v>0</v>
      </c>
      <c r="T21" s="133">
        <v>100</v>
      </c>
      <c r="U21" s="121" t="s">
        <v>49</v>
      </c>
      <c r="V21" s="126"/>
      <c r="W21" s="135"/>
    </row>
    <row r="22" spans="1:23" s="127" customFormat="1">
      <c r="A22" s="116"/>
      <c r="B22" s="227"/>
      <c r="C22" s="142"/>
      <c r="D22" s="117"/>
      <c r="E22" s="118"/>
      <c r="F22" s="156"/>
      <c r="G22" s="121"/>
      <c r="H22" s="121"/>
      <c r="I22" s="125"/>
      <c r="J22" s="125"/>
      <c r="K22" s="125"/>
      <c r="L22" s="121"/>
      <c r="M22" s="121"/>
      <c r="N22" s="125"/>
      <c r="O22" s="121"/>
      <c r="P22" s="121"/>
      <c r="Q22" s="121"/>
      <c r="R22" s="139"/>
      <c r="S22" s="123"/>
      <c r="T22" s="133"/>
      <c r="U22" s="121"/>
      <c r="V22" s="126"/>
      <c r="W22" s="126"/>
    </row>
    <row r="23" spans="1:23" s="154" customFormat="1" ht="62.25" customHeight="1">
      <c r="A23" s="144"/>
      <c r="B23" s="230" t="s">
        <v>63</v>
      </c>
      <c r="C23" s="251" t="s">
        <v>64</v>
      </c>
      <c r="D23" s="145"/>
      <c r="E23" s="146">
        <f>E24</f>
        <v>46185000</v>
      </c>
      <c r="F23" s="146">
        <f>F24</f>
        <v>2930000</v>
      </c>
      <c r="G23" s="148"/>
      <c r="H23" s="147"/>
      <c r="I23" s="148"/>
      <c r="J23" s="148"/>
      <c r="K23" s="148"/>
      <c r="L23" s="147"/>
      <c r="M23" s="147"/>
      <c r="N23" s="157"/>
      <c r="O23" s="147"/>
      <c r="P23" s="147"/>
      <c r="Q23" s="147"/>
      <c r="R23" s="146">
        <f>R24</f>
        <v>0</v>
      </c>
      <c r="S23" s="150">
        <f>R23/E23*100</f>
        <v>0</v>
      </c>
      <c r="T23" s="152"/>
      <c r="U23" s="149"/>
      <c r="V23" s="153"/>
      <c r="W23" s="250" t="s">
        <v>244</v>
      </c>
    </row>
    <row r="24" spans="1:23" s="127" customFormat="1" ht="49.5" customHeight="1">
      <c r="A24" s="116"/>
      <c r="B24" s="231" t="s">
        <v>65</v>
      </c>
      <c r="C24" s="212" t="s">
        <v>66</v>
      </c>
      <c r="D24" s="117"/>
      <c r="E24" s="118">
        <f>SUM(E25:E27)</f>
        <v>46185000</v>
      </c>
      <c r="F24" s="118">
        <f>SUM(F25:F27)</f>
        <v>2930000</v>
      </c>
      <c r="G24" s="121"/>
      <c r="H24" s="121"/>
      <c r="I24" s="125"/>
      <c r="J24" s="125"/>
      <c r="K24" s="125"/>
      <c r="L24" s="121"/>
      <c r="M24" s="121"/>
      <c r="N24" s="125"/>
      <c r="O24" s="121"/>
      <c r="P24" s="121"/>
      <c r="Q24" s="121"/>
      <c r="R24" s="118">
        <f>SUM(R25:R27)</f>
        <v>0</v>
      </c>
      <c r="S24" s="123">
        <f>R24/E24*100</f>
        <v>0</v>
      </c>
      <c r="T24" s="158"/>
      <c r="U24" s="121"/>
      <c r="V24" s="135"/>
      <c r="W24" s="135"/>
    </row>
    <row r="25" spans="1:23" s="127" customFormat="1" ht="58.5" customHeight="1">
      <c r="A25" s="116">
        <v>4</v>
      </c>
      <c r="B25" s="232"/>
      <c r="C25" s="213" t="s">
        <v>67</v>
      </c>
      <c r="D25" s="129">
        <v>2019</v>
      </c>
      <c r="E25" s="132">
        <v>40435000</v>
      </c>
      <c r="F25" s="138"/>
      <c r="G25" s="121"/>
      <c r="H25" s="132"/>
      <c r="I25" s="159"/>
      <c r="J25" s="159"/>
      <c r="K25" s="132"/>
      <c r="L25" s="184"/>
      <c r="M25" s="184"/>
      <c r="N25" s="132" t="s">
        <v>50</v>
      </c>
      <c r="O25" s="155"/>
      <c r="P25" s="155"/>
      <c r="Q25" s="155"/>
      <c r="R25" s="138"/>
      <c r="S25" s="123">
        <f>R25/E25*100</f>
        <v>0</v>
      </c>
      <c r="T25" s="133"/>
      <c r="U25" s="267" t="s">
        <v>68</v>
      </c>
      <c r="V25" s="160"/>
      <c r="W25" s="160"/>
    </row>
    <row r="26" spans="1:23" s="127" customFormat="1" ht="45" customHeight="1">
      <c r="A26" s="116">
        <v>5</v>
      </c>
      <c r="B26" s="233"/>
      <c r="C26" s="213" t="s">
        <v>69</v>
      </c>
      <c r="D26" s="129">
        <v>2019</v>
      </c>
      <c r="E26" s="132">
        <v>3000000</v>
      </c>
      <c r="F26" s="132">
        <v>2930000</v>
      </c>
      <c r="G26" s="132" t="s">
        <v>70</v>
      </c>
      <c r="H26" s="132" t="s">
        <v>71</v>
      </c>
      <c r="I26" s="132">
        <v>2</v>
      </c>
      <c r="J26" s="132">
        <v>2</v>
      </c>
      <c r="K26" s="132">
        <v>3</v>
      </c>
      <c r="L26" s="242"/>
      <c r="M26" s="242"/>
      <c r="N26" s="132" t="s">
        <v>72</v>
      </c>
      <c r="O26" s="155" t="s">
        <v>250</v>
      </c>
      <c r="P26" s="155"/>
      <c r="Q26" s="155"/>
      <c r="R26" s="132"/>
      <c r="S26" s="123">
        <f>R26/E26*100</f>
        <v>0</v>
      </c>
      <c r="T26" s="133">
        <v>100</v>
      </c>
      <c r="U26" s="268"/>
      <c r="V26" s="160" t="s">
        <v>73</v>
      </c>
      <c r="W26" s="160"/>
    </row>
    <row r="27" spans="1:23" s="127" customFormat="1" ht="50.25" customHeight="1">
      <c r="A27" s="116">
        <v>6</v>
      </c>
      <c r="B27" s="233"/>
      <c r="C27" s="213" t="s">
        <v>74</v>
      </c>
      <c r="D27" s="129">
        <v>2019</v>
      </c>
      <c r="E27" s="132">
        <v>2750000</v>
      </c>
      <c r="F27" s="132"/>
      <c r="G27" s="132"/>
      <c r="H27" s="132"/>
      <c r="I27" s="159"/>
      <c r="J27" s="159"/>
      <c r="K27" s="132"/>
      <c r="L27" s="243"/>
      <c r="M27" s="243"/>
      <c r="N27" s="132" t="s">
        <v>72</v>
      </c>
      <c r="O27" s="155"/>
      <c r="P27" s="155"/>
      <c r="Q27" s="155"/>
      <c r="R27" s="132"/>
      <c r="S27" s="123">
        <f>R27/E27*100</f>
        <v>0</v>
      </c>
      <c r="T27" s="133"/>
      <c r="U27" s="269"/>
      <c r="V27" s="126"/>
      <c r="W27" s="126"/>
    </row>
    <row r="28" spans="1:23" s="127" customFormat="1">
      <c r="A28" s="116"/>
      <c r="B28" s="227"/>
      <c r="C28" s="142"/>
      <c r="D28" s="117"/>
      <c r="E28" s="118"/>
      <c r="F28" s="156"/>
      <c r="G28" s="121"/>
      <c r="H28" s="121"/>
      <c r="I28" s="125"/>
      <c r="J28" s="125"/>
      <c r="K28" s="125"/>
      <c r="L28" s="121"/>
      <c r="M28" s="121"/>
      <c r="N28" s="125"/>
      <c r="O28" s="121"/>
      <c r="P28" s="121"/>
      <c r="Q28" s="121"/>
      <c r="R28" s="139"/>
      <c r="S28" s="123"/>
      <c r="T28" s="141"/>
      <c r="U28" s="121"/>
      <c r="V28" s="126"/>
      <c r="W28" s="126"/>
    </row>
    <row r="29" spans="1:23" s="154" customFormat="1" ht="68.25" customHeight="1">
      <c r="A29" s="161"/>
      <c r="B29" s="230" t="s">
        <v>75</v>
      </c>
      <c r="C29" s="251" t="s">
        <v>76</v>
      </c>
      <c r="D29" s="145"/>
      <c r="E29" s="146">
        <f>E30+E44</f>
        <v>894600000</v>
      </c>
      <c r="F29" s="146">
        <f>F30+F44</f>
        <v>25641000</v>
      </c>
      <c r="G29" s="148"/>
      <c r="H29" s="147"/>
      <c r="I29" s="148"/>
      <c r="J29" s="148"/>
      <c r="K29" s="148"/>
      <c r="L29" s="147"/>
      <c r="M29" s="147"/>
      <c r="N29" s="157"/>
      <c r="O29" s="147"/>
      <c r="P29" s="147"/>
      <c r="Q29" s="147"/>
      <c r="R29" s="146">
        <f>R30+R44</f>
        <v>0</v>
      </c>
      <c r="S29" s="150">
        <f t="shared" ref="S29:S42" si="0">R29/E29*100</f>
        <v>0</v>
      </c>
      <c r="T29" s="152"/>
      <c r="U29" s="149"/>
      <c r="V29" s="153"/>
      <c r="W29" s="250" t="s">
        <v>244</v>
      </c>
    </row>
    <row r="30" spans="1:23" s="127" customFormat="1" ht="42.75" customHeight="1">
      <c r="A30" s="116"/>
      <c r="B30" s="231" t="s">
        <v>77</v>
      </c>
      <c r="C30" s="212" t="s">
        <v>78</v>
      </c>
      <c r="D30" s="117"/>
      <c r="E30" s="118">
        <f>SUM(E31:E42)</f>
        <v>696340000</v>
      </c>
      <c r="F30" s="118">
        <f>SUM(F31:F42)</f>
        <v>25641000</v>
      </c>
      <c r="G30" s="121"/>
      <c r="H30" s="121"/>
      <c r="I30" s="162"/>
      <c r="J30" s="125"/>
      <c r="K30" s="162"/>
      <c r="L30" s="121"/>
      <c r="M30" s="121"/>
      <c r="N30" s="125"/>
      <c r="O30" s="121"/>
      <c r="P30" s="121"/>
      <c r="Q30" s="121"/>
      <c r="R30" s="118">
        <f>SUM(R31:R42)</f>
        <v>0</v>
      </c>
      <c r="S30" s="123">
        <f t="shared" si="0"/>
        <v>0</v>
      </c>
      <c r="T30" s="158"/>
      <c r="U30" s="121"/>
      <c r="V30" s="135"/>
      <c r="W30" s="135"/>
    </row>
    <row r="31" spans="1:23" s="127" customFormat="1" ht="69" customHeight="1">
      <c r="A31" s="116">
        <v>7</v>
      </c>
      <c r="B31" s="234"/>
      <c r="C31" s="142" t="s">
        <v>79</v>
      </c>
      <c r="D31" s="129">
        <v>2019</v>
      </c>
      <c r="E31" s="118">
        <v>170560000</v>
      </c>
      <c r="F31" s="138"/>
      <c r="G31" s="121"/>
      <c r="H31" s="121"/>
      <c r="I31" s="159"/>
      <c r="J31" s="159"/>
      <c r="K31" s="159"/>
      <c r="L31" s="244"/>
      <c r="M31" s="244"/>
      <c r="N31" s="132" t="s">
        <v>50</v>
      </c>
      <c r="O31" s="155"/>
      <c r="P31" s="155"/>
      <c r="Q31" s="155"/>
      <c r="R31" s="138"/>
      <c r="S31" s="123">
        <f t="shared" si="0"/>
        <v>0</v>
      </c>
      <c r="T31" s="133"/>
      <c r="U31" s="267" t="s">
        <v>80</v>
      </c>
      <c r="V31" s="126"/>
      <c r="W31" s="126"/>
    </row>
    <row r="32" spans="1:23" s="127" customFormat="1" ht="45.75" customHeight="1">
      <c r="A32" s="116">
        <v>8</v>
      </c>
      <c r="B32" s="235"/>
      <c r="C32" s="213" t="s">
        <v>69</v>
      </c>
      <c r="D32" s="129">
        <v>2019</v>
      </c>
      <c r="E32" s="132">
        <v>6500000</v>
      </c>
      <c r="F32" s="132">
        <v>6480000</v>
      </c>
      <c r="G32" s="132" t="s">
        <v>81</v>
      </c>
      <c r="H32" s="132" t="s">
        <v>82</v>
      </c>
      <c r="I32" s="132">
        <v>208</v>
      </c>
      <c r="J32" s="159">
        <v>0.9</v>
      </c>
      <c r="K32" s="159">
        <v>0.7</v>
      </c>
      <c r="L32" s="242"/>
      <c r="M32" s="242"/>
      <c r="N32" s="132" t="s">
        <v>72</v>
      </c>
      <c r="O32" s="155" t="s">
        <v>249</v>
      </c>
      <c r="P32" s="155"/>
      <c r="Q32" s="155"/>
      <c r="R32" s="132"/>
      <c r="S32" s="123">
        <f t="shared" si="0"/>
        <v>0</v>
      </c>
      <c r="T32" s="133">
        <v>100</v>
      </c>
      <c r="U32" s="268"/>
      <c r="V32" s="160" t="s">
        <v>83</v>
      </c>
      <c r="W32" s="160"/>
    </row>
    <row r="33" spans="1:23" s="127" customFormat="1" ht="44.25" customHeight="1">
      <c r="A33" s="116">
        <v>9</v>
      </c>
      <c r="B33" s="227"/>
      <c r="C33" s="213" t="s">
        <v>74</v>
      </c>
      <c r="D33" s="129">
        <v>2019</v>
      </c>
      <c r="E33" s="132">
        <v>6250000</v>
      </c>
      <c r="F33" s="132"/>
      <c r="G33" s="132"/>
      <c r="H33" s="132"/>
      <c r="I33" s="159"/>
      <c r="J33" s="159"/>
      <c r="K33" s="132"/>
      <c r="L33" s="243"/>
      <c r="M33" s="243"/>
      <c r="N33" s="132" t="s">
        <v>72</v>
      </c>
      <c r="O33" s="155"/>
      <c r="P33" s="155"/>
      <c r="Q33" s="155"/>
      <c r="R33" s="132"/>
      <c r="S33" s="123">
        <f t="shared" si="0"/>
        <v>0</v>
      </c>
      <c r="T33" s="133"/>
      <c r="U33" s="269"/>
      <c r="V33" s="126"/>
      <c r="W33" s="126"/>
    </row>
    <row r="34" spans="1:23" s="127" customFormat="1" ht="58.5" customHeight="1">
      <c r="A34" s="116">
        <v>10</v>
      </c>
      <c r="B34" s="233"/>
      <c r="C34" s="213" t="s">
        <v>84</v>
      </c>
      <c r="D34" s="129">
        <v>2019</v>
      </c>
      <c r="E34" s="132">
        <v>173060000</v>
      </c>
      <c r="F34" s="138"/>
      <c r="G34" s="121"/>
      <c r="H34" s="121"/>
      <c r="I34" s="159"/>
      <c r="J34" s="159"/>
      <c r="K34" s="132"/>
      <c r="L34" s="244"/>
      <c r="M34" s="244"/>
      <c r="N34" s="132" t="s">
        <v>50</v>
      </c>
      <c r="O34" s="155"/>
      <c r="P34" s="155"/>
      <c r="Q34" s="155"/>
      <c r="R34" s="132"/>
      <c r="S34" s="123">
        <f t="shared" si="0"/>
        <v>0</v>
      </c>
      <c r="T34" s="133"/>
      <c r="U34" s="267" t="s">
        <v>85</v>
      </c>
      <c r="V34" s="126"/>
      <c r="W34" s="126"/>
    </row>
    <row r="35" spans="1:23" s="127" customFormat="1" ht="45" customHeight="1">
      <c r="A35" s="116">
        <v>11</v>
      </c>
      <c r="B35" s="233"/>
      <c r="C35" s="213" t="s">
        <v>69</v>
      </c>
      <c r="D35" s="129">
        <v>2019</v>
      </c>
      <c r="E35" s="132">
        <v>7250000</v>
      </c>
      <c r="F35" s="132">
        <v>7211000</v>
      </c>
      <c r="G35" s="132" t="s">
        <v>81</v>
      </c>
      <c r="H35" s="132" t="s">
        <v>82</v>
      </c>
      <c r="I35" s="132">
        <v>168</v>
      </c>
      <c r="J35" s="159">
        <v>1</v>
      </c>
      <c r="K35" s="159">
        <v>0.7</v>
      </c>
      <c r="L35" s="242"/>
      <c r="M35" s="242"/>
      <c r="N35" s="132" t="s">
        <v>72</v>
      </c>
      <c r="O35" s="155" t="s">
        <v>249</v>
      </c>
      <c r="P35" s="155"/>
      <c r="Q35" s="155"/>
      <c r="R35" s="132"/>
      <c r="S35" s="123">
        <f t="shared" si="0"/>
        <v>0</v>
      </c>
      <c r="T35" s="133">
        <v>100</v>
      </c>
      <c r="U35" s="268"/>
      <c r="V35" s="160" t="s">
        <v>86</v>
      </c>
      <c r="W35" s="160"/>
    </row>
    <row r="36" spans="1:23" s="127" customFormat="1" ht="45.75" customHeight="1">
      <c r="A36" s="116">
        <v>12</v>
      </c>
      <c r="B36" s="227"/>
      <c r="C36" s="213" t="s">
        <v>74</v>
      </c>
      <c r="D36" s="129">
        <v>2019</v>
      </c>
      <c r="E36" s="132">
        <v>7000000</v>
      </c>
      <c r="F36" s="132"/>
      <c r="G36" s="132"/>
      <c r="H36" s="132"/>
      <c r="I36" s="159"/>
      <c r="J36" s="159"/>
      <c r="K36" s="132"/>
      <c r="L36" s="243"/>
      <c r="M36" s="243"/>
      <c r="N36" s="132" t="s">
        <v>72</v>
      </c>
      <c r="O36" s="155"/>
      <c r="P36" s="155"/>
      <c r="Q36" s="155"/>
      <c r="R36" s="132"/>
      <c r="S36" s="123">
        <f t="shared" si="0"/>
        <v>0</v>
      </c>
      <c r="T36" s="133"/>
      <c r="U36" s="269"/>
      <c r="V36" s="126"/>
      <c r="W36" s="126"/>
    </row>
    <row r="37" spans="1:23" s="127" customFormat="1" ht="53.25" customHeight="1">
      <c r="A37" s="116">
        <v>13</v>
      </c>
      <c r="B37" s="227"/>
      <c r="C37" s="213" t="s">
        <v>87</v>
      </c>
      <c r="D37" s="129">
        <v>2019</v>
      </c>
      <c r="E37" s="132">
        <v>115710000</v>
      </c>
      <c r="F37" s="138"/>
      <c r="G37" s="121"/>
      <c r="H37" s="121"/>
      <c r="I37" s="159"/>
      <c r="J37" s="159"/>
      <c r="K37" s="132"/>
      <c r="L37" s="244"/>
      <c r="M37" s="244"/>
      <c r="N37" s="132" t="s">
        <v>50</v>
      </c>
      <c r="O37" s="155"/>
      <c r="P37" s="155"/>
      <c r="Q37" s="155"/>
      <c r="R37" s="132"/>
      <c r="S37" s="123">
        <f t="shared" si="0"/>
        <v>0</v>
      </c>
      <c r="T37" s="133"/>
      <c r="U37" s="267" t="s">
        <v>88</v>
      </c>
      <c r="V37" s="135"/>
      <c r="W37" s="135"/>
    </row>
    <row r="38" spans="1:23" s="127" customFormat="1" ht="45.75" customHeight="1">
      <c r="A38" s="116">
        <v>14</v>
      </c>
      <c r="B38" s="233"/>
      <c r="C38" s="213" t="s">
        <v>69</v>
      </c>
      <c r="D38" s="129">
        <v>2019</v>
      </c>
      <c r="E38" s="132">
        <v>6000000</v>
      </c>
      <c r="F38" s="132">
        <v>5975000</v>
      </c>
      <c r="G38" s="132" t="s">
        <v>81</v>
      </c>
      <c r="H38" s="132" t="s">
        <v>82</v>
      </c>
      <c r="I38" s="159">
        <v>132.5</v>
      </c>
      <c r="J38" s="159">
        <v>1</v>
      </c>
      <c r="K38" s="159">
        <v>0.7</v>
      </c>
      <c r="L38" s="242"/>
      <c r="M38" s="242"/>
      <c r="N38" s="132" t="s">
        <v>72</v>
      </c>
      <c r="O38" s="155" t="s">
        <v>249</v>
      </c>
      <c r="P38" s="155"/>
      <c r="Q38" s="155"/>
      <c r="R38" s="132"/>
      <c r="S38" s="123">
        <f t="shared" si="0"/>
        <v>0</v>
      </c>
      <c r="T38" s="133">
        <v>100</v>
      </c>
      <c r="U38" s="268"/>
      <c r="V38" s="160" t="s">
        <v>89</v>
      </c>
      <c r="W38" s="160"/>
    </row>
    <row r="39" spans="1:23" s="127" customFormat="1" ht="42.75" customHeight="1">
      <c r="A39" s="116">
        <v>15</v>
      </c>
      <c r="B39" s="233"/>
      <c r="C39" s="213" t="s">
        <v>74</v>
      </c>
      <c r="D39" s="129">
        <v>2019</v>
      </c>
      <c r="E39" s="132">
        <v>5750000</v>
      </c>
      <c r="F39" s="132"/>
      <c r="G39" s="132"/>
      <c r="H39" s="132"/>
      <c r="I39" s="159"/>
      <c r="J39" s="159"/>
      <c r="K39" s="132"/>
      <c r="L39" s="243"/>
      <c r="M39" s="243"/>
      <c r="N39" s="132" t="s">
        <v>72</v>
      </c>
      <c r="O39" s="155"/>
      <c r="P39" s="155"/>
      <c r="Q39" s="155"/>
      <c r="R39" s="132"/>
      <c r="S39" s="123">
        <f t="shared" si="0"/>
        <v>0</v>
      </c>
      <c r="T39" s="133"/>
      <c r="U39" s="269"/>
      <c r="V39" s="126"/>
      <c r="W39" s="126"/>
    </row>
    <row r="40" spans="1:23" s="127" customFormat="1" ht="45">
      <c r="A40" s="116">
        <v>16</v>
      </c>
      <c r="B40" s="227"/>
      <c r="C40" s="213" t="s">
        <v>90</v>
      </c>
      <c r="D40" s="129">
        <v>2019</v>
      </c>
      <c r="E40" s="132">
        <v>186510000</v>
      </c>
      <c r="F40" s="138"/>
      <c r="G40" s="121"/>
      <c r="H40" s="121"/>
      <c r="I40" s="159"/>
      <c r="J40" s="159"/>
      <c r="K40" s="159"/>
      <c r="L40" s="244"/>
      <c r="M40" s="244"/>
      <c r="N40" s="132" t="s">
        <v>50</v>
      </c>
      <c r="O40" s="155"/>
      <c r="P40" s="155"/>
      <c r="Q40" s="155"/>
      <c r="R40" s="132"/>
      <c r="S40" s="123">
        <f t="shared" si="0"/>
        <v>0</v>
      </c>
      <c r="T40" s="133"/>
      <c r="U40" s="267" t="s">
        <v>91</v>
      </c>
      <c r="V40" s="135"/>
      <c r="W40" s="135"/>
    </row>
    <row r="41" spans="1:23" s="127" customFormat="1" ht="45.75" customHeight="1">
      <c r="A41" s="116">
        <v>17</v>
      </c>
      <c r="B41" s="227"/>
      <c r="C41" s="213" t="s">
        <v>69</v>
      </c>
      <c r="D41" s="129">
        <v>2019</v>
      </c>
      <c r="E41" s="132">
        <v>6000000</v>
      </c>
      <c r="F41" s="132">
        <v>5975000</v>
      </c>
      <c r="G41" s="132" t="s">
        <v>81</v>
      </c>
      <c r="H41" s="132" t="s">
        <v>82</v>
      </c>
      <c r="I41" s="159">
        <v>253.35</v>
      </c>
      <c r="J41" s="159">
        <v>0.8</v>
      </c>
      <c r="K41" s="159">
        <v>0.6</v>
      </c>
      <c r="L41" s="242"/>
      <c r="M41" s="242"/>
      <c r="N41" s="132" t="s">
        <v>72</v>
      </c>
      <c r="O41" s="155" t="s">
        <v>249</v>
      </c>
      <c r="P41" s="155"/>
      <c r="Q41" s="155"/>
      <c r="R41" s="132"/>
      <c r="S41" s="123">
        <f t="shared" si="0"/>
        <v>0</v>
      </c>
      <c r="T41" s="133">
        <v>100</v>
      </c>
      <c r="U41" s="268"/>
      <c r="V41" s="160" t="s">
        <v>92</v>
      </c>
      <c r="W41" s="160"/>
    </row>
    <row r="42" spans="1:23" s="127" customFormat="1" ht="45.75" customHeight="1">
      <c r="A42" s="116">
        <v>18</v>
      </c>
      <c r="B42" s="227"/>
      <c r="C42" s="213" t="s">
        <v>74</v>
      </c>
      <c r="D42" s="129">
        <v>2019</v>
      </c>
      <c r="E42" s="132">
        <v>5750000</v>
      </c>
      <c r="F42" s="132"/>
      <c r="G42" s="132"/>
      <c r="H42" s="132"/>
      <c r="I42" s="159"/>
      <c r="J42" s="159"/>
      <c r="K42" s="159"/>
      <c r="L42" s="243"/>
      <c r="M42" s="243"/>
      <c r="N42" s="132" t="s">
        <v>72</v>
      </c>
      <c r="O42" s="155"/>
      <c r="P42" s="155"/>
      <c r="Q42" s="155"/>
      <c r="R42" s="132"/>
      <c r="S42" s="123">
        <f t="shared" si="0"/>
        <v>0</v>
      </c>
      <c r="T42" s="133"/>
      <c r="U42" s="269"/>
      <c r="V42" s="126"/>
      <c r="W42" s="126"/>
    </row>
    <row r="43" spans="1:23" s="127" customFormat="1">
      <c r="A43" s="116"/>
      <c r="B43" s="227"/>
      <c r="C43" s="213"/>
      <c r="D43" s="129"/>
      <c r="E43" s="132"/>
      <c r="F43" s="156"/>
      <c r="G43" s="121"/>
      <c r="H43" s="121"/>
      <c r="I43" s="125"/>
      <c r="J43" s="125"/>
      <c r="K43" s="125"/>
      <c r="L43" s="121"/>
      <c r="M43" s="121"/>
      <c r="N43" s="125"/>
      <c r="O43" s="121"/>
      <c r="P43" s="121"/>
      <c r="Q43" s="121"/>
      <c r="R43" s="139"/>
      <c r="S43" s="123"/>
      <c r="T43" s="141"/>
      <c r="U43" s="121"/>
      <c r="V43" s="126"/>
      <c r="W43" s="126"/>
    </row>
    <row r="44" spans="1:23" s="127" customFormat="1" ht="30" customHeight="1">
      <c r="A44" s="116"/>
      <c r="B44" s="231" t="s">
        <v>93</v>
      </c>
      <c r="C44" s="212" t="s">
        <v>94</v>
      </c>
      <c r="D44" s="117"/>
      <c r="E44" s="118">
        <f>SUM(E45:E47)</f>
        <v>198260000</v>
      </c>
      <c r="F44" s="118">
        <f>SUM(F45:F47)</f>
        <v>0</v>
      </c>
      <c r="G44" s="121"/>
      <c r="H44" s="121"/>
      <c r="I44" s="164"/>
      <c r="J44" s="125"/>
      <c r="K44" s="125"/>
      <c r="L44" s="121"/>
      <c r="M44" s="121"/>
      <c r="N44" s="125"/>
      <c r="O44" s="121"/>
      <c r="P44" s="121"/>
      <c r="Q44" s="121"/>
      <c r="R44" s="118">
        <f>SUM(R45:R47)</f>
        <v>0</v>
      </c>
      <c r="S44" s="123">
        <f>R44/E44*100</f>
        <v>0</v>
      </c>
      <c r="T44" s="158"/>
      <c r="U44" s="121"/>
      <c r="V44" s="126"/>
      <c r="W44" s="126"/>
    </row>
    <row r="45" spans="1:23" s="127" customFormat="1" ht="49.5" customHeight="1">
      <c r="A45" s="116">
        <v>19</v>
      </c>
      <c r="B45" s="232"/>
      <c r="C45" s="214" t="s">
        <v>95</v>
      </c>
      <c r="D45" s="129">
        <v>2019</v>
      </c>
      <c r="E45" s="132">
        <v>182010000</v>
      </c>
      <c r="F45" s="132"/>
      <c r="G45" s="132"/>
      <c r="H45" s="132"/>
      <c r="I45" s="159"/>
      <c r="J45" s="159"/>
      <c r="K45" s="132"/>
      <c r="L45" s="184"/>
      <c r="M45" s="184"/>
      <c r="N45" s="132" t="s">
        <v>50</v>
      </c>
      <c r="O45" s="155"/>
      <c r="P45" s="155"/>
      <c r="Q45" s="155"/>
      <c r="R45" s="132"/>
      <c r="S45" s="123">
        <f>R45/E45*100</f>
        <v>0</v>
      </c>
      <c r="T45" s="133"/>
      <c r="U45" s="267" t="s">
        <v>96</v>
      </c>
      <c r="V45" s="126"/>
      <c r="W45" s="126"/>
    </row>
    <row r="46" spans="1:23" s="127" customFormat="1" ht="42.75" customHeight="1">
      <c r="A46" s="116">
        <v>20</v>
      </c>
      <c r="B46" s="227"/>
      <c r="C46" s="213" t="s">
        <v>69</v>
      </c>
      <c r="D46" s="129">
        <v>2019</v>
      </c>
      <c r="E46" s="132">
        <v>8500000</v>
      </c>
      <c r="F46" s="132"/>
      <c r="G46" s="132"/>
      <c r="H46" s="132"/>
      <c r="I46" s="132"/>
      <c r="J46" s="132"/>
      <c r="K46" s="132"/>
      <c r="L46" s="242"/>
      <c r="M46" s="242"/>
      <c r="N46" s="132" t="s">
        <v>72</v>
      </c>
      <c r="O46" s="155"/>
      <c r="P46" s="155"/>
      <c r="Q46" s="155"/>
      <c r="R46" s="132"/>
      <c r="S46" s="123">
        <f>R46/E46*100</f>
        <v>0</v>
      </c>
      <c r="T46" s="133"/>
      <c r="U46" s="268"/>
      <c r="V46" s="135"/>
      <c r="W46" s="135"/>
    </row>
    <row r="47" spans="1:23" s="127" customFormat="1" ht="42.75" customHeight="1">
      <c r="A47" s="116">
        <v>21</v>
      </c>
      <c r="B47" s="227"/>
      <c r="C47" s="213" t="s">
        <v>74</v>
      </c>
      <c r="D47" s="129">
        <v>2019</v>
      </c>
      <c r="E47" s="132">
        <v>7750000</v>
      </c>
      <c r="F47" s="132"/>
      <c r="G47" s="132"/>
      <c r="H47" s="132"/>
      <c r="I47" s="159"/>
      <c r="J47" s="159"/>
      <c r="K47" s="132"/>
      <c r="L47" s="243"/>
      <c r="M47" s="243"/>
      <c r="N47" s="132" t="s">
        <v>72</v>
      </c>
      <c r="O47" s="155"/>
      <c r="P47" s="155"/>
      <c r="Q47" s="155"/>
      <c r="R47" s="132"/>
      <c r="S47" s="123">
        <f>R47/E47*100</f>
        <v>0</v>
      </c>
      <c r="T47" s="133"/>
      <c r="U47" s="269"/>
      <c r="V47" s="126"/>
      <c r="W47" s="126"/>
    </row>
    <row r="48" spans="1:23" s="127" customFormat="1">
      <c r="A48" s="116"/>
      <c r="B48" s="227"/>
      <c r="C48" s="213"/>
      <c r="D48" s="129"/>
      <c r="E48" s="132"/>
      <c r="F48" s="156"/>
      <c r="G48" s="121"/>
      <c r="H48" s="121"/>
      <c r="I48" s="125"/>
      <c r="J48" s="125"/>
      <c r="K48" s="125"/>
      <c r="L48" s="121"/>
      <c r="M48" s="121"/>
      <c r="N48" s="125"/>
      <c r="O48" s="121"/>
      <c r="P48" s="121"/>
      <c r="Q48" s="121"/>
      <c r="R48" s="139"/>
      <c r="S48" s="123"/>
      <c r="T48" s="141"/>
      <c r="U48" s="121"/>
      <c r="V48" s="126"/>
      <c r="W48" s="126"/>
    </row>
    <row r="49" spans="1:23" s="154" customFormat="1" ht="33" customHeight="1">
      <c r="A49" s="144"/>
      <c r="B49" s="230" t="s">
        <v>97</v>
      </c>
      <c r="C49" s="211" t="s">
        <v>98</v>
      </c>
      <c r="D49" s="145"/>
      <c r="E49" s="146">
        <f>E50</f>
        <v>288450000</v>
      </c>
      <c r="F49" s="146">
        <f>F50</f>
        <v>0</v>
      </c>
      <c r="G49" s="148"/>
      <c r="H49" s="147"/>
      <c r="I49" s="165"/>
      <c r="J49" s="148"/>
      <c r="K49" s="148"/>
      <c r="L49" s="147"/>
      <c r="M49" s="147"/>
      <c r="N49" s="157"/>
      <c r="O49" s="147"/>
      <c r="P49" s="147"/>
      <c r="Q49" s="147"/>
      <c r="R49" s="146">
        <f>R50</f>
        <v>0</v>
      </c>
      <c r="S49" s="150">
        <f t="shared" ref="S49:S56" si="1">R49/E49*100</f>
        <v>0</v>
      </c>
      <c r="T49" s="152"/>
      <c r="U49" s="149"/>
      <c r="V49" s="153"/>
      <c r="W49" s="153" t="s">
        <v>245</v>
      </c>
    </row>
    <row r="50" spans="1:23" s="127" customFormat="1" ht="37.5" customHeight="1">
      <c r="A50" s="116"/>
      <c r="B50" s="231" t="s">
        <v>99</v>
      </c>
      <c r="C50" s="212" t="s">
        <v>100</v>
      </c>
      <c r="D50" s="117"/>
      <c r="E50" s="118">
        <f>SUM(E51:E56)</f>
        <v>288450000</v>
      </c>
      <c r="F50" s="118">
        <f>SUM(F51:F56)</f>
        <v>0</v>
      </c>
      <c r="G50" s="121"/>
      <c r="H50" s="121"/>
      <c r="I50" s="162"/>
      <c r="J50" s="162"/>
      <c r="K50" s="162"/>
      <c r="L50" s="121"/>
      <c r="M50" s="121"/>
      <c r="N50" s="125"/>
      <c r="O50" s="121"/>
      <c r="P50" s="121"/>
      <c r="Q50" s="121"/>
      <c r="R50" s="118">
        <f>SUM(R51:R56)</f>
        <v>0</v>
      </c>
      <c r="S50" s="123">
        <f t="shared" si="1"/>
        <v>0</v>
      </c>
      <c r="T50" s="158"/>
      <c r="U50" s="121"/>
      <c r="V50" s="135"/>
      <c r="W50" s="135"/>
    </row>
    <row r="51" spans="1:23" s="127" customFormat="1" ht="51" customHeight="1">
      <c r="A51" s="116">
        <v>22</v>
      </c>
      <c r="B51" s="232"/>
      <c r="C51" s="215" t="s">
        <v>101</v>
      </c>
      <c r="D51" s="129">
        <v>2019</v>
      </c>
      <c r="E51" s="132">
        <v>175000000</v>
      </c>
      <c r="F51" s="132"/>
      <c r="G51" s="132"/>
      <c r="H51" s="132"/>
      <c r="I51" s="132"/>
      <c r="J51" s="132"/>
      <c r="K51" s="132"/>
      <c r="L51" s="184"/>
      <c r="M51" s="184"/>
      <c r="N51" s="132" t="s">
        <v>50</v>
      </c>
      <c r="O51" s="155"/>
      <c r="P51" s="205"/>
      <c r="Q51" s="205"/>
      <c r="R51" s="166"/>
      <c r="S51" s="123">
        <f t="shared" si="1"/>
        <v>0</v>
      </c>
      <c r="T51" s="133"/>
      <c r="U51" s="267" t="s">
        <v>102</v>
      </c>
      <c r="V51" s="167"/>
      <c r="W51" s="167"/>
    </row>
    <row r="52" spans="1:23" s="127" customFormat="1" ht="45.75" customHeight="1">
      <c r="A52" s="116">
        <v>23</v>
      </c>
      <c r="B52" s="227"/>
      <c r="C52" s="213" t="s">
        <v>69</v>
      </c>
      <c r="D52" s="129">
        <v>2019</v>
      </c>
      <c r="E52" s="132">
        <v>12250000</v>
      </c>
      <c r="F52" s="132"/>
      <c r="G52" s="132"/>
      <c r="H52" s="132"/>
      <c r="I52" s="132"/>
      <c r="J52" s="132"/>
      <c r="K52" s="132"/>
      <c r="L52" s="242"/>
      <c r="M52" s="242"/>
      <c r="N52" s="132" t="s">
        <v>72</v>
      </c>
      <c r="O52" s="155"/>
      <c r="P52" s="205"/>
      <c r="Q52" s="205"/>
      <c r="R52" s="166"/>
      <c r="S52" s="123">
        <f t="shared" si="1"/>
        <v>0</v>
      </c>
      <c r="T52" s="133"/>
      <c r="U52" s="268"/>
      <c r="V52" s="135"/>
      <c r="W52" s="135"/>
    </row>
    <row r="53" spans="1:23" s="127" customFormat="1" ht="45.75" customHeight="1">
      <c r="A53" s="116">
        <v>24</v>
      </c>
      <c r="B53" s="227"/>
      <c r="C53" s="213" t="s">
        <v>74</v>
      </c>
      <c r="D53" s="129">
        <v>2019</v>
      </c>
      <c r="E53" s="132">
        <v>10500000</v>
      </c>
      <c r="F53" s="132"/>
      <c r="G53" s="132"/>
      <c r="H53" s="132"/>
      <c r="I53" s="159"/>
      <c r="J53" s="159"/>
      <c r="K53" s="168"/>
      <c r="L53" s="243"/>
      <c r="M53" s="243"/>
      <c r="N53" s="132" t="s">
        <v>72</v>
      </c>
      <c r="O53" s="155"/>
      <c r="P53" s="155"/>
      <c r="Q53" s="155"/>
      <c r="R53" s="132"/>
      <c r="S53" s="123">
        <f t="shared" si="1"/>
        <v>0</v>
      </c>
      <c r="T53" s="133"/>
      <c r="U53" s="269"/>
      <c r="V53" s="135"/>
      <c r="W53" s="135"/>
    </row>
    <row r="54" spans="1:23" s="127" customFormat="1" ht="65.25" customHeight="1">
      <c r="A54" s="116">
        <v>25</v>
      </c>
      <c r="B54" s="227"/>
      <c r="C54" s="213" t="s">
        <v>103</v>
      </c>
      <c r="D54" s="129">
        <v>2019</v>
      </c>
      <c r="E54" s="132">
        <v>80200000</v>
      </c>
      <c r="F54" s="132"/>
      <c r="G54" s="132"/>
      <c r="H54" s="132"/>
      <c r="I54" s="132"/>
      <c r="J54" s="132"/>
      <c r="K54" s="159"/>
      <c r="L54" s="184"/>
      <c r="M54" s="184"/>
      <c r="N54" s="132" t="s">
        <v>50</v>
      </c>
      <c r="O54" s="155"/>
      <c r="P54" s="155"/>
      <c r="Q54" s="155"/>
      <c r="R54" s="132"/>
      <c r="S54" s="123">
        <f t="shared" si="1"/>
        <v>0</v>
      </c>
      <c r="T54" s="133"/>
      <c r="U54" s="267" t="s">
        <v>104</v>
      </c>
      <c r="V54" s="135"/>
      <c r="W54" s="135"/>
    </row>
    <row r="55" spans="1:23" s="127" customFormat="1" ht="43.5" customHeight="1">
      <c r="A55" s="116">
        <v>26</v>
      </c>
      <c r="B55" s="227"/>
      <c r="C55" s="213" t="s">
        <v>69</v>
      </c>
      <c r="D55" s="129">
        <v>2019</v>
      </c>
      <c r="E55" s="132">
        <v>5650000</v>
      </c>
      <c r="F55" s="132"/>
      <c r="G55" s="132"/>
      <c r="H55" s="132"/>
      <c r="I55" s="159"/>
      <c r="J55" s="132"/>
      <c r="K55" s="168"/>
      <c r="L55" s="242"/>
      <c r="M55" s="242"/>
      <c r="N55" s="132" t="s">
        <v>72</v>
      </c>
      <c r="O55" s="155"/>
      <c r="P55" s="155"/>
      <c r="Q55" s="155"/>
      <c r="R55" s="132"/>
      <c r="S55" s="123">
        <f t="shared" si="1"/>
        <v>0</v>
      </c>
      <c r="T55" s="133"/>
      <c r="U55" s="268"/>
      <c r="V55" s="126"/>
      <c r="W55" s="126"/>
    </row>
    <row r="56" spans="1:23" s="127" customFormat="1" ht="43.5" customHeight="1">
      <c r="A56" s="116">
        <v>27</v>
      </c>
      <c r="B56" s="227"/>
      <c r="C56" s="213" t="s">
        <v>74</v>
      </c>
      <c r="D56" s="129">
        <v>2019</v>
      </c>
      <c r="E56" s="132">
        <v>4850000</v>
      </c>
      <c r="F56" s="132"/>
      <c r="G56" s="132"/>
      <c r="H56" s="132"/>
      <c r="I56" s="159"/>
      <c r="J56" s="159"/>
      <c r="K56" s="168"/>
      <c r="L56" s="243"/>
      <c r="M56" s="243"/>
      <c r="N56" s="132" t="s">
        <v>72</v>
      </c>
      <c r="O56" s="155"/>
      <c r="P56" s="155"/>
      <c r="Q56" s="155"/>
      <c r="R56" s="132"/>
      <c r="S56" s="123">
        <f t="shared" si="1"/>
        <v>0</v>
      </c>
      <c r="T56" s="133"/>
      <c r="U56" s="269"/>
      <c r="V56" s="135"/>
      <c r="W56" s="135"/>
    </row>
    <row r="57" spans="1:23" s="127" customFormat="1">
      <c r="A57" s="116"/>
      <c r="B57" s="227"/>
      <c r="C57" s="213"/>
      <c r="D57" s="129"/>
      <c r="E57" s="132"/>
      <c r="F57" s="156"/>
      <c r="G57" s="121"/>
      <c r="H57" s="121"/>
      <c r="I57" s="125"/>
      <c r="J57" s="125"/>
      <c r="K57" s="125"/>
      <c r="L57" s="121"/>
      <c r="M57" s="121"/>
      <c r="N57" s="125"/>
      <c r="O57" s="121"/>
      <c r="P57" s="121"/>
      <c r="Q57" s="121"/>
      <c r="R57" s="139"/>
      <c r="S57" s="123"/>
      <c r="T57" s="133"/>
      <c r="U57" s="121"/>
      <c r="V57" s="126"/>
      <c r="W57" s="126"/>
    </row>
    <row r="58" spans="1:23" s="154" customFormat="1" ht="47.25" customHeight="1">
      <c r="A58" s="144"/>
      <c r="B58" s="230" t="s">
        <v>105</v>
      </c>
      <c r="C58" s="216" t="s">
        <v>106</v>
      </c>
      <c r="D58" s="145"/>
      <c r="E58" s="146">
        <f>E59</f>
        <v>197750000</v>
      </c>
      <c r="F58" s="146">
        <f>F59</f>
        <v>12244650</v>
      </c>
      <c r="G58" s="148"/>
      <c r="H58" s="147"/>
      <c r="I58" s="148"/>
      <c r="J58" s="148"/>
      <c r="K58" s="148"/>
      <c r="L58" s="147"/>
      <c r="M58" s="147"/>
      <c r="N58" s="157"/>
      <c r="O58" s="147"/>
      <c r="P58" s="147"/>
      <c r="Q58" s="147"/>
      <c r="R58" s="146">
        <f>R59</f>
        <v>0</v>
      </c>
      <c r="S58" s="150">
        <f>R58/E58*100</f>
        <v>0</v>
      </c>
      <c r="T58" s="152"/>
      <c r="U58" s="149"/>
      <c r="V58" s="153"/>
      <c r="W58" s="153" t="s">
        <v>245</v>
      </c>
    </row>
    <row r="59" spans="1:23" s="127" customFormat="1" ht="24" customHeight="1">
      <c r="A59" s="116"/>
      <c r="B59" s="231" t="s">
        <v>107</v>
      </c>
      <c r="C59" s="217" t="s">
        <v>108</v>
      </c>
      <c r="D59" s="117"/>
      <c r="E59" s="118">
        <f>SUM(E60:E62)</f>
        <v>197750000</v>
      </c>
      <c r="F59" s="118">
        <f>SUM(F60:F62)</f>
        <v>12244650</v>
      </c>
      <c r="G59" s="121"/>
      <c r="H59" s="121"/>
      <c r="I59" s="125"/>
      <c r="J59" s="125"/>
      <c r="K59" s="125"/>
      <c r="L59" s="121"/>
      <c r="M59" s="121"/>
      <c r="N59" s="164"/>
      <c r="O59" s="121"/>
      <c r="P59" s="121"/>
      <c r="Q59" s="121"/>
      <c r="R59" s="118">
        <f>SUM(R60:R60)</f>
        <v>0</v>
      </c>
      <c r="S59" s="123">
        <f>R59/E59*100</f>
        <v>0</v>
      </c>
      <c r="T59" s="158"/>
      <c r="U59" s="121"/>
      <c r="V59" s="160"/>
      <c r="W59" s="160"/>
    </row>
    <row r="60" spans="1:23" s="127" customFormat="1" ht="183.75" customHeight="1">
      <c r="A60" s="116">
        <v>28</v>
      </c>
      <c r="B60" s="227"/>
      <c r="C60" s="213" t="s">
        <v>109</v>
      </c>
      <c r="D60" s="129">
        <v>2019</v>
      </c>
      <c r="E60" s="132">
        <v>175000000</v>
      </c>
      <c r="F60" s="156"/>
      <c r="G60" s="121"/>
      <c r="H60" s="121"/>
      <c r="I60" s="132"/>
      <c r="J60" s="132"/>
      <c r="K60" s="132"/>
      <c r="L60" s="244"/>
      <c r="M60" s="244"/>
      <c r="N60" s="132" t="s">
        <v>50</v>
      </c>
      <c r="O60" s="119"/>
      <c r="P60" s="119"/>
      <c r="Q60" s="119"/>
      <c r="R60" s="156"/>
      <c r="S60" s="123">
        <f>R60/E60*100</f>
        <v>0</v>
      </c>
      <c r="T60" s="133"/>
      <c r="U60" s="277" t="s">
        <v>110</v>
      </c>
      <c r="V60" s="135"/>
      <c r="W60" s="135"/>
    </row>
    <row r="61" spans="1:23" s="127" customFormat="1" ht="44.25" customHeight="1">
      <c r="A61" s="116">
        <v>29</v>
      </c>
      <c r="B61" s="227"/>
      <c r="C61" s="213" t="s">
        <v>69</v>
      </c>
      <c r="D61" s="129">
        <v>2019</v>
      </c>
      <c r="E61" s="132">
        <v>12250000</v>
      </c>
      <c r="F61" s="156">
        <v>12244650</v>
      </c>
      <c r="G61" s="121" t="s">
        <v>111</v>
      </c>
      <c r="H61" s="121" t="s">
        <v>112</v>
      </c>
      <c r="I61" s="132"/>
      <c r="J61" s="132"/>
      <c r="K61" s="132"/>
      <c r="L61" s="204"/>
      <c r="M61" s="204"/>
      <c r="N61" s="132" t="s">
        <v>72</v>
      </c>
      <c r="O61" s="155" t="s">
        <v>249</v>
      </c>
      <c r="P61" s="119"/>
      <c r="Q61" s="119"/>
      <c r="R61" s="156"/>
      <c r="S61" s="123">
        <f>R61/E61*100</f>
        <v>0</v>
      </c>
      <c r="T61" s="133">
        <v>100</v>
      </c>
      <c r="U61" s="278"/>
      <c r="V61" s="135"/>
      <c r="W61" s="135"/>
    </row>
    <row r="62" spans="1:23" s="127" customFormat="1" ht="44.25" customHeight="1">
      <c r="A62" s="116">
        <v>30</v>
      </c>
      <c r="B62" s="227"/>
      <c r="C62" s="213" t="s">
        <v>74</v>
      </c>
      <c r="D62" s="129">
        <v>2019</v>
      </c>
      <c r="E62" s="132">
        <v>10500000</v>
      </c>
      <c r="F62" s="156"/>
      <c r="G62" s="121"/>
      <c r="H62" s="121"/>
      <c r="I62" s="132"/>
      <c r="J62" s="132"/>
      <c r="K62" s="132"/>
      <c r="L62" s="245"/>
      <c r="M62" s="245"/>
      <c r="N62" s="132" t="s">
        <v>72</v>
      </c>
      <c r="O62" s="119"/>
      <c r="P62" s="119"/>
      <c r="Q62" s="119"/>
      <c r="R62" s="156"/>
      <c r="S62" s="123">
        <f>R62/E62*100</f>
        <v>0</v>
      </c>
      <c r="T62" s="133"/>
      <c r="U62" s="279"/>
      <c r="V62" s="135"/>
      <c r="W62" s="135"/>
    </row>
    <row r="63" spans="1:23" s="127" customFormat="1">
      <c r="A63" s="116"/>
      <c r="B63" s="227"/>
      <c r="C63" s="213"/>
      <c r="D63" s="129"/>
      <c r="E63" s="132"/>
      <c r="F63" s="156"/>
      <c r="G63" s="121"/>
      <c r="H63" s="121"/>
      <c r="I63" s="125"/>
      <c r="J63" s="125"/>
      <c r="K63" s="125"/>
      <c r="L63" s="121"/>
      <c r="M63" s="121"/>
      <c r="N63" s="125"/>
      <c r="O63" s="121"/>
      <c r="P63" s="121"/>
      <c r="Q63" s="121"/>
      <c r="R63" s="139"/>
      <c r="S63" s="123"/>
      <c r="T63" s="133"/>
      <c r="U63" s="121"/>
      <c r="V63" s="126"/>
      <c r="W63" s="126"/>
    </row>
    <row r="64" spans="1:23" s="154" customFormat="1" ht="47.25" customHeight="1">
      <c r="A64" s="144"/>
      <c r="B64" s="230" t="s">
        <v>113</v>
      </c>
      <c r="C64" s="252" t="s">
        <v>114</v>
      </c>
      <c r="D64" s="145"/>
      <c r="E64" s="146">
        <f>E65+E76</f>
        <v>414638275</v>
      </c>
      <c r="F64" s="146">
        <f>F65+F76</f>
        <v>0</v>
      </c>
      <c r="G64" s="148"/>
      <c r="H64" s="147"/>
      <c r="I64" s="169"/>
      <c r="J64" s="169"/>
      <c r="K64" s="148"/>
      <c r="L64" s="147"/>
      <c r="M64" s="147"/>
      <c r="N64" s="157"/>
      <c r="O64" s="147"/>
      <c r="P64" s="147"/>
      <c r="Q64" s="147"/>
      <c r="R64" s="146">
        <f>R65+R76</f>
        <v>0</v>
      </c>
      <c r="S64" s="150">
        <f t="shared" ref="S64:S74" si="2">R64/E64*100</f>
        <v>0</v>
      </c>
      <c r="T64" s="152"/>
      <c r="U64" s="149"/>
      <c r="V64" s="153"/>
      <c r="W64" s="250" t="s">
        <v>246</v>
      </c>
    </row>
    <row r="65" spans="1:23" s="127" customFormat="1" ht="55.5" customHeight="1">
      <c r="A65" s="116"/>
      <c r="B65" s="231" t="s">
        <v>115</v>
      </c>
      <c r="C65" s="217" t="s">
        <v>116</v>
      </c>
      <c r="D65" s="117"/>
      <c r="E65" s="118">
        <f>SUM(E66:E74)</f>
        <v>230138275</v>
      </c>
      <c r="F65" s="118">
        <f>SUM(F66:F74)</f>
        <v>0</v>
      </c>
      <c r="G65" s="121"/>
      <c r="H65" s="121"/>
      <c r="I65" s="170"/>
      <c r="J65" s="125"/>
      <c r="K65" s="125"/>
      <c r="L65" s="121"/>
      <c r="M65" s="121"/>
      <c r="N65" s="125"/>
      <c r="O65" s="121"/>
      <c r="P65" s="121"/>
      <c r="Q65" s="121"/>
      <c r="R65" s="118">
        <f>SUM(R66:R74)</f>
        <v>0</v>
      </c>
      <c r="S65" s="123">
        <f t="shared" si="2"/>
        <v>0</v>
      </c>
      <c r="T65" s="124"/>
      <c r="U65" s="121"/>
      <c r="V65" s="135"/>
      <c r="W65" s="135"/>
    </row>
    <row r="66" spans="1:23" s="127" customFormat="1" ht="78.75" customHeight="1">
      <c r="A66" s="116">
        <v>31</v>
      </c>
      <c r="B66" s="227"/>
      <c r="C66" s="213" t="s">
        <v>117</v>
      </c>
      <c r="D66" s="129">
        <v>2019</v>
      </c>
      <c r="E66" s="132">
        <v>42765000</v>
      </c>
      <c r="F66" s="132"/>
      <c r="G66" s="132"/>
      <c r="H66" s="132"/>
      <c r="I66" s="132"/>
      <c r="J66" s="132"/>
      <c r="K66" s="132"/>
      <c r="L66" s="184"/>
      <c r="M66" s="184"/>
      <c r="N66" s="132" t="s">
        <v>50</v>
      </c>
      <c r="O66" s="155"/>
      <c r="P66" s="155"/>
      <c r="Q66" s="155"/>
      <c r="R66" s="132"/>
      <c r="S66" s="123">
        <f t="shared" si="2"/>
        <v>0</v>
      </c>
      <c r="T66" s="133"/>
      <c r="U66" s="267" t="s">
        <v>118</v>
      </c>
      <c r="V66" s="135"/>
      <c r="W66" s="135"/>
    </row>
    <row r="67" spans="1:23" s="127" customFormat="1" ht="46.5" customHeight="1">
      <c r="A67" s="116">
        <v>32</v>
      </c>
      <c r="B67" s="227"/>
      <c r="C67" s="213" t="s">
        <v>69</v>
      </c>
      <c r="D67" s="129">
        <v>2019</v>
      </c>
      <c r="E67" s="132">
        <v>2993550</v>
      </c>
      <c r="F67" s="132"/>
      <c r="G67" s="132"/>
      <c r="H67" s="132"/>
      <c r="I67" s="132"/>
      <c r="J67" s="132"/>
      <c r="K67" s="132"/>
      <c r="L67" s="242"/>
      <c r="M67" s="242"/>
      <c r="N67" s="132" t="s">
        <v>72</v>
      </c>
      <c r="O67" s="155"/>
      <c r="P67" s="155"/>
      <c r="Q67" s="155"/>
      <c r="R67" s="132"/>
      <c r="S67" s="123">
        <f t="shared" si="2"/>
        <v>0</v>
      </c>
      <c r="T67" s="133"/>
      <c r="U67" s="268"/>
      <c r="V67" s="135"/>
      <c r="W67" s="135"/>
    </row>
    <row r="68" spans="1:23" s="127" customFormat="1" ht="46.5" customHeight="1">
      <c r="A68" s="116">
        <v>33</v>
      </c>
      <c r="B68" s="227"/>
      <c r="C68" s="213" t="s">
        <v>74</v>
      </c>
      <c r="D68" s="129">
        <v>2019</v>
      </c>
      <c r="E68" s="132">
        <v>2779725</v>
      </c>
      <c r="F68" s="132"/>
      <c r="G68" s="132"/>
      <c r="H68" s="132"/>
      <c r="I68" s="132"/>
      <c r="J68" s="132"/>
      <c r="K68" s="132"/>
      <c r="L68" s="243"/>
      <c r="M68" s="243"/>
      <c r="N68" s="132" t="s">
        <v>72</v>
      </c>
      <c r="O68" s="155"/>
      <c r="P68" s="155"/>
      <c r="Q68" s="155"/>
      <c r="R68" s="132"/>
      <c r="S68" s="123">
        <f t="shared" si="2"/>
        <v>0</v>
      </c>
      <c r="T68" s="133"/>
      <c r="U68" s="269"/>
      <c r="V68" s="135"/>
      <c r="W68" s="135"/>
    </row>
    <row r="69" spans="1:23" s="127" customFormat="1" ht="63" customHeight="1">
      <c r="A69" s="116">
        <v>34</v>
      </c>
      <c r="B69" s="227"/>
      <c r="C69" s="213" t="s">
        <v>119</v>
      </c>
      <c r="D69" s="129">
        <v>2019</v>
      </c>
      <c r="E69" s="132">
        <v>80000000</v>
      </c>
      <c r="F69" s="132"/>
      <c r="G69" s="132"/>
      <c r="H69" s="132"/>
      <c r="I69" s="132"/>
      <c r="J69" s="132"/>
      <c r="K69" s="132"/>
      <c r="L69" s="184"/>
      <c r="M69" s="184"/>
      <c r="N69" s="132" t="s">
        <v>50</v>
      </c>
      <c r="O69" s="155"/>
      <c r="P69" s="155"/>
      <c r="Q69" s="155"/>
      <c r="R69" s="132"/>
      <c r="S69" s="123">
        <f t="shared" si="2"/>
        <v>0</v>
      </c>
      <c r="T69" s="133"/>
      <c r="U69" s="267" t="s">
        <v>120</v>
      </c>
      <c r="V69" s="135"/>
      <c r="W69" s="135"/>
    </row>
    <row r="70" spans="1:23" s="127" customFormat="1" ht="45" customHeight="1">
      <c r="A70" s="116">
        <v>35</v>
      </c>
      <c r="B70" s="227"/>
      <c r="C70" s="213" t="s">
        <v>69</v>
      </c>
      <c r="D70" s="129">
        <v>2019</v>
      </c>
      <c r="E70" s="132">
        <v>5600000</v>
      </c>
      <c r="F70" s="132"/>
      <c r="G70" s="132"/>
      <c r="H70" s="132"/>
      <c r="I70" s="132"/>
      <c r="J70" s="132"/>
      <c r="K70" s="132"/>
      <c r="L70" s="242"/>
      <c r="M70" s="242"/>
      <c r="N70" s="132" t="s">
        <v>72</v>
      </c>
      <c r="O70" s="155"/>
      <c r="P70" s="155"/>
      <c r="Q70" s="155"/>
      <c r="R70" s="132"/>
      <c r="S70" s="123">
        <f t="shared" si="2"/>
        <v>0</v>
      </c>
      <c r="T70" s="133"/>
      <c r="U70" s="268"/>
      <c r="V70" s="135"/>
      <c r="W70" s="135"/>
    </row>
    <row r="71" spans="1:23" s="127" customFormat="1" ht="45" customHeight="1">
      <c r="A71" s="116">
        <v>36</v>
      </c>
      <c r="B71" s="227"/>
      <c r="C71" s="213" t="s">
        <v>74</v>
      </c>
      <c r="D71" s="129">
        <v>2019</v>
      </c>
      <c r="E71" s="132">
        <v>5200000</v>
      </c>
      <c r="F71" s="132"/>
      <c r="G71" s="132"/>
      <c r="H71" s="132"/>
      <c r="I71" s="132"/>
      <c r="J71" s="132"/>
      <c r="K71" s="132"/>
      <c r="L71" s="243"/>
      <c r="M71" s="243"/>
      <c r="N71" s="132" t="s">
        <v>72</v>
      </c>
      <c r="O71" s="155"/>
      <c r="P71" s="155"/>
      <c r="Q71" s="155"/>
      <c r="R71" s="132"/>
      <c r="S71" s="123">
        <f t="shared" si="2"/>
        <v>0</v>
      </c>
      <c r="T71" s="133"/>
      <c r="U71" s="269"/>
      <c r="V71" s="135"/>
      <c r="W71" s="135"/>
    </row>
    <row r="72" spans="1:23" s="127" customFormat="1" ht="68.25" customHeight="1">
      <c r="A72" s="116">
        <v>37</v>
      </c>
      <c r="B72" s="227"/>
      <c r="C72" s="213" t="s">
        <v>121</v>
      </c>
      <c r="D72" s="129">
        <v>2019</v>
      </c>
      <c r="E72" s="132">
        <v>80000000</v>
      </c>
      <c r="F72" s="132"/>
      <c r="G72" s="132"/>
      <c r="H72" s="132"/>
      <c r="I72" s="132"/>
      <c r="J72" s="132"/>
      <c r="K72" s="132"/>
      <c r="L72" s="184"/>
      <c r="M72" s="184"/>
      <c r="N72" s="132" t="s">
        <v>50</v>
      </c>
      <c r="O72" s="155"/>
      <c r="P72" s="155"/>
      <c r="Q72" s="155"/>
      <c r="R72" s="132"/>
      <c r="S72" s="123">
        <f t="shared" si="2"/>
        <v>0</v>
      </c>
      <c r="T72" s="133"/>
      <c r="U72" s="267" t="s">
        <v>122</v>
      </c>
      <c r="V72" s="135"/>
      <c r="W72" s="135"/>
    </row>
    <row r="73" spans="1:23" s="127" customFormat="1" ht="42.75" customHeight="1">
      <c r="A73" s="116">
        <v>38</v>
      </c>
      <c r="B73" s="227"/>
      <c r="C73" s="213" t="s">
        <v>69</v>
      </c>
      <c r="D73" s="129">
        <v>2019</v>
      </c>
      <c r="E73" s="132">
        <v>5600000</v>
      </c>
      <c r="F73" s="132"/>
      <c r="G73" s="132"/>
      <c r="H73" s="132"/>
      <c r="I73" s="132"/>
      <c r="J73" s="132"/>
      <c r="K73" s="132"/>
      <c r="L73" s="242"/>
      <c r="M73" s="242"/>
      <c r="N73" s="132" t="s">
        <v>72</v>
      </c>
      <c r="O73" s="155"/>
      <c r="P73" s="155"/>
      <c r="Q73" s="155"/>
      <c r="R73" s="132"/>
      <c r="S73" s="123">
        <f t="shared" si="2"/>
        <v>0</v>
      </c>
      <c r="T73" s="133"/>
      <c r="U73" s="268"/>
      <c r="V73" s="135"/>
      <c r="W73" s="135"/>
    </row>
    <row r="74" spans="1:23" s="127" customFormat="1" ht="42.75" customHeight="1">
      <c r="A74" s="116">
        <v>39</v>
      </c>
      <c r="B74" s="227"/>
      <c r="C74" s="213" t="s">
        <v>74</v>
      </c>
      <c r="D74" s="129">
        <v>2019</v>
      </c>
      <c r="E74" s="132">
        <v>5200000</v>
      </c>
      <c r="F74" s="132"/>
      <c r="G74" s="132"/>
      <c r="H74" s="132"/>
      <c r="I74" s="132"/>
      <c r="J74" s="132"/>
      <c r="K74" s="132"/>
      <c r="L74" s="243"/>
      <c r="M74" s="243"/>
      <c r="N74" s="132" t="s">
        <v>72</v>
      </c>
      <c r="O74" s="155"/>
      <c r="P74" s="155"/>
      <c r="Q74" s="155"/>
      <c r="R74" s="132"/>
      <c r="S74" s="123">
        <f t="shared" si="2"/>
        <v>0</v>
      </c>
      <c r="T74" s="133"/>
      <c r="U74" s="269"/>
      <c r="V74" s="135"/>
      <c r="W74" s="135"/>
    </row>
    <row r="75" spans="1:23" s="127" customFormat="1">
      <c r="A75" s="116"/>
      <c r="B75" s="227"/>
      <c r="C75" s="218"/>
      <c r="D75" s="129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55"/>
      <c r="P75" s="155"/>
      <c r="Q75" s="155"/>
      <c r="R75" s="132"/>
      <c r="S75" s="123"/>
      <c r="T75" s="133"/>
      <c r="U75" s="132"/>
      <c r="V75" s="126"/>
      <c r="W75" s="126"/>
    </row>
    <row r="76" spans="1:23" s="127" customFormat="1" ht="67.5" customHeight="1">
      <c r="A76" s="116"/>
      <c r="B76" s="231" t="s">
        <v>123</v>
      </c>
      <c r="C76" s="219" t="s">
        <v>124</v>
      </c>
      <c r="D76" s="117"/>
      <c r="E76" s="118">
        <f>SUM(E77:E82)</f>
        <v>184500000</v>
      </c>
      <c r="F76" s="118">
        <f>SUM(F77:F82)</f>
        <v>0</v>
      </c>
      <c r="G76" s="121"/>
      <c r="H76" s="121"/>
      <c r="I76" s="125"/>
      <c r="J76" s="171"/>
      <c r="K76" s="125"/>
      <c r="L76" s="121"/>
      <c r="M76" s="121"/>
      <c r="N76" s="125"/>
      <c r="O76" s="121"/>
      <c r="P76" s="121"/>
      <c r="Q76" s="121"/>
      <c r="R76" s="118">
        <f>SUM(R77:R82)</f>
        <v>0</v>
      </c>
      <c r="S76" s="123">
        <f t="shared" ref="S76:S82" si="3">R76/E76*100</f>
        <v>0</v>
      </c>
      <c r="T76" s="158"/>
      <c r="U76" s="121"/>
      <c r="V76" s="135"/>
      <c r="W76" s="135"/>
    </row>
    <row r="77" spans="1:23" s="127" customFormat="1" ht="52.5" customHeight="1">
      <c r="A77" s="116">
        <v>40</v>
      </c>
      <c r="B77" s="227" t="s">
        <v>125</v>
      </c>
      <c r="C77" s="218" t="s">
        <v>126</v>
      </c>
      <c r="D77" s="129">
        <v>2019</v>
      </c>
      <c r="E77" s="132">
        <v>124000000</v>
      </c>
      <c r="F77" s="132"/>
      <c r="G77" s="132"/>
      <c r="H77" s="132"/>
      <c r="I77" s="132"/>
      <c r="J77" s="132"/>
      <c r="K77" s="132"/>
      <c r="L77" s="184"/>
      <c r="M77" s="184"/>
      <c r="N77" s="132" t="s">
        <v>50</v>
      </c>
      <c r="O77" s="155"/>
      <c r="P77" s="155"/>
      <c r="Q77" s="155"/>
      <c r="R77" s="132"/>
      <c r="S77" s="123">
        <f t="shared" si="3"/>
        <v>0</v>
      </c>
      <c r="T77" s="133"/>
      <c r="U77" s="267" t="s">
        <v>127</v>
      </c>
      <c r="V77" s="135"/>
      <c r="W77" s="135"/>
    </row>
    <row r="78" spans="1:23" s="127" customFormat="1" ht="42.75" customHeight="1">
      <c r="A78" s="116">
        <v>41</v>
      </c>
      <c r="B78" s="227"/>
      <c r="C78" s="213" t="s">
        <v>69</v>
      </c>
      <c r="D78" s="129">
        <v>2019</v>
      </c>
      <c r="E78" s="132">
        <v>8060000</v>
      </c>
      <c r="F78" s="132"/>
      <c r="G78" s="132"/>
      <c r="H78" s="132"/>
      <c r="I78" s="132"/>
      <c r="J78" s="132"/>
      <c r="K78" s="132"/>
      <c r="L78" s="242"/>
      <c r="M78" s="242"/>
      <c r="N78" s="132" t="s">
        <v>72</v>
      </c>
      <c r="O78" s="155"/>
      <c r="P78" s="155"/>
      <c r="Q78" s="155"/>
      <c r="R78" s="132"/>
      <c r="S78" s="123">
        <f t="shared" si="3"/>
        <v>0</v>
      </c>
      <c r="T78" s="133"/>
      <c r="U78" s="268"/>
      <c r="V78" s="135"/>
      <c r="W78" s="135"/>
    </row>
    <row r="79" spans="1:23" s="127" customFormat="1" ht="42.75" customHeight="1">
      <c r="A79" s="116">
        <v>42</v>
      </c>
      <c r="B79" s="227"/>
      <c r="C79" s="213" t="s">
        <v>74</v>
      </c>
      <c r="D79" s="129">
        <v>2019</v>
      </c>
      <c r="E79" s="132">
        <v>7440000</v>
      </c>
      <c r="F79" s="132"/>
      <c r="G79" s="132"/>
      <c r="H79" s="132"/>
      <c r="I79" s="132"/>
      <c r="J79" s="132"/>
      <c r="K79" s="132"/>
      <c r="L79" s="243"/>
      <c r="M79" s="243"/>
      <c r="N79" s="132" t="s">
        <v>72</v>
      </c>
      <c r="O79" s="155"/>
      <c r="P79" s="155"/>
      <c r="Q79" s="155"/>
      <c r="R79" s="132"/>
      <c r="S79" s="123">
        <f t="shared" si="3"/>
        <v>0</v>
      </c>
      <c r="T79" s="133"/>
      <c r="U79" s="269"/>
      <c r="V79" s="135"/>
      <c r="W79" s="135"/>
    </row>
    <row r="80" spans="1:23" s="127" customFormat="1" ht="65.25" customHeight="1">
      <c r="A80" s="116">
        <v>43</v>
      </c>
      <c r="B80" s="227"/>
      <c r="C80" s="213" t="s">
        <v>128</v>
      </c>
      <c r="D80" s="129">
        <v>2019</v>
      </c>
      <c r="E80" s="132">
        <v>40000000</v>
      </c>
      <c r="F80" s="132"/>
      <c r="G80" s="132"/>
      <c r="H80" s="132"/>
      <c r="I80" s="132"/>
      <c r="J80" s="132"/>
      <c r="K80" s="132"/>
      <c r="L80" s="184"/>
      <c r="M80" s="184"/>
      <c r="N80" s="132" t="s">
        <v>50</v>
      </c>
      <c r="O80" s="155"/>
      <c r="P80" s="155"/>
      <c r="Q80" s="155"/>
      <c r="R80" s="132"/>
      <c r="S80" s="123">
        <f t="shared" si="3"/>
        <v>0</v>
      </c>
      <c r="T80" s="133"/>
      <c r="U80" s="267" t="s">
        <v>129</v>
      </c>
      <c r="V80" s="135"/>
      <c r="W80" s="135"/>
    </row>
    <row r="81" spans="1:23" s="127" customFormat="1" ht="36" customHeight="1">
      <c r="A81" s="116">
        <v>44</v>
      </c>
      <c r="B81" s="227"/>
      <c r="C81" s="213" t="s">
        <v>69</v>
      </c>
      <c r="D81" s="129">
        <v>2019</v>
      </c>
      <c r="E81" s="132">
        <v>2600000</v>
      </c>
      <c r="F81" s="132"/>
      <c r="G81" s="132"/>
      <c r="H81" s="132"/>
      <c r="I81" s="132"/>
      <c r="J81" s="132"/>
      <c r="K81" s="132"/>
      <c r="L81" s="242"/>
      <c r="M81" s="242"/>
      <c r="N81" s="132" t="s">
        <v>72</v>
      </c>
      <c r="O81" s="155"/>
      <c r="P81" s="155"/>
      <c r="Q81" s="155"/>
      <c r="R81" s="132"/>
      <c r="S81" s="123">
        <f t="shared" si="3"/>
        <v>0</v>
      </c>
      <c r="T81" s="133"/>
      <c r="U81" s="268"/>
      <c r="V81" s="135"/>
      <c r="W81" s="135"/>
    </row>
    <row r="82" spans="1:23" s="127" customFormat="1" ht="36" customHeight="1">
      <c r="A82" s="116">
        <v>45</v>
      </c>
      <c r="B82" s="233"/>
      <c r="C82" s="213" t="s">
        <v>74</v>
      </c>
      <c r="D82" s="129">
        <v>2019</v>
      </c>
      <c r="E82" s="132">
        <v>2400000</v>
      </c>
      <c r="F82" s="132"/>
      <c r="G82" s="132"/>
      <c r="H82" s="132"/>
      <c r="I82" s="132"/>
      <c r="J82" s="132"/>
      <c r="K82" s="132"/>
      <c r="L82" s="243"/>
      <c r="M82" s="243"/>
      <c r="N82" s="132" t="s">
        <v>72</v>
      </c>
      <c r="O82" s="155"/>
      <c r="P82" s="155"/>
      <c r="Q82" s="155"/>
      <c r="R82" s="132"/>
      <c r="S82" s="123">
        <f t="shared" si="3"/>
        <v>0</v>
      </c>
      <c r="T82" s="133"/>
      <c r="U82" s="269"/>
      <c r="V82" s="126"/>
      <c r="W82" s="126"/>
    </row>
    <row r="83" spans="1:23" s="127" customFormat="1">
      <c r="A83" s="116"/>
      <c r="B83" s="227"/>
      <c r="C83" s="218"/>
      <c r="D83" s="129"/>
      <c r="E83" s="132"/>
      <c r="F83" s="132"/>
      <c r="G83" s="132"/>
      <c r="H83" s="132"/>
      <c r="I83" s="132"/>
      <c r="J83" s="132"/>
      <c r="K83" s="132"/>
      <c r="L83" s="132"/>
      <c r="M83" s="132"/>
      <c r="N83" s="132"/>
      <c r="O83" s="155"/>
      <c r="P83" s="155"/>
      <c r="Q83" s="155"/>
      <c r="R83" s="132"/>
      <c r="S83" s="123"/>
      <c r="T83" s="133"/>
      <c r="U83" s="132"/>
      <c r="V83" s="126"/>
      <c r="W83" s="126"/>
    </row>
    <row r="84" spans="1:23" s="154" customFormat="1" ht="102" customHeight="1">
      <c r="A84" s="144"/>
      <c r="B84" s="230" t="s">
        <v>130</v>
      </c>
      <c r="C84" s="251" t="s">
        <v>131</v>
      </c>
      <c r="D84" s="145"/>
      <c r="E84" s="146">
        <f>E85+E93+E104</f>
        <v>4901392500</v>
      </c>
      <c r="F84" s="146">
        <f>F85+F93+F104</f>
        <v>29750000</v>
      </c>
      <c r="G84" s="148"/>
      <c r="H84" s="147"/>
      <c r="I84" s="169"/>
      <c r="J84" s="148"/>
      <c r="K84" s="148"/>
      <c r="L84" s="147"/>
      <c r="M84" s="147"/>
      <c r="N84" s="157"/>
      <c r="O84" s="147"/>
      <c r="P84" s="147"/>
      <c r="Q84" s="147"/>
      <c r="R84" s="146">
        <f>R85+R93+R104</f>
        <v>0</v>
      </c>
      <c r="S84" s="150">
        <f t="shared" ref="S84:S91" si="4">R84/E84*100</f>
        <v>0</v>
      </c>
      <c r="T84" s="152"/>
      <c r="U84" s="149"/>
      <c r="V84" s="172"/>
      <c r="W84" s="250" t="s">
        <v>247</v>
      </c>
    </row>
    <row r="85" spans="1:23" s="127" customFormat="1" ht="54.75" customHeight="1">
      <c r="A85" s="116"/>
      <c r="B85" s="231" t="s">
        <v>132</v>
      </c>
      <c r="C85" s="212" t="s">
        <v>133</v>
      </c>
      <c r="D85" s="117"/>
      <c r="E85" s="118">
        <f>SUM(E86:E91)</f>
        <v>247392500</v>
      </c>
      <c r="F85" s="118">
        <f>SUM(F86:F91)</f>
        <v>0</v>
      </c>
      <c r="G85" s="121"/>
      <c r="H85" s="121"/>
      <c r="I85" s="164"/>
      <c r="J85" s="125"/>
      <c r="K85" s="125"/>
      <c r="L85" s="121"/>
      <c r="M85" s="121"/>
      <c r="N85" s="125"/>
      <c r="O85" s="121"/>
      <c r="P85" s="121"/>
      <c r="Q85" s="121"/>
      <c r="R85" s="118">
        <f>SUM(R86:R91)</f>
        <v>0</v>
      </c>
      <c r="S85" s="123">
        <f t="shared" si="4"/>
        <v>0</v>
      </c>
      <c r="T85" s="124"/>
      <c r="U85" s="121"/>
      <c r="V85" s="126"/>
      <c r="W85" s="126"/>
    </row>
    <row r="86" spans="1:23" s="127" customFormat="1" ht="46.5" customHeight="1">
      <c r="A86" s="116">
        <v>46</v>
      </c>
      <c r="B86" s="232"/>
      <c r="C86" s="213" t="s">
        <v>134</v>
      </c>
      <c r="D86" s="129">
        <v>2019</v>
      </c>
      <c r="E86" s="132">
        <v>135000000</v>
      </c>
      <c r="F86" s="156"/>
      <c r="G86" s="121"/>
      <c r="H86" s="121"/>
      <c r="I86" s="159"/>
      <c r="J86" s="159"/>
      <c r="K86" s="132"/>
      <c r="L86" s="244"/>
      <c r="M86" s="244"/>
      <c r="N86" s="132" t="s">
        <v>60</v>
      </c>
      <c r="O86" s="119"/>
      <c r="P86" s="119"/>
      <c r="Q86" s="119"/>
      <c r="R86" s="156"/>
      <c r="S86" s="123">
        <f t="shared" si="4"/>
        <v>0</v>
      </c>
      <c r="T86" s="133"/>
      <c r="U86" s="274" t="s">
        <v>135</v>
      </c>
      <c r="V86" s="135"/>
      <c r="W86" s="135"/>
    </row>
    <row r="87" spans="1:23" s="143" customFormat="1" ht="60.75" customHeight="1">
      <c r="A87" s="116">
        <v>47</v>
      </c>
      <c r="B87" s="236"/>
      <c r="C87" s="213" t="s">
        <v>136</v>
      </c>
      <c r="D87" s="129">
        <v>2019</v>
      </c>
      <c r="E87" s="132">
        <v>14400000</v>
      </c>
      <c r="F87" s="139"/>
      <c r="G87" s="122"/>
      <c r="H87" s="122"/>
      <c r="I87" s="280"/>
      <c r="J87" s="281"/>
      <c r="K87" s="282"/>
      <c r="L87" s="71"/>
      <c r="M87" s="71"/>
      <c r="N87" s="132" t="s">
        <v>60</v>
      </c>
      <c r="O87" s="163"/>
      <c r="P87" s="163"/>
      <c r="Q87" s="163"/>
      <c r="R87" s="132"/>
      <c r="S87" s="123">
        <f t="shared" si="4"/>
        <v>0</v>
      </c>
      <c r="T87" s="133"/>
      <c r="U87" s="275"/>
      <c r="V87" s="160"/>
      <c r="W87" s="160"/>
    </row>
    <row r="88" spans="1:23" s="143" customFormat="1" ht="54.75" customHeight="1">
      <c r="A88" s="116">
        <v>48</v>
      </c>
      <c r="B88" s="236"/>
      <c r="C88" s="213" t="s">
        <v>137</v>
      </c>
      <c r="D88" s="129">
        <v>2019</v>
      </c>
      <c r="E88" s="132">
        <v>23992500</v>
      </c>
      <c r="F88" s="139"/>
      <c r="G88" s="122"/>
      <c r="H88" s="122"/>
      <c r="I88" s="280"/>
      <c r="J88" s="281"/>
      <c r="K88" s="282"/>
      <c r="L88" s="71"/>
      <c r="M88" s="71"/>
      <c r="N88" s="132" t="s">
        <v>60</v>
      </c>
      <c r="O88" s="163"/>
      <c r="P88" s="163"/>
      <c r="Q88" s="163"/>
      <c r="R88" s="132"/>
      <c r="S88" s="123">
        <f t="shared" si="4"/>
        <v>0</v>
      </c>
      <c r="T88" s="133"/>
      <c r="U88" s="275"/>
      <c r="V88" s="160"/>
      <c r="W88" s="160"/>
    </row>
    <row r="89" spans="1:23" s="143" customFormat="1" ht="50.25" customHeight="1">
      <c r="A89" s="116">
        <v>49</v>
      </c>
      <c r="B89" s="236"/>
      <c r="C89" s="213" t="s">
        <v>138</v>
      </c>
      <c r="D89" s="129">
        <v>2019</v>
      </c>
      <c r="E89" s="132">
        <v>24000000</v>
      </c>
      <c r="F89" s="139"/>
      <c r="G89" s="122"/>
      <c r="H89" s="122"/>
      <c r="I89" s="132"/>
      <c r="J89" s="132"/>
      <c r="K89" s="132"/>
      <c r="L89" s="71"/>
      <c r="M89" s="71"/>
      <c r="N89" s="132" t="s">
        <v>60</v>
      </c>
      <c r="O89" s="163"/>
      <c r="P89" s="163"/>
      <c r="Q89" s="163"/>
      <c r="R89" s="132"/>
      <c r="S89" s="123">
        <f t="shared" si="4"/>
        <v>0</v>
      </c>
      <c r="T89" s="133"/>
      <c r="U89" s="275"/>
      <c r="V89" s="173"/>
      <c r="W89" s="173"/>
    </row>
    <row r="90" spans="1:23" s="143" customFormat="1" ht="51.75" customHeight="1">
      <c r="A90" s="116">
        <v>50</v>
      </c>
      <c r="B90" s="236"/>
      <c r="C90" s="213" t="s">
        <v>139</v>
      </c>
      <c r="D90" s="129">
        <v>2019</v>
      </c>
      <c r="E90" s="132">
        <v>25000000</v>
      </c>
      <c r="F90" s="139"/>
      <c r="G90" s="122"/>
      <c r="H90" s="122"/>
      <c r="I90" s="132"/>
      <c r="J90" s="132"/>
      <c r="K90" s="132"/>
      <c r="L90" s="71"/>
      <c r="M90" s="71"/>
      <c r="N90" s="132" t="s">
        <v>50</v>
      </c>
      <c r="O90" s="163"/>
      <c r="P90" s="163"/>
      <c r="Q90" s="163"/>
      <c r="R90" s="132"/>
      <c r="S90" s="123">
        <f t="shared" si="4"/>
        <v>0</v>
      </c>
      <c r="T90" s="133"/>
      <c r="U90" s="275"/>
      <c r="V90" s="174"/>
      <c r="W90" s="174"/>
    </row>
    <row r="91" spans="1:23" s="143" customFormat="1" ht="69" customHeight="1">
      <c r="A91" s="116">
        <v>51</v>
      </c>
      <c r="B91" s="236"/>
      <c r="C91" s="213" t="s">
        <v>140</v>
      </c>
      <c r="D91" s="129">
        <v>2019</v>
      </c>
      <c r="E91" s="132">
        <v>25000000</v>
      </c>
      <c r="F91" s="139"/>
      <c r="G91" s="122"/>
      <c r="H91" s="122"/>
      <c r="I91" s="132"/>
      <c r="J91" s="132"/>
      <c r="K91" s="132"/>
      <c r="L91" s="246"/>
      <c r="M91" s="246"/>
      <c r="N91" s="132" t="s">
        <v>50</v>
      </c>
      <c r="O91" s="163"/>
      <c r="P91" s="163"/>
      <c r="Q91" s="163"/>
      <c r="R91" s="132"/>
      <c r="S91" s="123">
        <f t="shared" si="4"/>
        <v>0</v>
      </c>
      <c r="T91" s="133"/>
      <c r="U91" s="276"/>
      <c r="V91" s="174"/>
      <c r="W91" s="174"/>
    </row>
    <row r="92" spans="1:23" s="127" customFormat="1">
      <c r="A92" s="116"/>
      <c r="B92" s="227"/>
      <c r="C92" s="213"/>
      <c r="D92" s="129"/>
      <c r="E92" s="132"/>
      <c r="F92" s="132"/>
      <c r="G92" s="121"/>
      <c r="H92" s="121"/>
      <c r="I92" s="132"/>
      <c r="J92" s="132"/>
      <c r="K92" s="132"/>
      <c r="L92" s="121"/>
      <c r="M92" s="121"/>
      <c r="N92" s="132"/>
      <c r="O92" s="119"/>
      <c r="P92" s="119"/>
      <c r="Q92" s="119"/>
      <c r="R92" s="132"/>
      <c r="S92" s="123"/>
      <c r="T92" s="133"/>
      <c r="U92" s="122"/>
      <c r="V92" s="132"/>
      <c r="W92" s="132"/>
    </row>
    <row r="93" spans="1:23" s="127" customFormat="1" ht="75" customHeight="1">
      <c r="A93" s="116"/>
      <c r="B93" s="231" t="s">
        <v>141</v>
      </c>
      <c r="C93" s="212" t="s">
        <v>142</v>
      </c>
      <c r="D93" s="117"/>
      <c r="E93" s="118">
        <f>SUM(E94:E102)</f>
        <v>2849000000</v>
      </c>
      <c r="F93" s="118">
        <f>SUM(F94:F102)</f>
        <v>29750000</v>
      </c>
      <c r="G93" s="121"/>
      <c r="H93" s="121"/>
      <c r="I93" s="175"/>
      <c r="J93" s="176"/>
      <c r="K93" s="177"/>
      <c r="L93" s="121"/>
      <c r="M93" s="121"/>
      <c r="N93" s="125"/>
      <c r="O93" s="121"/>
      <c r="P93" s="121"/>
      <c r="Q93" s="121"/>
      <c r="R93" s="118">
        <f>SUM(R94:R102)</f>
        <v>0</v>
      </c>
      <c r="S93" s="123">
        <f t="shared" ref="S93:S102" si="5">R93/E93*100</f>
        <v>0</v>
      </c>
      <c r="T93" s="124"/>
      <c r="U93" s="121"/>
      <c r="V93" s="135"/>
      <c r="W93" s="135"/>
    </row>
    <row r="94" spans="1:23" s="127" customFormat="1" ht="99.75" customHeight="1">
      <c r="A94" s="116">
        <v>52</v>
      </c>
      <c r="B94" s="227"/>
      <c r="C94" s="213" t="s">
        <v>143</v>
      </c>
      <c r="D94" s="129">
        <v>2019</v>
      </c>
      <c r="E94" s="132">
        <v>1000000000</v>
      </c>
      <c r="F94" s="178"/>
      <c r="G94" s="121"/>
      <c r="H94" s="121"/>
      <c r="I94" s="179"/>
      <c r="J94" s="179"/>
      <c r="K94" s="179"/>
      <c r="L94" s="244"/>
      <c r="M94" s="244"/>
      <c r="N94" s="132" t="s">
        <v>50</v>
      </c>
      <c r="O94" s="119"/>
      <c r="P94" s="119"/>
      <c r="Q94" s="119"/>
      <c r="R94" s="139"/>
      <c r="S94" s="123">
        <f t="shared" si="5"/>
        <v>0</v>
      </c>
      <c r="T94" s="133"/>
      <c r="U94" s="277" t="s">
        <v>144</v>
      </c>
      <c r="V94" s="135"/>
      <c r="W94" s="135"/>
    </row>
    <row r="95" spans="1:23" s="127" customFormat="1" ht="69" customHeight="1">
      <c r="A95" s="116">
        <v>53</v>
      </c>
      <c r="B95" s="237"/>
      <c r="C95" s="213" t="s">
        <v>69</v>
      </c>
      <c r="D95" s="129">
        <v>2019</v>
      </c>
      <c r="E95" s="132">
        <v>15000000</v>
      </c>
      <c r="F95" s="180">
        <v>14850000</v>
      </c>
      <c r="G95" s="121" t="s">
        <v>145</v>
      </c>
      <c r="H95" s="121" t="s">
        <v>146</v>
      </c>
      <c r="I95" s="181"/>
      <c r="J95" s="179"/>
      <c r="K95" s="179"/>
      <c r="L95" s="204"/>
      <c r="M95" s="204"/>
      <c r="N95" s="132" t="s">
        <v>72</v>
      </c>
      <c r="O95" s="155" t="s">
        <v>249</v>
      </c>
      <c r="P95" s="119"/>
      <c r="Q95" s="119"/>
      <c r="R95" s="139"/>
      <c r="S95" s="123">
        <f t="shared" si="5"/>
        <v>0</v>
      </c>
      <c r="T95" s="133">
        <v>100</v>
      </c>
      <c r="U95" s="278"/>
      <c r="V95" s="135"/>
      <c r="W95" s="135"/>
    </row>
    <row r="96" spans="1:23" s="127" customFormat="1" ht="55.5" customHeight="1">
      <c r="A96" s="116">
        <v>54</v>
      </c>
      <c r="B96" s="227"/>
      <c r="C96" s="213" t="s">
        <v>74</v>
      </c>
      <c r="D96" s="129">
        <v>2019</v>
      </c>
      <c r="E96" s="132">
        <v>17000000</v>
      </c>
      <c r="F96" s="178"/>
      <c r="G96" s="121"/>
      <c r="H96" s="121"/>
      <c r="I96" s="179"/>
      <c r="J96" s="179"/>
      <c r="K96" s="179"/>
      <c r="L96" s="245"/>
      <c r="M96" s="245"/>
      <c r="N96" s="132" t="s">
        <v>72</v>
      </c>
      <c r="O96" s="119"/>
      <c r="P96" s="119"/>
      <c r="Q96" s="119"/>
      <c r="R96" s="178"/>
      <c r="S96" s="123">
        <f t="shared" si="5"/>
        <v>0</v>
      </c>
      <c r="T96" s="133"/>
      <c r="U96" s="279"/>
      <c r="V96" s="135"/>
      <c r="W96" s="135"/>
    </row>
    <row r="97" spans="1:23" s="127" customFormat="1" ht="101.25" customHeight="1">
      <c r="A97" s="116">
        <v>55</v>
      </c>
      <c r="B97" s="227"/>
      <c r="C97" s="213" t="s">
        <v>147</v>
      </c>
      <c r="D97" s="129">
        <v>2019</v>
      </c>
      <c r="E97" s="132">
        <v>998000000</v>
      </c>
      <c r="F97" s="178"/>
      <c r="G97" s="121"/>
      <c r="H97" s="121"/>
      <c r="I97" s="179"/>
      <c r="J97" s="179"/>
      <c r="K97" s="179"/>
      <c r="L97" s="244"/>
      <c r="M97" s="244"/>
      <c r="N97" s="132" t="s">
        <v>50</v>
      </c>
      <c r="O97" s="119"/>
      <c r="P97" s="119"/>
      <c r="Q97" s="119"/>
      <c r="R97" s="178"/>
      <c r="S97" s="123">
        <f t="shared" si="5"/>
        <v>0</v>
      </c>
      <c r="T97" s="133"/>
      <c r="U97" s="277" t="s">
        <v>148</v>
      </c>
      <c r="V97" s="135"/>
      <c r="W97" s="135"/>
    </row>
    <row r="98" spans="1:23" s="127" customFormat="1" ht="61.5" customHeight="1">
      <c r="A98" s="116">
        <v>56</v>
      </c>
      <c r="B98" s="227"/>
      <c r="C98" s="213" t="s">
        <v>69</v>
      </c>
      <c r="D98" s="129">
        <v>2019</v>
      </c>
      <c r="E98" s="132">
        <v>15000000</v>
      </c>
      <c r="F98" s="178">
        <v>14900000</v>
      </c>
      <c r="G98" s="121" t="s">
        <v>145</v>
      </c>
      <c r="H98" s="121" t="s">
        <v>146</v>
      </c>
      <c r="I98" s="179"/>
      <c r="J98" s="179"/>
      <c r="K98" s="179"/>
      <c r="L98" s="204"/>
      <c r="M98" s="204"/>
      <c r="N98" s="132" t="s">
        <v>72</v>
      </c>
      <c r="O98" s="155" t="s">
        <v>249</v>
      </c>
      <c r="P98" s="119"/>
      <c r="Q98" s="119"/>
      <c r="R98" s="178"/>
      <c r="S98" s="123">
        <f t="shared" si="5"/>
        <v>0</v>
      </c>
      <c r="T98" s="133">
        <v>100</v>
      </c>
      <c r="U98" s="278"/>
      <c r="V98" s="135"/>
      <c r="W98" s="135"/>
    </row>
    <row r="99" spans="1:23" s="127" customFormat="1" ht="43.5" customHeight="1">
      <c r="A99" s="116">
        <v>57</v>
      </c>
      <c r="B99" s="227"/>
      <c r="C99" s="213" t="s">
        <v>74</v>
      </c>
      <c r="D99" s="129">
        <v>2019</v>
      </c>
      <c r="E99" s="132">
        <v>17000000</v>
      </c>
      <c r="F99" s="178"/>
      <c r="G99" s="121"/>
      <c r="H99" s="121"/>
      <c r="I99" s="179"/>
      <c r="J99" s="179"/>
      <c r="K99" s="179"/>
      <c r="L99" s="245"/>
      <c r="M99" s="245"/>
      <c r="N99" s="132" t="s">
        <v>72</v>
      </c>
      <c r="O99" s="119"/>
      <c r="P99" s="119"/>
      <c r="Q99" s="119"/>
      <c r="R99" s="178"/>
      <c r="S99" s="123">
        <f t="shared" si="5"/>
        <v>0</v>
      </c>
      <c r="T99" s="133"/>
      <c r="U99" s="279"/>
      <c r="V99" s="135"/>
      <c r="W99" s="135"/>
    </row>
    <row r="100" spans="1:23" s="127" customFormat="1" ht="122.25" customHeight="1">
      <c r="A100" s="116">
        <v>58</v>
      </c>
      <c r="B100" s="227"/>
      <c r="C100" s="213" t="s">
        <v>149</v>
      </c>
      <c r="D100" s="129">
        <v>2019</v>
      </c>
      <c r="E100" s="132">
        <v>760000000</v>
      </c>
      <c r="F100" s="178"/>
      <c r="G100" s="121"/>
      <c r="H100" s="121"/>
      <c r="I100" s="179"/>
      <c r="J100" s="179"/>
      <c r="K100" s="179"/>
      <c r="L100" s="244"/>
      <c r="M100" s="244"/>
      <c r="N100" s="132" t="s">
        <v>50</v>
      </c>
      <c r="O100" s="119"/>
      <c r="P100" s="119"/>
      <c r="Q100" s="119"/>
      <c r="R100" s="178"/>
      <c r="S100" s="123">
        <f t="shared" si="5"/>
        <v>0</v>
      </c>
      <c r="T100" s="133"/>
      <c r="U100" s="277" t="s">
        <v>150</v>
      </c>
      <c r="V100" s="135"/>
      <c r="W100" s="135"/>
    </row>
    <row r="101" spans="1:23" s="127" customFormat="1" ht="45.75" customHeight="1">
      <c r="A101" s="116">
        <v>59</v>
      </c>
      <c r="B101" s="227"/>
      <c r="C101" s="213" t="s">
        <v>69</v>
      </c>
      <c r="D101" s="129">
        <v>2019</v>
      </c>
      <c r="E101" s="132">
        <v>12000000</v>
      </c>
      <c r="F101" s="178"/>
      <c r="G101" s="121"/>
      <c r="H101" s="121"/>
      <c r="I101" s="179"/>
      <c r="J101" s="179"/>
      <c r="K101" s="179"/>
      <c r="L101" s="204"/>
      <c r="M101" s="204"/>
      <c r="N101" s="132" t="s">
        <v>72</v>
      </c>
      <c r="O101" s="119"/>
      <c r="P101" s="119"/>
      <c r="Q101" s="119"/>
      <c r="R101" s="178"/>
      <c r="S101" s="123">
        <f t="shared" si="5"/>
        <v>0</v>
      </c>
      <c r="T101" s="133"/>
      <c r="U101" s="278"/>
      <c r="V101" s="135"/>
      <c r="W101" s="135"/>
    </row>
    <row r="102" spans="1:23" s="127" customFormat="1" ht="37.5" customHeight="1">
      <c r="A102" s="116">
        <v>60</v>
      </c>
      <c r="B102" s="227"/>
      <c r="C102" s="213" t="s">
        <v>74</v>
      </c>
      <c r="D102" s="129">
        <v>2019</v>
      </c>
      <c r="E102" s="132">
        <v>15000000</v>
      </c>
      <c r="F102" s="178"/>
      <c r="G102" s="121"/>
      <c r="H102" s="121"/>
      <c r="I102" s="179"/>
      <c r="J102" s="179"/>
      <c r="K102" s="179"/>
      <c r="L102" s="245"/>
      <c r="M102" s="245"/>
      <c r="N102" s="132" t="s">
        <v>72</v>
      </c>
      <c r="O102" s="119"/>
      <c r="P102" s="119"/>
      <c r="Q102" s="119"/>
      <c r="R102" s="178"/>
      <c r="S102" s="123">
        <f t="shared" si="5"/>
        <v>0</v>
      </c>
      <c r="T102" s="133"/>
      <c r="U102" s="279"/>
      <c r="V102" s="135"/>
      <c r="W102" s="135"/>
    </row>
    <row r="103" spans="1:23" s="127" customFormat="1">
      <c r="A103" s="116"/>
      <c r="B103" s="227"/>
      <c r="C103" s="213"/>
      <c r="D103" s="129"/>
      <c r="E103" s="132"/>
      <c r="F103" s="156"/>
      <c r="G103" s="121"/>
      <c r="H103" s="121"/>
      <c r="I103" s="132"/>
      <c r="J103" s="132"/>
      <c r="K103" s="132"/>
      <c r="L103" s="121"/>
      <c r="M103" s="121"/>
      <c r="N103" s="132"/>
      <c r="O103" s="119"/>
      <c r="P103" s="119"/>
      <c r="Q103" s="119"/>
      <c r="R103" s="139"/>
      <c r="S103" s="123"/>
      <c r="T103" s="133"/>
      <c r="U103" s="121"/>
      <c r="V103" s="126"/>
      <c r="W103" s="126"/>
    </row>
    <row r="104" spans="1:23" s="127" customFormat="1" ht="61.5" customHeight="1">
      <c r="A104" s="116"/>
      <c r="B104" s="231" t="s">
        <v>151</v>
      </c>
      <c r="C104" s="176" t="s">
        <v>152</v>
      </c>
      <c r="D104" s="117"/>
      <c r="E104" s="118">
        <f>SUM(E105:E107)</f>
        <v>1805000000</v>
      </c>
      <c r="F104" s="118">
        <f>SUM(F105:F107)</f>
        <v>0</v>
      </c>
      <c r="G104" s="121"/>
      <c r="H104" s="121"/>
      <c r="I104" s="125"/>
      <c r="J104" s="125"/>
      <c r="K104" s="125"/>
      <c r="L104" s="121"/>
      <c r="M104" s="121"/>
      <c r="N104" s="125"/>
      <c r="O104" s="121"/>
      <c r="P104" s="121"/>
      <c r="Q104" s="121"/>
      <c r="R104" s="118">
        <f>SUM(R105:R107)</f>
        <v>0</v>
      </c>
      <c r="S104" s="123">
        <f>R104/E104*100</f>
        <v>0</v>
      </c>
      <c r="T104" s="124"/>
      <c r="U104" s="121"/>
      <c r="V104" s="135"/>
      <c r="W104" s="135"/>
    </row>
    <row r="105" spans="1:23" s="127" customFormat="1" ht="45">
      <c r="A105" s="116">
        <v>61</v>
      </c>
      <c r="B105" s="227"/>
      <c r="C105" s="220" t="s">
        <v>153</v>
      </c>
      <c r="D105" s="129">
        <v>2019</v>
      </c>
      <c r="E105" s="132">
        <v>600000000</v>
      </c>
      <c r="F105" s="132"/>
      <c r="G105" s="122"/>
      <c r="H105" s="121"/>
      <c r="I105" s="132"/>
      <c r="J105" s="132"/>
      <c r="K105" s="132"/>
      <c r="L105" s="121"/>
      <c r="M105" s="121"/>
      <c r="N105" s="132" t="s">
        <v>50</v>
      </c>
      <c r="O105" s="119"/>
      <c r="P105" s="119"/>
      <c r="Q105" s="119"/>
      <c r="R105" s="139"/>
      <c r="S105" s="182">
        <f>R105/E105*100</f>
        <v>0</v>
      </c>
      <c r="T105" s="183"/>
      <c r="U105" s="121" t="s">
        <v>154</v>
      </c>
      <c r="V105" s="135"/>
      <c r="W105" s="135"/>
    </row>
    <row r="106" spans="1:23" s="127" customFormat="1" ht="75.75" customHeight="1">
      <c r="A106" s="116">
        <v>62</v>
      </c>
      <c r="B106" s="227"/>
      <c r="C106" s="220" t="s">
        <v>155</v>
      </c>
      <c r="D106" s="129">
        <v>2019</v>
      </c>
      <c r="E106" s="132">
        <v>600000000</v>
      </c>
      <c r="F106" s="132"/>
      <c r="G106" s="122"/>
      <c r="H106" s="121"/>
      <c r="I106" s="132"/>
      <c r="J106" s="132"/>
      <c r="K106" s="132"/>
      <c r="L106" s="121"/>
      <c r="M106" s="121"/>
      <c r="N106" s="132" t="s">
        <v>50</v>
      </c>
      <c r="O106" s="119"/>
      <c r="P106" s="119"/>
      <c r="Q106" s="119"/>
      <c r="R106" s="139"/>
      <c r="S106" s="182">
        <f>R106/E106*100</f>
        <v>0</v>
      </c>
      <c r="T106" s="183"/>
      <c r="U106" s="121" t="s">
        <v>156</v>
      </c>
      <c r="V106" s="135"/>
      <c r="W106" s="135"/>
    </row>
    <row r="107" spans="1:23" s="127" customFormat="1" ht="75" customHeight="1">
      <c r="A107" s="116">
        <v>63</v>
      </c>
      <c r="B107" s="227"/>
      <c r="C107" s="221" t="s">
        <v>157</v>
      </c>
      <c r="D107" s="129">
        <v>2019</v>
      </c>
      <c r="E107" s="132">
        <v>605000000</v>
      </c>
      <c r="F107" s="132"/>
      <c r="G107" s="122"/>
      <c r="H107" s="121"/>
      <c r="I107" s="132"/>
      <c r="J107" s="132"/>
      <c r="K107" s="132"/>
      <c r="L107" s="121"/>
      <c r="M107" s="121"/>
      <c r="N107" s="132" t="s">
        <v>50</v>
      </c>
      <c r="O107" s="119"/>
      <c r="P107" s="119"/>
      <c r="Q107" s="119"/>
      <c r="R107" s="139"/>
      <c r="S107" s="182">
        <f>R107/E107*100</f>
        <v>0</v>
      </c>
      <c r="T107" s="183"/>
      <c r="U107" s="121" t="s">
        <v>158</v>
      </c>
      <c r="V107" s="135"/>
      <c r="W107" s="135"/>
    </row>
    <row r="108" spans="1:23" s="127" customFormat="1">
      <c r="A108" s="116"/>
      <c r="B108" s="227"/>
      <c r="C108" s="213"/>
      <c r="D108" s="129"/>
      <c r="E108" s="132"/>
      <c r="F108" s="156"/>
      <c r="G108" s="121"/>
      <c r="H108" s="121"/>
      <c r="I108" s="125"/>
      <c r="J108" s="125"/>
      <c r="K108" s="125"/>
      <c r="L108" s="121"/>
      <c r="M108" s="121"/>
      <c r="N108" s="125"/>
      <c r="O108" s="121"/>
      <c r="P108" s="121"/>
      <c r="Q108" s="121"/>
      <c r="R108" s="139"/>
      <c r="S108" s="123"/>
      <c r="T108" s="133"/>
      <c r="U108" s="121"/>
      <c r="V108" s="126"/>
      <c r="W108" s="126"/>
    </row>
    <row r="109" spans="1:23" s="154" customFormat="1" ht="47.25" customHeight="1">
      <c r="A109" s="144"/>
      <c r="B109" s="228" t="s">
        <v>159</v>
      </c>
      <c r="C109" s="252" t="s">
        <v>160</v>
      </c>
      <c r="D109" s="145"/>
      <c r="E109" s="146">
        <f>E110</f>
        <v>13416765000</v>
      </c>
      <c r="F109" s="146">
        <f>F110</f>
        <v>187470000</v>
      </c>
      <c r="G109" s="148"/>
      <c r="H109" s="147"/>
      <c r="I109" s="148"/>
      <c r="J109" s="148"/>
      <c r="K109" s="148"/>
      <c r="L109" s="147"/>
      <c r="M109" s="147"/>
      <c r="N109" s="157"/>
      <c r="O109" s="147"/>
      <c r="P109" s="147"/>
      <c r="Q109" s="147"/>
      <c r="R109" s="146">
        <f>R110</f>
        <v>0</v>
      </c>
      <c r="S109" s="150">
        <f>R109/E109*100</f>
        <v>0</v>
      </c>
      <c r="T109" s="152"/>
      <c r="U109" s="149"/>
      <c r="V109" s="153"/>
      <c r="W109" s="250" t="s">
        <v>248</v>
      </c>
    </row>
    <row r="110" spans="1:23" s="127" customFormat="1" ht="37.5" customHeight="1">
      <c r="A110" s="116"/>
      <c r="B110" s="227" t="s">
        <v>161</v>
      </c>
      <c r="C110" s="212" t="s">
        <v>162</v>
      </c>
      <c r="D110" s="117"/>
      <c r="E110" s="118">
        <f>SUM(E111:E137)</f>
        <v>13416765000</v>
      </c>
      <c r="F110" s="118">
        <f>SUM(F111:F137)</f>
        <v>187470000</v>
      </c>
      <c r="G110" s="121"/>
      <c r="H110" s="121"/>
      <c r="I110" s="125"/>
      <c r="J110" s="125"/>
      <c r="K110" s="125"/>
      <c r="L110" s="121"/>
      <c r="M110" s="121"/>
      <c r="N110" s="125"/>
      <c r="O110" s="121"/>
      <c r="P110" s="121"/>
      <c r="Q110" s="121"/>
      <c r="R110" s="118">
        <f>SUM(R111:R137)</f>
        <v>0</v>
      </c>
      <c r="S110" s="123">
        <f>R110/E110*100</f>
        <v>0</v>
      </c>
      <c r="T110" s="158"/>
      <c r="U110" s="121"/>
      <c r="V110" s="135"/>
      <c r="W110" s="135"/>
    </row>
    <row r="111" spans="1:23" s="127" customFormat="1" ht="39.75" customHeight="1">
      <c r="A111" s="116">
        <v>64</v>
      </c>
      <c r="B111" s="238"/>
      <c r="C111" s="221" t="s">
        <v>163</v>
      </c>
      <c r="D111" s="129">
        <v>2019</v>
      </c>
      <c r="E111" s="132">
        <v>187250000</v>
      </c>
      <c r="F111" s="132"/>
      <c r="G111" s="132"/>
      <c r="H111" s="132"/>
      <c r="I111" s="159"/>
      <c r="J111" s="159"/>
      <c r="K111" s="132"/>
      <c r="L111" s="184"/>
      <c r="M111" s="184"/>
      <c r="N111" s="132" t="s">
        <v>50</v>
      </c>
      <c r="O111" s="155"/>
      <c r="P111" s="155"/>
      <c r="Q111" s="155"/>
      <c r="R111" s="132"/>
      <c r="S111" s="123">
        <f>R111/E111*100</f>
        <v>0</v>
      </c>
      <c r="T111" s="133"/>
      <c r="U111" s="277" t="s">
        <v>158</v>
      </c>
      <c r="V111" s="135"/>
      <c r="W111" s="135"/>
    </row>
    <row r="112" spans="1:23" s="127" customFormat="1" ht="39.75" customHeight="1">
      <c r="A112" s="116">
        <v>65</v>
      </c>
      <c r="B112" s="238"/>
      <c r="C112" s="213" t="s">
        <v>69</v>
      </c>
      <c r="D112" s="129">
        <v>2019</v>
      </c>
      <c r="E112" s="132">
        <v>12000000</v>
      </c>
      <c r="F112" s="132">
        <v>11900000</v>
      </c>
      <c r="G112" s="132" t="s">
        <v>164</v>
      </c>
      <c r="H112" s="132" t="s">
        <v>165</v>
      </c>
      <c r="I112" s="159"/>
      <c r="J112" s="159"/>
      <c r="K112" s="132"/>
      <c r="L112" s="242"/>
      <c r="M112" s="242"/>
      <c r="N112" s="132" t="s">
        <v>72</v>
      </c>
      <c r="O112" s="155" t="s">
        <v>249</v>
      </c>
      <c r="P112" s="155"/>
      <c r="Q112" s="155"/>
      <c r="R112" s="132"/>
      <c r="S112" s="123"/>
      <c r="T112" s="133"/>
      <c r="U112" s="278"/>
      <c r="V112" s="135" t="s">
        <v>166</v>
      </c>
      <c r="W112" s="135"/>
    </row>
    <row r="113" spans="1:23" s="143" customFormat="1" ht="47.25" customHeight="1">
      <c r="A113" s="116">
        <v>66</v>
      </c>
      <c r="B113" s="235"/>
      <c r="C113" s="213" t="s">
        <v>74</v>
      </c>
      <c r="D113" s="129">
        <v>2019</v>
      </c>
      <c r="E113" s="132">
        <v>11235000</v>
      </c>
      <c r="F113" s="138"/>
      <c r="G113" s="122"/>
      <c r="H113" s="122"/>
      <c r="I113" s="132"/>
      <c r="J113" s="132"/>
      <c r="K113" s="132"/>
      <c r="L113" s="246"/>
      <c r="M113" s="246"/>
      <c r="N113" s="132" t="s">
        <v>72</v>
      </c>
      <c r="O113" s="163"/>
      <c r="P113" s="163"/>
      <c r="Q113" s="163"/>
      <c r="R113" s="138"/>
      <c r="S113" s="140">
        <f t="shared" ref="S113:S137" si="6">R113/E113*100</f>
        <v>0</v>
      </c>
      <c r="T113" s="133"/>
      <c r="U113" s="279"/>
      <c r="V113" s="135"/>
      <c r="W113" s="135"/>
    </row>
    <row r="114" spans="1:23" s="127" customFormat="1" ht="69.75" customHeight="1">
      <c r="A114" s="116">
        <v>67</v>
      </c>
      <c r="B114" s="233"/>
      <c r="C114" s="213" t="s">
        <v>167</v>
      </c>
      <c r="D114" s="129">
        <v>2019</v>
      </c>
      <c r="E114" s="132">
        <v>88000000</v>
      </c>
      <c r="F114" s="132"/>
      <c r="G114" s="132"/>
      <c r="H114" s="132"/>
      <c r="I114" s="159"/>
      <c r="J114" s="159"/>
      <c r="K114" s="132"/>
      <c r="L114" s="184"/>
      <c r="M114" s="184"/>
      <c r="N114" s="132" t="s">
        <v>50</v>
      </c>
      <c r="O114" s="155"/>
      <c r="P114" s="155"/>
      <c r="Q114" s="155"/>
      <c r="R114" s="132"/>
      <c r="S114" s="123">
        <f t="shared" si="6"/>
        <v>0</v>
      </c>
      <c r="T114" s="133"/>
      <c r="U114" s="267" t="s">
        <v>168</v>
      </c>
      <c r="V114" s="126"/>
      <c r="W114" s="126"/>
    </row>
    <row r="115" spans="1:23" s="127" customFormat="1" ht="40.5" customHeight="1">
      <c r="A115" s="116">
        <v>68</v>
      </c>
      <c r="B115" s="227"/>
      <c r="C115" s="213" t="s">
        <v>69</v>
      </c>
      <c r="D115" s="129">
        <v>2019</v>
      </c>
      <c r="E115" s="132">
        <v>6160000</v>
      </c>
      <c r="F115" s="132">
        <v>6140000</v>
      </c>
      <c r="G115" s="132" t="s">
        <v>169</v>
      </c>
      <c r="H115" s="132" t="s">
        <v>170</v>
      </c>
      <c r="I115" s="132"/>
      <c r="J115" s="132"/>
      <c r="K115" s="132"/>
      <c r="L115" s="242"/>
      <c r="M115" s="242"/>
      <c r="N115" s="132" t="s">
        <v>72</v>
      </c>
      <c r="O115" s="155" t="s">
        <v>249</v>
      </c>
      <c r="P115" s="155"/>
      <c r="Q115" s="155"/>
      <c r="R115" s="132"/>
      <c r="S115" s="123">
        <f t="shared" si="6"/>
        <v>0</v>
      </c>
      <c r="T115" s="133"/>
      <c r="U115" s="268"/>
      <c r="V115" s="135"/>
      <c r="W115" s="135"/>
    </row>
    <row r="116" spans="1:23" s="127" customFormat="1" ht="40.5" customHeight="1">
      <c r="A116" s="116">
        <v>69</v>
      </c>
      <c r="B116" s="227"/>
      <c r="C116" s="213" t="s">
        <v>74</v>
      </c>
      <c r="D116" s="129">
        <v>2019</v>
      </c>
      <c r="E116" s="132">
        <v>5720000</v>
      </c>
      <c r="F116" s="118"/>
      <c r="G116" s="121"/>
      <c r="H116" s="121"/>
      <c r="I116" s="132"/>
      <c r="J116" s="132"/>
      <c r="K116" s="132"/>
      <c r="L116" s="245"/>
      <c r="M116" s="245"/>
      <c r="N116" s="132" t="s">
        <v>72</v>
      </c>
      <c r="O116" s="119"/>
      <c r="P116" s="119"/>
      <c r="Q116" s="119"/>
      <c r="R116" s="118"/>
      <c r="S116" s="123">
        <f t="shared" si="6"/>
        <v>0</v>
      </c>
      <c r="T116" s="133"/>
      <c r="U116" s="269"/>
      <c r="V116" s="135"/>
      <c r="W116" s="135"/>
    </row>
    <row r="117" spans="1:23" s="127" customFormat="1" ht="45.75" customHeight="1">
      <c r="A117" s="116">
        <v>70</v>
      </c>
      <c r="B117" s="239"/>
      <c r="C117" s="213" t="s">
        <v>171</v>
      </c>
      <c r="D117" s="129">
        <v>2019</v>
      </c>
      <c r="E117" s="132">
        <v>80000000</v>
      </c>
      <c r="F117" s="132"/>
      <c r="G117" s="132"/>
      <c r="H117" s="132"/>
      <c r="I117" s="132"/>
      <c r="J117" s="159"/>
      <c r="K117" s="132"/>
      <c r="L117" s="184"/>
      <c r="M117" s="184"/>
      <c r="N117" s="132" t="s">
        <v>50</v>
      </c>
      <c r="O117" s="155"/>
      <c r="P117" s="155"/>
      <c r="Q117" s="155"/>
      <c r="R117" s="132"/>
      <c r="S117" s="123">
        <f t="shared" si="6"/>
        <v>0</v>
      </c>
      <c r="T117" s="133"/>
      <c r="U117" s="267" t="s">
        <v>172</v>
      </c>
      <c r="V117" s="135"/>
      <c r="W117" s="135"/>
    </row>
    <row r="118" spans="1:23" s="127" customFormat="1" ht="45.75" customHeight="1">
      <c r="A118" s="116">
        <v>71</v>
      </c>
      <c r="B118" s="227"/>
      <c r="C118" s="213" t="s">
        <v>69</v>
      </c>
      <c r="D118" s="129">
        <v>2019</v>
      </c>
      <c r="E118" s="132">
        <v>5600000</v>
      </c>
      <c r="F118" s="132">
        <v>5580000</v>
      </c>
      <c r="G118" s="132" t="s">
        <v>169</v>
      </c>
      <c r="H118" s="132" t="s">
        <v>170</v>
      </c>
      <c r="I118" s="132"/>
      <c r="J118" s="159"/>
      <c r="K118" s="132"/>
      <c r="L118" s="242"/>
      <c r="M118" s="242"/>
      <c r="N118" s="132" t="s">
        <v>72</v>
      </c>
      <c r="O118" s="155" t="s">
        <v>249</v>
      </c>
      <c r="P118" s="155"/>
      <c r="Q118" s="155"/>
      <c r="R118" s="132"/>
      <c r="S118" s="123">
        <f t="shared" si="6"/>
        <v>0</v>
      </c>
      <c r="T118" s="133"/>
      <c r="U118" s="268"/>
      <c r="V118" s="135"/>
      <c r="W118" s="135"/>
    </row>
    <row r="119" spans="1:23" s="127" customFormat="1" ht="45.75" customHeight="1">
      <c r="A119" s="116">
        <v>72</v>
      </c>
      <c r="B119" s="227"/>
      <c r="C119" s="213" t="s">
        <v>74</v>
      </c>
      <c r="D119" s="129">
        <v>2019</v>
      </c>
      <c r="E119" s="132">
        <v>5200000</v>
      </c>
      <c r="F119" s="118"/>
      <c r="G119" s="121"/>
      <c r="H119" s="121"/>
      <c r="I119" s="132"/>
      <c r="J119" s="159"/>
      <c r="K119" s="132"/>
      <c r="L119" s="245"/>
      <c r="M119" s="245"/>
      <c r="N119" s="132" t="s">
        <v>72</v>
      </c>
      <c r="O119" s="119"/>
      <c r="P119" s="119"/>
      <c r="Q119" s="119"/>
      <c r="R119" s="118"/>
      <c r="S119" s="123">
        <f t="shared" si="6"/>
        <v>0</v>
      </c>
      <c r="T119" s="133"/>
      <c r="U119" s="269"/>
      <c r="V119" s="135"/>
      <c r="W119" s="135"/>
    </row>
    <row r="120" spans="1:23" s="127" customFormat="1" ht="60" customHeight="1">
      <c r="A120" s="116">
        <v>73</v>
      </c>
      <c r="B120" s="227"/>
      <c r="C120" s="213" t="s">
        <v>173</v>
      </c>
      <c r="D120" s="129">
        <v>2019</v>
      </c>
      <c r="E120" s="132">
        <v>126000000</v>
      </c>
      <c r="F120" s="132"/>
      <c r="G120" s="132"/>
      <c r="H120" s="132"/>
      <c r="I120" s="132"/>
      <c r="J120" s="159"/>
      <c r="K120" s="159"/>
      <c r="L120" s="184"/>
      <c r="M120" s="184"/>
      <c r="N120" s="132" t="s">
        <v>50</v>
      </c>
      <c r="O120" s="155"/>
      <c r="P120" s="155"/>
      <c r="Q120" s="155"/>
      <c r="R120" s="132"/>
      <c r="S120" s="123">
        <f t="shared" si="6"/>
        <v>0</v>
      </c>
      <c r="T120" s="133"/>
      <c r="U120" s="267" t="s">
        <v>174</v>
      </c>
      <c r="V120" s="135"/>
      <c r="W120" s="135"/>
    </row>
    <row r="121" spans="1:23" s="127" customFormat="1" ht="45.75" customHeight="1">
      <c r="A121" s="116">
        <v>74</v>
      </c>
      <c r="B121" s="227"/>
      <c r="C121" s="213" t="s">
        <v>69</v>
      </c>
      <c r="D121" s="129">
        <v>2019</v>
      </c>
      <c r="E121" s="132">
        <v>7000000</v>
      </c>
      <c r="F121" s="132">
        <v>6935000</v>
      </c>
      <c r="G121" s="132" t="s">
        <v>175</v>
      </c>
      <c r="H121" s="132" t="s">
        <v>176</v>
      </c>
      <c r="I121" s="132"/>
      <c r="J121" s="132"/>
      <c r="K121" s="132"/>
      <c r="L121" s="242"/>
      <c r="M121" s="242"/>
      <c r="N121" s="132" t="s">
        <v>72</v>
      </c>
      <c r="O121" s="155" t="s">
        <v>249</v>
      </c>
      <c r="P121" s="155"/>
      <c r="Q121" s="155"/>
      <c r="R121" s="132"/>
      <c r="S121" s="123">
        <f t="shared" si="6"/>
        <v>0</v>
      </c>
      <c r="T121" s="133"/>
      <c r="U121" s="268"/>
      <c r="V121" s="135" t="s">
        <v>166</v>
      </c>
      <c r="W121" s="135"/>
    </row>
    <row r="122" spans="1:23" s="127" customFormat="1" ht="45.75" customHeight="1">
      <c r="A122" s="116">
        <v>75</v>
      </c>
      <c r="B122" s="239"/>
      <c r="C122" s="213" t="s">
        <v>74</v>
      </c>
      <c r="D122" s="129">
        <v>2019</v>
      </c>
      <c r="E122" s="132">
        <v>8000000</v>
      </c>
      <c r="F122" s="118"/>
      <c r="G122" s="121"/>
      <c r="H122" s="121"/>
      <c r="I122" s="132"/>
      <c r="J122" s="132"/>
      <c r="K122" s="132"/>
      <c r="L122" s="245"/>
      <c r="M122" s="245"/>
      <c r="N122" s="132" t="s">
        <v>72</v>
      </c>
      <c r="O122" s="119"/>
      <c r="P122" s="119"/>
      <c r="Q122" s="119"/>
      <c r="R122" s="118"/>
      <c r="S122" s="123">
        <f t="shared" si="6"/>
        <v>0</v>
      </c>
      <c r="T122" s="133"/>
      <c r="U122" s="269"/>
      <c r="V122" s="135"/>
      <c r="W122" s="135"/>
    </row>
    <row r="123" spans="1:23" s="127" customFormat="1" ht="50.25" customHeight="1">
      <c r="A123" s="116">
        <v>76</v>
      </c>
      <c r="B123" s="233"/>
      <c r="C123" s="213" t="s">
        <v>177</v>
      </c>
      <c r="D123" s="129">
        <v>2019</v>
      </c>
      <c r="E123" s="132">
        <v>7057230000</v>
      </c>
      <c r="F123" s="132"/>
      <c r="G123" s="132"/>
      <c r="H123" s="132"/>
      <c r="I123" s="132"/>
      <c r="J123" s="132"/>
      <c r="K123" s="132"/>
      <c r="L123" s="184"/>
      <c r="M123" s="184"/>
      <c r="N123" s="132" t="s">
        <v>50</v>
      </c>
      <c r="O123" s="155"/>
      <c r="P123" s="155"/>
      <c r="Q123" s="155"/>
      <c r="R123" s="132"/>
      <c r="S123" s="123">
        <f t="shared" si="6"/>
        <v>0</v>
      </c>
      <c r="T123" s="133"/>
      <c r="U123" s="267" t="s">
        <v>178</v>
      </c>
      <c r="V123" s="126"/>
      <c r="W123" s="126"/>
    </row>
    <row r="124" spans="1:23" s="127" customFormat="1" ht="41.25" customHeight="1">
      <c r="A124" s="116">
        <v>77</v>
      </c>
      <c r="B124" s="239"/>
      <c r="C124" s="213" t="s">
        <v>69</v>
      </c>
      <c r="D124" s="129">
        <v>2019</v>
      </c>
      <c r="E124" s="132">
        <v>98000000</v>
      </c>
      <c r="F124" s="132"/>
      <c r="G124" s="132"/>
      <c r="H124" s="132"/>
      <c r="I124" s="159"/>
      <c r="J124" s="132"/>
      <c r="K124" s="132"/>
      <c r="L124" s="242"/>
      <c r="M124" s="242"/>
      <c r="N124" s="132" t="s">
        <v>72</v>
      </c>
      <c r="O124" s="155"/>
      <c r="P124" s="155"/>
      <c r="Q124" s="155"/>
      <c r="R124" s="132"/>
      <c r="S124" s="123">
        <f t="shared" si="6"/>
        <v>0</v>
      </c>
      <c r="T124" s="133"/>
      <c r="U124" s="268"/>
      <c r="V124" s="135"/>
      <c r="W124" s="135"/>
    </row>
    <row r="125" spans="1:23" s="127" customFormat="1" ht="41.25" customHeight="1">
      <c r="A125" s="116">
        <v>78</v>
      </c>
      <c r="B125" s="227"/>
      <c r="C125" s="213" t="s">
        <v>74</v>
      </c>
      <c r="D125" s="129">
        <v>2019</v>
      </c>
      <c r="E125" s="132">
        <v>202000000</v>
      </c>
      <c r="F125" s="118"/>
      <c r="G125" s="121"/>
      <c r="H125" s="121"/>
      <c r="I125" s="132"/>
      <c r="J125" s="132"/>
      <c r="K125" s="132"/>
      <c r="L125" s="245"/>
      <c r="M125" s="245"/>
      <c r="N125" s="132" t="s">
        <v>72</v>
      </c>
      <c r="O125" s="119"/>
      <c r="P125" s="119"/>
      <c r="Q125" s="119"/>
      <c r="R125" s="118"/>
      <c r="S125" s="123">
        <f t="shared" si="6"/>
        <v>0</v>
      </c>
      <c r="T125" s="133"/>
      <c r="U125" s="269"/>
      <c r="V125" s="135"/>
      <c r="W125" s="135"/>
    </row>
    <row r="126" spans="1:23" s="127" customFormat="1" ht="46.5" customHeight="1">
      <c r="A126" s="116">
        <v>79</v>
      </c>
      <c r="B126" s="227"/>
      <c r="C126" s="213" t="s">
        <v>179</v>
      </c>
      <c r="D126" s="129">
        <v>2019</v>
      </c>
      <c r="E126" s="132">
        <v>2452000000</v>
      </c>
      <c r="F126" s="132"/>
      <c r="G126" s="132"/>
      <c r="H126" s="132"/>
      <c r="I126" s="132"/>
      <c r="J126" s="132"/>
      <c r="K126" s="132"/>
      <c r="L126" s="184"/>
      <c r="M126" s="184"/>
      <c r="N126" s="132" t="s">
        <v>50</v>
      </c>
      <c r="O126" s="155"/>
      <c r="P126" s="155"/>
      <c r="Q126" s="155"/>
      <c r="R126" s="132"/>
      <c r="S126" s="123">
        <f t="shared" si="6"/>
        <v>0</v>
      </c>
      <c r="T126" s="133"/>
      <c r="U126" s="267" t="s">
        <v>178</v>
      </c>
      <c r="V126" s="135"/>
      <c r="W126" s="135"/>
    </row>
    <row r="127" spans="1:23" s="185" customFormat="1" ht="46.5" customHeight="1">
      <c r="A127" s="116">
        <v>80</v>
      </c>
      <c r="B127" s="227"/>
      <c r="C127" s="213" t="s">
        <v>69</v>
      </c>
      <c r="D127" s="129">
        <v>2019</v>
      </c>
      <c r="E127" s="132">
        <v>55000000</v>
      </c>
      <c r="F127" s="132"/>
      <c r="G127" s="132"/>
      <c r="H127" s="132"/>
      <c r="I127" s="184"/>
      <c r="J127" s="184"/>
      <c r="K127" s="184"/>
      <c r="L127" s="242"/>
      <c r="M127" s="242"/>
      <c r="N127" s="132" t="s">
        <v>72</v>
      </c>
      <c r="O127" s="155"/>
      <c r="P127" s="155"/>
      <c r="Q127" s="155"/>
      <c r="R127" s="132"/>
      <c r="S127" s="123">
        <f t="shared" si="6"/>
        <v>0</v>
      </c>
      <c r="T127" s="133"/>
      <c r="U127" s="268"/>
      <c r="V127" s="160"/>
      <c r="W127" s="160"/>
    </row>
    <row r="128" spans="1:23" s="185" customFormat="1" ht="46.5" customHeight="1">
      <c r="A128" s="116">
        <v>81</v>
      </c>
      <c r="B128" s="227"/>
      <c r="C128" s="213" t="s">
        <v>74</v>
      </c>
      <c r="D128" s="129">
        <v>2019</v>
      </c>
      <c r="E128" s="132">
        <v>100000000</v>
      </c>
      <c r="F128" s="132"/>
      <c r="G128" s="132"/>
      <c r="H128" s="132"/>
      <c r="I128" s="184"/>
      <c r="J128" s="184"/>
      <c r="K128" s="184"/>
      <c r="L128" s="243"/>
      <c r="M128" s="243"/>
      <c r="N128" s="132" t="s">
        <v>72</v>
      </c>
      <c r="O128" s="155"/>
      <c r="P128" s="155"/>
      <c r="Q128" s="155"/>
      <c r="R128" s="132"/>
      <c r="S128" s="123">
        <f t="shared" si="6"/>
        <v>0</v>
      </c>
      <c r="T128" s="133"/>
      <c r="U128" s="269"/>
      <c r="V128" s="160"/>
      <c r="W128" s="160"/>
    </row>
    <row r="129" spans="1:23" s="185" customFormat="1" ht="46.5" customHeight="1">
      <c r="A129" s="116">
        <v>82</v>
      </c>
      <c r="B129" s="240"/>
      <c r="C129" s="213" t="s">
        <v>180</v>
      </c>
      <c r="D129" s="129">
        <v>2019</v>
      </c>
      <c r="E129" s="132">
        <v>200000000</v>
      </c>
      <c r="F129" s="132"/>
      <c r="G129" s="132"/>
      <c r="H129" s="132"/>
      <c r="I129" s="184"/>
      <c r="J129" s="184"/>
      <c r="K129" s="184"/>
      <c r="L129" s="184"/>
      <c r="M129" s="184"/>
      <c r="N129" s="132" t="s">
        <v>50</v>
      </c>
      <c r="O129" s="155"/>
      <c r="P129" s="155"/>
      <c r="Q129" s="155"/>
      <c r="R129" s="132"/>
      <c r="S129" s="123">
        <f t="shared" si="6"/>
        <v>0</v>
      </c>
      <c r="T129" s="133"/>
      <c r="U129" s="267" t="s">
        <v>181</v>
      </c>
      <c r="V129" s="160"/>
      <c r="W129" s="160"/>
    </row>
    <row r="130" spans="1:23" s="185" customFormat="1" ht="46.5" customHeight="1">
      <c r="A130" s="116">
        <v>83</v>
      </c>
      <c r="B130" s="240"/>
      <c r="C130" s="213" t="s">
        <v>69</v>
      </c>
      <c r="D130" s="129">
        <v>2019</v>
      </c>
      <c r="E130" s="132">
        <v>14500000</v>
      </c>
      <c r="F130" s="132">
        <v>14400000</v>
      </c>
      <c r="G130" s="132" t="s">
        <v>169</v>
      </c>
      <c r="H130" s="132" t="s">
        <v>170</v>
      </c>
      <c r="I130" s="184"/>
      <c r="J130" s="184"/>
      <c r="K130" s="184"/>
      <c r="L130" s="242"/>
      <c r="M130" s="242"/>
      <c r="N130" s="132" t="s">
        <v>72</v>
      </c>
      <c r="O130" s="155" t="s">
        <v>249</v>
      </c>
      <c r="P130" s="155"/>
      <c r="Q130" s="155"/>
      <c r="R130" s="132"/>
      <c r="S130" s="123">
        <f t="shared" si="6"/>
        <v>0</v>
      </c>
      <c r="T130" s="133"/>
      <c r="U130" s="268"/>
      <c r="V130" s="160"/>
      <c r="W130" s="160"/>
    </row>
    <row r="131" spans="1:23" s="185" customFormat="1" ht="46.5" customHeight="1">
      <c r="A131" s="116">
        <v>84</v>
      </c>
      <c r="B131" s="240"/>
      <c r="C131" s="213" t="s">
        <v>74</v>
      </c>
      <c r="D131" s="129">
        <v>2019</v>
      </c>
      <c r="E131" s="132">
        <v>13000000</v>
      </c>
      <c r="F131" s="132"/>
      <c r="G131" s="132"/>
      <c r="H131" s="132"/>
      <c r="I131" s="184"/>
      <c r="J131" s="184"/>
      <c r="K131" s="184"/>
      <c r="L131" s="243"/>
      <c r="M131" s="243"/>
      <c r="N131" s="132" t="s">
        <v>72</v>
      </c>
      <c r="O131" s="155"/>
      <c r="P131" s="155"/>
      <c r="Q131" s="155"/>
      <c r="R131" s="132"/>
      <c r="S131" s="123">
        <f t="shared" si="6"/>
        <v>0</v>
      </c>
      <c r="T131" s="133"/>
      <c r="U131" s="269"/>
      <c r="V131" s="160"/>
      <c r="W131" s="160"/>
    </row>
    <row r="132" spans="1:23" s="185" customFormat="1" ht="46.5" customHeight="1">
      <c r="A132" s="116">
        <v>85</v>
      </c>
      <c r="B132" s="240"/>
      <c r="C132" s="213" t="s">
        <v>182</v>
      </c>
      <c r="D132" s="129">
        <v>2019</v>
      </c>
      <c r="E132" s="132">
        <v>1130000000</v>
      </c>
      <c r="F132" s="132"/>
      <c r="G132" s="132"/>
      <c r="H132" s="132"/>
      <c r="I132" s="184"/>
      <c r="J132" s="184"/>
      <c r="K132" s="184"/>
      <c r="L132" s="184"/>
      <c r="M132" s="184"/>
      <c r="N132" s="132" t="s">
        <v>50</v>
      </c>
      <c r="O132" s="155"/>
      <c r="P132" s="155"/>
      <c r="Q132" s="155"/>
      <c r="R132" s="132"/>
      <c r="S132" s="123">
        <f t="shared" si="6"/>
        <v>0</v>
      </c>
      <c r="T132" s="133"/>
      <c r="U132" s="267" t="s">
        <v>96</v>
      </c>
      <c r="V132" s="160"/>
      <c r="W132" s="160"/>
    </row>
    <row r="133" spans="1:23" s="185" customFormat="1" ht="46.5" customHeight="1">
      <c r="A133" s="116">
        <v>86</v>
      </c>
      <c r="B133" s="240"/>
      <c r="C133" s="213" t="s">
        <v>69</v>
      </c>
      <c r="D133" s="129">
        <v>2019</v>
      </c>
      <c r="E133" s="132">
        <v>67800000</v>
      </c>
      <c r="F133" s="132">
        <v>67000000</v>
      </c>
      <c r="G133" s="132" t="s">
        <v>183</v>
      </c>
      <c r="H133" s="132" t="s">
        <v>184</v>
      </c>
      <c r="I133" s="186">
        <v>22.2</v>
      </c>
      <c r="J133" s="184">
        <v>5</v>
      </c>
      <c r="K133" s="186">
        <v>10.37</v>
      </c>
      <c r="L133" s="242"/>
      <c r="M133" s="242"/>
      <c r="N133" s="132" t="s">
        <v>72</v>
      </c>
      <c r="O133" s="155" t="s">
        <v>249</v>
      </c>
      <c r="P133" s="155"/>
      <c r="Q133" s="155"/>
      <c r="R133" s="132"/>
      <c r="S133" s="123">
        <f t="shared" si="6"/>
        <v>0</v>
      </c>
      <c r="T133" s="133">
        <v>100</v>
      </c>
      <c r="U133" s="268"/>
      <c r="V133" s="160" t="s">
        <v>185</v>
      </c>
      <c r="W133" s="160"/>
    </row>
    <row r="134" spans="1:23" s="185" customFormat="1" ht="46.5" customHeight="1">
      <c r="A134" s="116">
        <v>87</v>
      </c>
      <c r="B134" s="240"/>
      <c r="C134" s="213" t="s">
        <v>74</v>
      </c>
      <c r="D134" s="129">
        <v>2019</v>
      </c>
      <c r="E134" s="132">
        <v>56500000</v>
      </c>
      <c r="F134" s="132"/>
      <c r="G134" s="132"/>
      <c r="H134" s="132"/>
      <c r="I134" s="184"/>
      <c r="J134" s="184"/>
      <c r="K134" s="184"/>
      <c r="L134" s="243"/>
      <c r="M134" s="243"/>
      <c r="N134" s="132" t="s">
        <v>72</v>
      </c>
      <c r="O134" s="155"/>
      <c r="P134" s="155"/>
      <c r="Q134" s="155"/>
      <c r="R134" s="132"/>
      <c r="S134" s="123">
        <f t="shared" si="6"/>
        <v>0</v>
      </c>
      <c r="T134" s="133"/>
      <c r="U134" s="269"/>
      <c r="V134" s="160"/>
      <c r="W134" s="160"/>
    </row>
    <row r="135" spans="1:23" s="185" customFormat="1" ht="46.5" customHeight="1">
      <c r="A135" s="116">
        <v>88</v>
      </c>
      <c r="B135" s="240"/>
      <c r="C135" s="213" t="s">
        <v>186</v>
      </c>
      <c r="D135" s="129">
        <v>2019</v>
      </c>
      <c r="E135" s="132">
        <v>1287000000</v>
      </c>
      <c r="F135" s="132"/>
      <c r="G135" s="132"/>
      <c r="H135" s="132"/>
      <c r="I135" s="184"/>
      <c r="J135" s="184"/>
      <c r="K135" s="184"/>
      <c r="L135" s="184"/>
      <c r="M135" s="184"/>
      <c r="N135" s="132" t="s">
        <v>50</v>
      </c>
      <c r="O135" s="155"/>
      <c r="P135" s="155"/>
      <c r="Q135" s="155"/>
      <c r="R135" s="132"/>
      <c r="S135" s="123">
        <f t="shared" si="6"/>
        <v>0</v>
      </c>
      <c r="T135" s="133"/>
      <c r="U135" s="267" t="s">
        <v>96</v>
      </c>
      <c r="V135" s="160"/>
      <c r="W135" s="160"/>
    </row>
    <row r="136" spans="1:23" s="185" customFormat="1" ht="46.5" customHeight="1">
      <c r="A136" s="116">
        <v>89</v>
      </c>
      <c r="B136" s="240"/>
      <c r="C136" s="213" t="s">
        <v>69</v>
      </c>
      <c r="D136" s="129">
        <v>2019</v>
      </c>
      <c r="E136" s="132">
        <v>77220000</v>
      </c>
      <c r="F136" s="132">
        <v>75515000</v>
      </c>
      <c r="G136" s="132" t="s">
        <v>187</v>
      </c>
      <c r="H136" s="132" t="s">
        <v>188</v>
      </c>
      <c r="I136" s="186">
        <v>44.09</v>
      </c>
      <c r="J136" s="186">
        <v>42.15</v>
      </c>
      <c r="K136" s="184"/>
      <c r="L136" s="242"/>
      <c r="M136" s="242"/>
      <c r="N136" s="132" t="s">
        <v>72</v>
      </c>
      <c r="O136" s="155" t="s">
        <v>249</v>
      </c>
      <c r="P136" s="155"/>
      <c r="Q136" s="155"/>
      <c r="R136" s="132"/>
      <c r="S136" s="123">
        <f t="shared" si="6"/>
        <v>0</v>
      </c>
      <c r="T136" s="133">
        <v>100</v>
      </c>
      <c r="U136" s="268"/>
      <c r="V136" s="160" t="s">
        <v>189</v>
      </c>
      <c r="W136" s="160"/>
    </row>
    <row r="137" spans="1:23" s="185" customFormat="1" ht="46.5" customHeight="1">
      <c r="A137" s="116">
        <v>90</v>
      </c>
      <c r="B137" s="240"/>
      <c r="C137" s="213" t="s">
        <v>74</v>
      </c>
      <c r="D137" s="129">
        <v>2019</v>
      </c>
      <c r="E137" s="132">
        <v>64350000</v>
      </c>
      <c r="F137" s="132"/>
      <c r="G137" s="132"/>
      <c r="H137" s="132"/>
      <c r="I137" s="184"/>
      <c r="J137" s="184"/>
      <c r="K137" s="184"/>
      <c r="L137" s="243"/>
      <c r="M137" s="243"/>
      <c r="N137" s="132" t="s">
        <v>72</v>
      </c>
      <c r="O137" s="155"/>
      <c r="P137" s="155"/>
      <c r="Q137" s="155"/>
      <c r="R137" s="132"/>
      <c r="S137" s="123">
        <f t="shared" si="6"/>
        <v>0</v>
      </c>
      <c r="T137" s="133"/>
      <c r="U137" s="269"/>
      <c r="V137" s="160"/>
      <c r="W137" s="160"/>
    </row>
    <row r="138" spans="1:23" s="185" customFormat="1">
      <c r="A138" s="116"/>
      <c r="B138" s="227"/>
      <c r="C138" s="213"/>
      <c r="D138" s="129"/>
      <c r="E138" s="132"/>
      <c r="F138" s="132"/>
      <c r="G138" s="132"/>
      <c r="H138" s="132"/>
      <c r="I138" s="184"/>
      <c r="J138" s="184"/>
      <c r="K138" s="184"/>
      <c r="L138" s="132"/>
      <c r="M138" s="132"/>
      <c r="N138" s="132"/>
      <c r="O138" s="155"/>
      <c r="P138" s="155"/>
      <c r="Q138" s="155"/>
      <c r="R138" s="132"/>
      <c r="S138" s="123"/>
      <c r="T138" s="133"/>
      <c r="U138" s="132"/>
      <c r="V138" s="187"/>
      <c r="W138" s="187"/>
    </row>
    <row r="139" spans="1:23" s="154" customFormat="1" ht="34.5" customHeight="1">
      <c r="A139" s="144"/>
      <c r="B139" s="228" t="s">
        <v>190</v>
      </c>
      <c r="C139" s="252" t="s">
        <v>191</v>
      </c>
      <c r="D139" s="145"/>
      <c r="E139" s="146">
        <f>E140</f>
        <v>400000000</v>
      </c>
      <c r="F139" s="146">
        <f>F140</f>
        <v>0</v>
      </c>
      <c r="G139" s="148"/>
      <c r="H139" s="147"/>
      <c r="I139" s="148"/>
      <c r="J139" s="148"/>
      <c r="K139" s="148"/>
      <c r="L139" s="147"/>
      <c r="M139" s="147"/>
      <c r="N139" s="157"/>
      <c r="O139" s="147"/>
      <c r="P139" s="147"/>
      <c r="Q139" s="147"/>
      <c r="R139" s="146">
        <f>R140</f>
        <v>0</v>
      </c>
      <c r="S139" s="150">
        <f>R139/E139*100</f>
        <v>0</v>
      </c>
      <c r="T139" s="151"/>
      <c r="U139" s="149"/>
      <c r="V139" s="153"/>
      <c r="W139" s="153" t="s">
        <v>245</v>
      </c>
    </row>
    <row r="140" spans="1:23" s="127" customFormat="1" ht="34.5" customHeight="1">
      <c r="A140" s="116"/>
      <c r="B140" s="227" t="s">
        <v>192</v>
      </c>
      <c r="C140" s="176" t="s">
        <v>193</v>
      </c>
      <c r="D140" s="117"/>
      <c r="E140" s="118">
        <f>SUM(E141:E141)</f>
        <v>400000000</v>
      </c>
      <c r="F140" s="118">
        <f>SUM(F141:F141)</f>
        <v>0</v>
      </c>
      <c r="G140" s="121"/>
      <c r="H140" s="121"/>
      <c r="I140" s="125"/>
      <c r="J140" s="125"/>
      <c r="K140" s="125"/>
      <c r="L140" s="121"/>
      <c r="M140" s="121"/>
      <c r="N140" s="125"/>
      <c r="O140" s="121"/>
      <c r="P140" s="121"/>
      <c r="Q140" s="121"/>
      <c r="R140" s="118">
        <f>SUM(R141:R141)</f>
        <v>0</v>
      </c>
      <c r="S140" s="123">
        <f>R140/E140*100</f>
        <v>0</v>
      </c>
      <c r="T140" s="124"/>
      <c r="U140" s="121"/>
      <c r="V140" s="126"/>
      <c r="W140" s="126"/>
    </row>
    <row r="141" spans="1:23" s="185" customFormat="1" ht="58.5" customHeight="1">
      <c r="A141" s="116">
        <v>91</v>
      </c>
      <c r="B141" s="227"/>
      <c r="C141" s="213" t="s">
        <v>194</v>
      </c>
      <c r="D141" s="129">
        <v>2019</v>
      </c>
      <c r="E141" s="132">
        <v>400000000</v>
      </c>
      <c r="F141" s="132"/>
      <c r="G141" s="132"/>
      <c r="H141" s="132"/>
      <c r="I141" s="184"/>
      <c r="J141" s="184"/>
      <c r="K141" s="184"/>
      <c r="L141" s="132"/>
      <c r="M141" s="132"/>
      <c r="N141" s="132" t="s">
        <v>72</v>
      </c>
      <c r="O141" s="155"/>
      <c r="P141" s="155"/>
      <c r="Q141" s="155"/>
      <c r="R141" s="132"/>
      <c r="S141" s="123">
        <f>R141/E141*100</f>
        <v>0</v>
      </c>
      <c r="T141" s="133"/>
      <c r="U141" s="132" t="s">
        <v>49</v>
      </c>
      <c r="V141" s="187"/>
      <c r="W141" s="187"/>
    </row>
    <row r="142" spans="1:23" s="185" customFormat="1">
      <c r="A142" s="116"/>
      <c r="B142" s="227"/>
      <c r="C142" s="213"/>
      <c r="D142" s="129"/>
      <c r="E142" s="132"/>
      <c r="F142" s="132"/>
      <c r="G142" s="132"/>
      <c r="H142" s="132"/>
      <c r="I142" s="184"/>
      <c r="J142" s="184"/>
      <c r="K142" s="184"/>
      <c r="L142" s="132"/>
      <c r="M142" s="132"/>
      <c r="N142" s="132"/>
      <c r="O142" s="155"/>
      <c r="P142" s="155"/>
      <c r="Q142" s="155"/>
      <c r="R142" s="132"/>
      <c r="S142" s="123"/>
      <c r="T142" s="133"/>
      <c r="U142" s="132"/>
      <c r="V142" s="187"/>
      <c r="W142" s="187"/>
    </row>
    <row r="143" spans="1:23" s="154" customFormat="1" ht="63" customHeight="1">
      <c r="A143" s="144"/>
      <c r="B143" s="228" t="s">
        <v>195</v>
      </c>
      <c r="C143" s="216" t="s">
        <v>196</v>
      </c>
      <c r="D143" s="145"/>
      <c r="E143" s="146">
        <f>E144+E185</f>
        <v>1784995000</v>
      </c>
      <c r="F143" s="146">
        <f>F144+F185</f>
        <v>112765000</v>
      </c>
      <c r="G143" s="148"/>
      <c r="H143" s="147"/>
      <c r="I143" s="148"/>
      <c r="J143" s="148"/>
      <c r="K143" s="148"/>
      <c r="L143" s="147"/>
      <c r="M143" s="147"/>
      <c r="N143" s="157"/>
      <c r="O143" s="147"/>
      <c r="P143" s="147"/>
      <c r="Q143" s="147"/>
      <c r="R143" s="146">
        <f>R144+R185</f>
        <v>0</v>
      </c>
      <c r="S143" s="150">
        <f t="shared" ref="S143:S183" si="7">R143/E143*100</f>
        <v>0</v>
      </c>
      <c r="T143" s="152"/>
      <c r="U143" s="149"/>
      <c r="V143" s="153"/>
      <c r="W143" s="250" t="s">
        <v>244</v>
      </c>
    </row>
    <row r="144" spans="1:23" s="127" customFormat="1" ht="48" customHeight="1">
      <c r="A144" s="116"/>
      <c r="B144" s="227" t="s">
        <v>197</v>
      </c>
      <c r="C144" s="212" t="s">
        <v>198</v>
      </c>
      <c r="D144" s="117"/>
      <c r="E144" s="118">
        <f>SUM(E145:E183)</f>
        <v>1564995000</v>
      </c>
      <c r="F144" s="118">
        <f>SUM(F145:F183)</f>
        <v>57827000</v>
      </c>
      <c r="G144" s="121"/>
      <c r="H144" s="121"/>
      <c r="I144" s="125"/>
      <c r="J144" s="125"/>
      <c r="K144" s="164"/>
      <c r="L144" s="121"/>
      <c r="M144" s="121"/>
      <c r="N144" s="125"/>
      <c r="O144" s="121"/>
      <c r="P144" s="121"/>
      <c r="Q144" s="121"/>
      <c r="R144" s="118">
        <f>SUM(R145:R183)</f>
        <v>0</v>
      </c>
      <c r="S144" s="123">
        <f t="shared" si="7"/>
        <v>0</v>
      </c>
      <c r="T144" s="158"/>
      <c r="U144" s="121"/>
      <c r="V144" s="126"/>
      <c r="W144" s="126"/>
    </row>
    <row r="145" spans="1:23" s="185" customFormat="1" ht="69" customHeight="1">
      <c r="A145" s="116">
        <v>92</v>
      </c>
      <c r="B145" s="238"/>
      <c r="C145" s="213" t="s">
        <v>199</v>
      </c>
      <c r="D145" s="129">
        <v>2019</v>
      </c>
      <c r="E145" s="132">
        <v>49530000</v>
      </c>
      <c r="F145" s="132"/>
      <c r="G145" s="132"/>
      <c r="H145" s="132"/>
      <c r="I145" s="184"/>
      <c r="J145" s="184"/>
      <c r="K145" s="184"/>
      <c r="L145" s="132"/>
      <c r="M145" s="132"/>
      <c r="N145" s="132" t="s">
        <v>60</v>
      </c>
      <c r="O145" s="155"/>
      <c r="P145" s="155"/>
      <c r="Q145" s="155"/>
      <c r="R145" s="132"/>
      <c r="S145" s="123">
        <f t="shared" si="7"/>
        <v>0</v>
      </c>
      <c r="T145" s="133"/>
      <c r="U145" s="132" t="s">
        <v>200</v>
      </c>
      <c r="V145" s="160"/>
      <c r="W145" s="160"/>
    </row>
    <row r="146" spans="1:23" s="185" customFormat="1" ht="48" customHeight="1">
      <c r="A146" s="116">
        <v>93</v>
      </c>
      <c r="B146" s="233"/>
      <c r="C146" s="213" t="s">
        <v>201</v>
      </c>
      <c r="D146" s="129">
        <v>2019</v>
      </c>
      <c r="E146" s="132">
        <v>24530000</v>
      </c>
      <c r="F146" s="132"/>
      <c r="G146" s="132"/>
      <c r="H146" s="132"/>
      <c r="I146" s="184"/>
      <c r="J146" s="184"/>
      <c r="K146" s="184"/>
      <c r="L146" s="132"/>
      <c r="M146" s="132"/>
      <c r="N146" s="132" t="s">
        <v>60</v>
      </c>
      <c r="O146" s="155"/>
      <c r="P146" s="155"/>
      <c r="Q146" s="155"/>
      <c r="R146" s="132"/>
      <c r="S146" s="123">
        <f t="shared" si="7"/>
        <v>0</v>
      </c>
      <c r="T146" s="133"/>
      <c r="U146" s="132" t="s">
        <v>202</v>
      </c>
      <c r="V146" s="160"/>
      <c r="W146" s="160"/>
    </row>
    <row r="147" spans="1:23" s="185" customFormat="1" ht="69" customHeight="1">
      <c r="A147" s="116">
        <v>94</v>
      </c>
      <c r="B147" s="227"/>
      <c r="C147" s="213" t="s">
        <v>203</v>
      </c>
      <c r="D147" s="129">
        <v>2019</v>
      </c>
      <c r="E147" s="132">
        <v>15000000</v>
      </c>
      <c r="F147" s="132"/>
      <c r="G147" s="132"/>
      <c r="H147" s="132"/>
      <c r="I147" s="184"/>
      <c r="J147" s="184"/>
      <c r="K147" s="184"/>
      <c r="L147" s="132"/>
      <c r="M147" s="132"/>
      <c r="N147" s="132" t="s">
        <v>50</v>
      </c>
      <c r="O147" s="155"/>
      <c r="P147" s="155"/>
      <c r="Q147" s="155"/>
      <c r="R147" s="132"/>
      <c r="S147" s="123">
        <f t="shared" si="7"/>
        <v>0</v>
      </c>
      <c r="T147" s="133"/>
      <c r="U147" s="132" t="s">
        <v>204</v>
      </c>
      <c r="V147" s="187"/>
      <c r="W147" s="187"/>
    </row>
    <row r="148" spans="1:23" s="185" customFormat="1" ht="73.5" customHeight="1">
      <c r="A148" s="116">
        <v>95</v>
      </c>
      <c r="B148" s="227"/>
      <c r="C148" s="213" t="s">
        <v>205</v>
      </c>
      <c r="D148" s="129">
        <v>2019</v>
      </c>
      <c r="E148" s="132">
        <v>85460000</v>
      </c>
      <c r="F148" s="132"/>
      <c r="G148" s="132"/>
      <c r="H148" s="132"/>
      <c r="I148" s="184"/>
      <c r="J148" s="184"/>
      <c r="K148" s="184"/>
      <c r="L148" s="184"/>
      <c r="M148" s="184"/>
      <c r="N148" s="132" t="s">
        <v>50</v>
      </c>
      <c r="O148" s="155"/>
      <c r="P148" s="155"/>
      <c r="Q148" s="155"/>
      <c r="R148" s="132"/>
      <c r="S148" s="140">
        <f t="shared" si="7"/>
        <v>0</v>
      </c>
      <c r="T148" s="133"/>
      <c r="U148" s="267" t="s">
        <v>206</v>
      </c>
      <c r="V148" s="187"/>
      <c r="W148" s="187"/>
    </row>
    <row r="149" spans="1:23" s="185" customFormat="1" ht="47.25" customHeight="1">
      <c r="A149" s="116">
        <v>96</v>
      </c>
      <c r="B149" s="227"/>
      <c r="C149" s="213" t="s">
        <v>69</v>
      </c>
      <c r="D149" s="129">
        <v>2019</v>
      </c>
      <c r="E149" s="132">
        <v>4500000</v>
      </c>
      <c r="F149" s="132">
        <v>4471500</v>
      </c>
      <c r="G149" s="132" t="s">
        <v>207</v>
      </c>
      <c r="H149" s="132" t="s">
        <v>184</v>
      </c>
      <c r="I149" s="184"/>
      <c r="J149" s="184"/>
      <c r="K149" s="184"/>
      <c r="L149" s="242"/>
      <c r="M149" s="242"/>
      <c r="N149" s="132" t="s">
        <v>72</v>
      </c>
      <c r="O149" s="155" t="s">
        <v>249</v>
      </c>
      <c r="P149" s="155"/>
      <c r="Q149" s="155"/>
      <c r="R149" s="132"/>
      <c r="S149" s="140">
        <f t="shared" si="7"/>
        <v>0</v>
      </c>
      <c r="T149" s="133"/>
      <c r="U149" s="268"/>
      <c r="V149" s="160"/>
      <c r="W149" s="160"/>
    </row>
    <row r="150" spans="1:23" s="185" customFormat="1" ht="46.5" customHeight="1">
      <c r="A150" s="116">
        <v>97</v>
      </c>
      <c r="B150" s="227"/>
      <c r="C150" s="213" t="s">
        <v>74</v>
      </c>
      <c r="D150" s="129">
        <v>2019</v>
      </c>
      <c r="E150" s="132">
        <v>4000000</v>
      </c>
      <c r="F150" s="132"/>
      <c r="G150" s="132"/>
      <c r="H150" s="132"/>
      <c r="I150" s="184"/>
      <c r="J150" s="184"/>
      <c r="K150" s="184"/>
      <c r="L150" s="243"/>
      <c r="M150" s="243"/>
      <c r="N150" s="132" t="s">
        <v>72</v>
      </c>
      <c r="O150" s="155"/>
      <c r="P150" s="155"/>
      <c r="Q150" s="155"/>
      <c r="R150" s="132"/>
      <c r="S150" s="140">
        <f t="shared" si="7"/>
        <v>0</v>
      </c>
      <c r="T150" s="133"/>
      <c r="U150" s="269"/>
      <c r="V150" s="187"/>
      <c r="W150" s="187"/>
    </row>
    <row r="151" spans="1:23" s="185" customFormat="1" ht="65.25" customHeight="1">
      <c r="A151" s="116">
        <v>98</v>
      </c>
      <c r="B151" s="227"/>
      <c r="C151" s="213" t="s">
        <v>208</v>
      </c>
      <c r="D151" s="129">
        <v>2019</v>
      </c>
      <c r="E151" s="132">
        <v>131960000</v>
      </c>
      <c r="F151" s="132"/>
      <c r="G151" s="132"/>
      <c r="H151" s="132"/>
      <c r="I151" s="184"/>
      <c r="J151" s="184"/>
      <c r="K151" s="184"/>
      <c r="L151" s="184"/>
      <c r="M151" s="184"/>
      <c r="N151" s="132" t="s">
        <v>50</v>
      </c>
      <c r="O151" s="155"/>
      <c r="P151" s="155"/>
      <c r="Q151" s="155"/>
      <c r="R151" s="132"/>
      <c r="S151" s="123">
        <f t="shared" si="7"/>
        <v>0</v>
      </c>
      <c r="T151" s="133"/>
      <c r="U151" s="267" t="s">
        <v>209</v>
      </c>
      <c r="V151" s="160"/>
      <c r="W151" s="160"/>
    </row>
    <row r="152" spans="1:23" s="185" customFormat="1" ht="45" customHeight="1">
      <c r="A152" s="116">
        <v>99</v>
      </c>
      <c r="B152" s="233"/>
      <c r="C152" s="213" t="s">
        <v>69</v>
      </c>
      <c r="D152" s="129">
        <v>2019</v>
      </c>
      <c r="E152" s="132">
        <v>5500000</v>
      </c>
      <c r="F152" s="132">
        <v>5438000</v>
      </c>
      <c r="G152" s="132" t="s">
        <v>207</v>
      </c>
      <c r="H152" s="132" t="s">
        <v>184</v>
      </c>
      <c r="I152" s="184"/>
      <c r="J152" s="184"/>
      <c r="K152" s="184"/>
      <c r="L152" s="242"/>
      <c r="M152" s="242"/>
      <c r="N152" s="132" t="s">
        <v>72</v>
      </c>
      <c r="O152" s="155" t="s">
        <v>249</v>
      </c>
      <c r="P152" s="155"/>
      <c r="Q152" s="155"/>
      <c r="R152" s="132"/>
      <c r="S152" s="123">
        <f t="shared" si="7"/>
        <v>0</v>
      </c>
      <c r="T152" s="133"/>
      <c r="U152" s="268"/>
      <c r="V152" s="160"/>
      <c r="W152" s="160"/>
    </row>
    <row r="153" spans="1:23" s="185" customFormat="1" ht="46.5" customHeight="1">
      <c r="A153" s="116">
        <v>100</v>
      </c>
      <c r="B153" s="227"/>
      <c r="C153" s="213" t="s">
        <v>74</v>
      </c>
      <c r="D153" s="129">
        <v>2019</v>
      </c>
      <c r="E153" s="132">
        <v>5000000</v>
      </c>
      <c r="F153" s="132"/>
      <c r="G153" s="132"/>
      <c r="H153" s="132"/>
      <c r="I153" s="184"/>
      <c r="J153" s="184"/>
      <c r="K153" s="184"/>
      <c r="L153" s="243"/>
      <c r="M153" s="243"/>
      <c r="N153" s="132" t="s">
        <v>72</v>
      </c>
      <c r="O153" s="155"/>
      <c r="P153" s="155"/>
      <c r="Q153" s="155"/>
      <c r="R153" s="132"/>
      <c r="S153" s="123">
        <f t="shared" si="7"/>
        <v>0</v>
      </c>
      <c r="T153" s="133"/>
      <c r="U153" s="269"/>
      <c r="V153" s="160"/>
      <c r="W153" s="160"/>
    </row>
    <row r="154" spans="1:23" s="185" customFormat="1" ht="64.5" customHeight="1">
      <c r="A154" s="116">
        <v>101</v>
      </c>
      <c r="B154" s="227"/>
      <c r="C154" s="213" t="s">
        <v>210</v>
      </c>
      <c r="D154" s="129">
        <v>2019</v>
      </c>
      <c r="E154" s="132">
        <v>26905000</v>
      </c>
      <c r="F154" s="132"/>
      <c r="G154" s="132"/>
      <c r="H154" s="132"/>
      <c r="I154" s="184"/>
      <c r="J154" s="184"/>
      <c r="K154" s="184"/>
      <c r="L154" s="184"/>
      <c r="M154" s="184"/>
      <c r="N154" s="132" t="s">
        <v>50</v>
      </c>
      <c r="O154" s="155"/>
      <c r="P154" s="155"/>
      <c r="Q154" s="155"/>
      <c r="R154" s="132"/>
      <c r="S154" s="123">
        <f t="shared" si="7"/>
        <v>0</v>
      </c>
      <c r="T154" s="133"/>
      <c r="U154" s="267" t="s">
        <v>211</v>
      </c>
      <c r="V154" s="160"/>
      <c r="W154" s="160"/>
    </row>
    <row r="155" spans="1:23" s="185" customFormat="1" ht="48.75" customHeight="1">
      <c r="A155" s="116">
        <v>102</v>
      </c>
      <c r="B155" s="227"/>
      <c r="C155" s="213" t="s">
        <v>69</v>
      </c>
      <c r="D155" s="129">
        <v>2019</v>
      </c>
      <c r="E155" s="132">
        <v>1250000</v>
      </c>
      <c r="F155" s="132">
        <v>1250000</v>
      </c>
      <c r="G155" s="132" t="s">
        <v>212</v>
      </c>
      <c r="H155" s="132" t="s">
        <v>184</v>
      </c>
      <c r="I155" s="184"/>
      <c r="J155" s="184"/>
      <c r="K155" s="184"/>
      <c r="L155" s="242"/>
      <c r="M155" s="242"/>
      <c r="N155" s="132" t="s">
        <v>72</v>
      </c>
      <c r="O155" s="155" t="s">
        <v>249</v>
      </c>
      <c r="P155" s="155"/>
      <c r="Q155" s="155"/>
      <c r="R155" s="132"/>
      <c r="S155" s="123">
        <f t="shared" si="7"/>
        <v>0</v>
      </c>
      <c r="T155" s="133">
        <v>100</v>
      </c>
      <c r="U155" s="268"/>
      <c r="V155" s="160"/>
      <c r="W155" s="160"/>
    </row>
    <row r="156" spans="1:23" s="185" customFormat="1" ht="45" customHeight="1">
      <c r="A156" s="116">
        <v>103</v>
      </c>
      <c r="B156" s="227"/>
      <c r="C156" s="213" t="s">
        <v>74</v>
      </c>
      <c r="D156" s="129">
        <v>2019</v>
      </c>
      <c r="E156" s="132">
        <v>1100000</v>
      </c>
      <c r="F156" s="132"/>
      <c r="G156" s="132"/>
      <c r="H156" s="132"/>
      <c r="I156" s="184"/>
      <c r="J156" s="184"/>
      <c r="K156" s="184"/>
      <c r="L156" s="243"/>
      <c r="M156" s="243"/>
      <c r="N156" s="132" t="s">
        <v>72</v>
      </c>
      <c r="O156" s="155"/>
      <c r="P156" s="155"/>
      <c r="Q156" s="155"/>
      <c r="R156" s="132"/>
      <c r="S156" s="123">
        <f t="shared" si="7"/>
        <v>0</v>
      </c>
      <c r="T156" s="133"/>
      <c r="U156" s="269"/>
      <c r="V156" s="160"/>
      <c r="W156" s="160"/>
    </row>
    <row r="157" spans="1:23" s="185" customFormat="1" ht="54.75" customHeight="1">
      <c r="A157" s="116">
        <v>104</v>
      </c>
      <c r="B157" s="233"/>
      <c r="C157" s="213" t="s">
        <v>213</v>
      </c>
      <c r="D157" s="129">
        <v>2019</v>
      </c>
      <c r="E157" s="132">
        <v>23405000</v>
      </c>
      <c r="F157" s="132"/>
      <c r="G157" s="132"/>
      <c r="H157" s="132"/>
      <c r="I157" s="186"/>
      <c r="J157" s="184"/>
      <c r="K157" s="184"/>
      <c r="L157" s="184"/>
      <c r="M157" s="184"/>
      <c r="N157" s="132" t="s">
        <v>50</v>
      </c>
      <c r="O157" s="155"/>
      <c r="P157" s="155"/>
      <c r="Q157" s="155"/>
      <c r="R157" s="132"/>
      <c r="S157" s="123">
        <f t="shared" si="7"/>
        <v>0</v>
      </c>
      <c r="T157" s="133"/>
      <c r="U157" s="267" t="s">
        <v>214</v>
      </c>
      <c r="V157" s="160"/>
      <c r="W157" s="160"/>
    </row>
    <row r="158" spans="1:23" s="185" customFormat="1" ht="41.25" customHeight="1">
      <c r="A158" s="116">
        <v>105</v>
      </c>
      <c r="B158" s="233"/>
      <c r="C158" s="213" t="s">
        <v>69</v>
      </c>
      <c r="D158" s="129">
        <v>2019</v>
      </c>
      <c r="E158" s="132">
        <v>1250000</v>
      </c>
      <c r="F158" s="132">
        <v>1250000</v>
      </c>
      <c r="G158" s="132" t="s">
        <v>207</v>
      </c>
      <c r="H158" s="132" t="s">
        <v>184</v>
      </c>
      <c r="I158" s="186"/>
      <c r="J158" s="184"/>
      <c r="K158" s="184"/>
      <c r="L158" s="242"/>
      <c r="M158" s="242"/>
      <c r="N158" s="132" t="s">
        <v>72</v>
      </c>
      <c r="O158" s="155" t="s">
        <v>249</v>
      </c>
      <c r="P158" s="155"/>
      <c r="Q158" s="155"/>
      <c r="R158" s="132"/>
      <c r="S158" s="123">
        <f t="shared" si="7"/>
        <v>0</v>
      </c>
      <c r="T158" s="133"/>
      <c r="U158" s="268"/>
      <c r="V158" s="160"/>
      <c r="W158" s="160"/>
    </row>
    <row r="159" spans="1:23" s="185" customFormat="1" ht="41.25" customHeight="1">
      <c r="A159" s="116">
        <v>106</v>
      </c>
      <c r="B159" s="227"/>
      <c r="C159" s="213" t="s">
        <v>74</v>
      </c>
      <c r="D159" s="129">
        <v>2019</v>
      </c>
      <c r="E159" s="132">
        <v>1100000</v>
      </c>
      <c r="F159" s="118"/>
      <c r="G159" s="121"/>
      <c r="H159" s="132"/>
      <c r="I159" s="184"/>
      <c r="J159" s="184"/>
      <c r="K159" s="184"/>
      <c r="L159" s="243"/>
      <c r="M159" s="243"/>
      <c r="N159" s="132" t="s">
        <v>72</v>
      </c>
      <c r="O159" s="155"/>
      <c r="P159" s="155"/>
      <c r="Q159" s="155"/>
      <c r="R159" s="132"/>
      <c r="S159" s="123">
        <f t="shared" si="7"/>
        <v>0</v>
      </c>
      <c r="T159" s="133"/>
      <c r="U159" s="269"/>
      <c r="V159" s="187"/>
      <c r="W159" s="187"/>
    </row>
    <row r="160" spans="1:23" s="185" customFormat="1" ht="51" customHeight="1">
      <c r="A160" s="116">
        <v>107</v>
      </c>
      <c r="B160" s="233"/>
      <c r="C160" s="213" t="s">
        <v>215</v>
      </c>
      <c r="D160" s="129">
        <v>2019</v>
      </c>
      <c r="E160" s="132">
        <v>41355000</v>
      </c>
      <c r="F160" s="132"/>
      <c r="G160" s="132"/>
      <c r="H160" s="132"/>
      <c r="I160" s="184"/>
      <c r="J160" s="184"/>
      <c r="K160" s="184"/>
      <c r="L160" s="184"/>
      <c r="M160" s="184"/>
      <c r="N160" s="132" t="s">
        <v>50</v>
      </c>
      <c r="O160" s="155"/>
      <c r="P160" s="155"/>
      <c r="Q160" s="155"/>
      <c r="R160" s="132"/>
      <c r="S160" s="123">
        <f t="shared" si="7"/>
        <v>0</v>
      </c>
      <c r="T160" s="133"/>
      <c r="U160" s="267" t="s">
        <v>216</v>
      </c>
      <c r="V160" s="160"/>
      <c r="W160" s="160"/>
    </row>
    <row r="161" spans="1:23" s="185" customFormat="1" ht="42" customHeight="1">
      <c r="A161" s="116">
        <v>108</v>
      </c>
      <c r="B161" s="227"/>
      <c r="C161" s="213" t="s">
        <v>69</v>
      </c>
      <c r="D161" s="129">
        <v>2019</v>
      </c>
      <c r="E161" s="132">
        <v>2500000</v>
      </c>
      <c r="F161" s="132">
        <v>2500000</v>
      </c>
      <c r="G161" s="132" t="s">
        <v>212</v>
      </c>
      <c r="H161" s="132" t="s">
        <v>184</v>
      </c>
      <c r="I161" s="184"/>
      <c r="J161" s="184"/>
      <c r="K161" s="184"/>
      <c r="L161" s="242"/>
      <c r="M161" s="242"/>
      <c r="N161" s="132" t="s">
        <v>72</v>
      </c>
      <c r="O161" s="155" t="s">
        <v>249</v>
      </c>
      <c r="P161" s="155"/>
      <c r="Q161" s="155"/>
      <c r="R161" s="132"/>
      <c r="S161" s="123">
        <f t="shared" si="7"/>
        <v>0</v>
      </c>
      <c r="T161" s="133">
        <v>100</v>
      </c>
      <c r="U161" s="268"/>
      <c r="V161" s="187"/>
      <c r="W161" s="187"/>
    </row>
    <row r="162" spans="1:23" s="185" customFormat="1" ht="42" customHeight="1">
      <c r="A162" s="116">
        <v>109</v>
      </c>
      <c r="B162" s="227"/>
      <c r="C162" s="213" t="s">
        <v>74</v>
      </c>
      <c r="D162" s="129">
        <v>2019</v>
      </c>
      <c r="E162" s="132">
        <v>2400000</v>
      </c>
      <c r="F162" s="118"/>
      <c r="G162" s="121"/>
      <c r="H162" s="132"/>
      <c r="I162" s="184"/>
      <c r="J162" s="184"/>
      <c r="K162" s="184"/>
      <c r="L162" s="243"/>
      <c r="M162" s="243"/>
      <c r="N162" s="132" t="s">
        <v>72</v>
      </c>
      <c r="O162" s="155"/>
      <c r="P162" s="155"/>
      <c r="Q162" s="155"/>
      <c r="R162" s="132"/>
      <c r="S162" s="123">
        <f t="shared" si="7"/>
        <v>0</v>
      </c>
      <c r="T162" s="133"/>
      <c r="U162" s="269"/>
      <c r="V162" s="187"/>
      <c r="W162" s="187"/>
    </row>
    <row r="163" spans="1:23" s="185" customFormat="1" ht="66.75" customHeight="1">
      <c r="A163" s="116">
        <v>110</v>
      </c>
      <c r="B163" s="233"/>
      <c r="C163" s="213" t="s">
        <v>217</v>
      </c>
      <c r="D163" s="129">
        <v>2019</v>
      </c>
      <c r="E163" s="132">
        <v>60000000</v>
      </c>
      <c r="F163" s="132"/>
      <c r="G163" s="132"/>
      <c r="H163" s="132"/>
      <c r="I163" s="184"/>
      <c r="J163" s="184"/>
      <c r="K163" s="184"/>
      <c r="L163" s="184"/>
      <c r="M163" s="184"/>
      <c r="N163" s="132" t="s">
        <v>50</v>
      </c>
      <c r="O163" s="155"/>
      <c r="P163" s="155"/>
      <c r="Q163" s="155"/>
      <c r="R163" s="132"/>
      <c r="S163" s="123">
        <f t="shared" si="7"/>
        <v>0</v>
      </c>
      <c r="T163" s="133"/>
      <c r="U163" s="267" t="s">
        <v>218</v>
      </c>
      <c r="V163" s="160"/>
      <c r="W163" s="160"/>
    </row>
    <row r="164" spans="1:23" s="185" customFormat="1" ht="44.25" customHeight="1">
      <c r="A164" s="116">
        <v>111</v>
      </c>
      <c r="B164" s="227"/>
      <c r="C164" s="213" t="s">
        <v>69</v>
      </c>
      <c r="D164" s="129">
        <v>2019</v>
      </c>
      <c r="E164" s="132">
        <v>3500000</v>
      </c>
      <c r="F164" s="132">
        <v>3500000</v>
      </c>
      <c r="G164" s="132" t="s">
        <v>212</v>
      </c>
      <c r="H164" s="132" t="s">
        <v>184</v>
      </c>
      <c r="I164" s="184"/>
      <c r="J164" s="184"/>
      <c r="K164" s="184"/>
      <c r="L164" s="242"/>
      <c r="M164" s="242"/>
      <c r="N164" s="132" t="s">
        <v>72</v>
      </c>
      <c r="O164" s="155" t="s">
        <v>249</v>
      </c>
      <c r="P164" s="155"/>
      <c r="Q164" s="155"/>
      <c r="R164" s="132"/>
      <c r="S164" s="123">
        <f t="shared" si="7"/>
        <v>0</v>
      </c>
      <c r="T164" s="133">
        <v>100</v>
      </c>
      <c r="U164" s="268"/>
      <c r="V164" s="187"/>
      <c r="W164" s="187"/>
    </row>
    <row r="165" spans="1:23" s="185" customFormat="1" ht="36.75" customHeight="1">
      <c r="A165" s="116">
        <v>112</v>
      </c>
      <c r="B165" s="233"/>
      <c r="C165" s="213" t="s">
        <v>74</v>
      </c>
      <c r="D165" s="129">
        <v>2019</v>
      </c>
      <c r="E165" s="132">
        <v>3000000</v>
      </c>
      <c r="F165" s="118"/>
      <c r="G165" s="121"/>
      <c r="H165" s="132"/>
      <c r="I165" s="184"/>
      <c r="J165" s="184"/>
      <c r="K165" s="184"/>
      <c r="L165" s="243"/>
      <c r="M165" s="243"/>
      <c r="N165" s="132" t="s">
        <v>72</v>
      </c>
      <c r="O165" s="155"/>
      <c r="P165" s="155"/>
      <c r="Q165" s="155"/>
      <c r="R165" s="132"/>
      <c r="S165" s="123">
        <f t="shared" si="7"/>
        <v>0</v>
      </c>
      <c r="T165" s="133"/>
      <c r="U165" s="269"/>
      <c r="V165" s="187"/>
      <c r="W165" s="187"/>
    </row>
    <row r="166" spans="1:23" s="185" customFormat="1" ht="67.5" customHeight="1">
      <c r="A166" s="116">
        <v>113</v>
      </c>
      <c r="B166" s="227"/>
      <c r="C166" s="213" t="s">
        <v>219</v>
      </c>
      <c r="D166" s="129">
        <v>2019</v>
      </c>
      <c r="E166" s="132">
        <v>150000000</v>
      </c>
      <c r="F166" s="132"/>
      <c r="G166" s="132"/>
      <c r="H166" s="132"/>
      <c r="I166" s="184"/>
      <c r="J166" s="184"/>
      <c r="K166" s="184"/>
      <c r="L166" s="184"/>
      <c r="M166" s="184"/>
      <c r="N166" s="132" t="s">
        <v>50</v>
      </c>
      <c r="O166" s="155"/>
      <c r="P166" s="155"/>
      <c r="Q166" s="155"/>
      <c r="R166" s="132"/>
      <c r="S166" s="123">
        <f t="shared" si="7"/>
        <v>0</v>
      </c>
      <c r="T166" s="133"/>
      <c r="U166" s="267" t="s">
        <v>220</v>
      </c>
      <c r="V166" s="160"/>
      <c r="W166" s="160"/>
    </row>
    <row r="167" spans="1:23" s="185" customFormat="1" ht="41.25" customHeight="1">
      <c r="A167" s="116">
        <v>114</v>
      </c>
      <c r="B167" s="233"/>
      <c r="C167" s="213" t="s">
        <v>69</v>
      </c>
      <c r="D167" s="129">
        <v>2019</v>
      </c>
      <c r="E167" s="132">
        <v>5500000</v>
      </c>
      <c r="F167" s="132">
        <v>5500000</v>
      </c>
      <c r="G167" s="132" t="s">
        <v>212</v>
      </c>
      <c r="H167" s="132" t="s">
        <v>184</v>
      </c>
      <c r="I167" s="184"/>
      <c r="J167" s="184"/>
      <c r="K167" s="184"/>
      <c r="L167" s="242"/>
      <c r="M167" s="242"/>
      <c r="N167" s="132" t="s">
        <v>72</v>
      </c>
      <c r="O167" s="155" t="s">
        <v>249</v>
      </c>
      <c r="P167" s="155"/>
      <c r="Q167" s="155"/>
      <c r="R167" s="132"/>
      <c r="S167" s="123">
        <f t="shared" si="7"/>
        <v>0</v>
      </c>
      <c r="T167" s="133">
        <v>100</v>
      </c>
      <c r="U167" s="268"/>
      <c r="V167" s="187"/>
      <c r="W167" s="187"/>
    </row>
    <row r="168" spans="1:23" s="185" customFormat="1" ht="41.25" customHeight="1">
      <c r="A168" s="116">
        <v>115</v>
      </c>
      <c r="B168" s="227"/>
      <c r="C168" s="213" t="s">
        <v>74</v>
      </c>
      <c r="D168" s="129">
        <v>2019</v>
      </c>
      <c r="E168" s="132">
        <v>5000000</v>
      </c>
      <c r="F168" s="118"/>
      <c r="G168" s="121"/>
      <c r="H168" s="132"/>
      <c r="I168" s="184"/>
      <c r="J168" s="184"/>
      <c r="K168" s="184"/>
      <c r="L168" s="243"/>
      <c r="M168" s="243"/>
      <c r="N168" s="132" t="s">
        <v>72</v>
      </c>
      <c r="O168" s="155"/>
      <c r="P168" s="155"/>
      <c r="Q168" s="155"/>
      <c r="R168" s="132"/>
      <c r="S168" s="123">
        <f t="shared" si="7"/>
        <v>0</v>
      </c>
      <c r="T168" s="133"/>
      <c r="U168" s="269"/>
      <c r="V168" s="187"/>
      <c r="W168" s="187"/>
    </row>
    <row r="169" spans="1:23" s="185" customFormat="1" ht="65.25" customHeight="1">
      <c r="A169" s="116">
        <v>116</v>
      </c>
      <c r="B169" s="227"/>
      <c r="C169" s="213" t="s">
        <v>221</v>
      </c>
      <c r="D169" s="129">
        <v>2019</v>
      </c>
      <c r="E169" s="132">
        <v>169750000</v>
      </c>
      <c r="F169" s="132"/>
      <c r="G169" s="132"/>
      <c r="H169" s="132"/>
      <c r="I169" s="184"/>
      <c r="J169" s="184"/>
      <c r="K169" s="184"/>
      <c r="L169" s="184"/>
      <c r="M169" s="184"/>
      <c r="N169" s="132" t="s">
        <v>50</v>
      </c>
      <c r="O169" s="155"/>
      <c r="P169" s="155"/>
      <c r="Q169" s="155"/>
      <c r="R169" s="132"/>
      <c r="S169" s="123">
        <f t="shared" si="7"/>
        <v>0</v>
      </c>
      <c r="T169" s="133"/>
      <c r="U169" s="267" t="s">
        <v>222</v>
      </c>
      <c r="V169" s="160"/>
      <c r="W169" s="160"/>
    </row>
    <row r="170" spans="1:23" s="185" customFormat="1" ht="39.75" customHeight="1">
      <c r="A170" s="116">
        <v>117</v>
      </c>
      <c r="B170" s="227"/>
      <c r="C170" s="213" t="s">
        <v>69</v>
      </c>
      <c r="D170" s="129">
        <v>2019</v>
      </c>
      <c r="E170" s="132">
        <v>6500000</v>
      </c>
      <c r="F170" s="132">
        <v>6500000</v>
      </c>
      <c r="G170" s="132" t="s">
        <v>212</v>
      </c>
      <c r="H170" s="132" t="s">
        <v>184</v>
      </c>
      <c r="I170" s="184"/>
      <c r="J170" s="184"/>
      <c r="K170" s="184"/>
      <c r="L170" s="242"/>
      <c r="M170" s="242"/>
      <c r="N170" s="132" t="s">
        <v>72</v>
      </c>
      <c r="O170" s="155" t="s">
        <v>249</v>
      </c>
      <c r="P170" s="155"/>
      <c r="Q170" s="155"/>
      <c r="R170" s="132"/>
      <c r="S170" s="123">
        <f t="shared" si="7"/>
        <v>0</v>
      </c>
      <c r="T170" s="133">
        <v>100</v>
      </c>
      <c r="U170" s="268"/>
      <c r="V170" s="187"/>
      <c r="W170" s="187"/>
    </row>
    <row r="171" spans="1:23" s="188" customFormat="1" ht="39.75" customHeight="1">
      <c r="A171" s="116">
        <v>118</v>
      </c>
      <c r="B171" s="136"/>
      <c r="C171" s="213" t="s">
        <v>74</v>
      </c>
      <c r="D171" s="129">
        <v>2019</v>
      </c>
      <c r="E171" s="132">
        <v>6000000</v>
      </c>
      <c r="F171" s="132"/>
      <c r="G171" s="132"/>
      <c r="H171" s="132"/>
      <c r="I171" s="184"/>
      <c r="J171" s="184"/>
      <c r="K171" s="184"/>
      <c r="L171" s="243"/>
      <c r="M171" s="243"/>
      <c r="N171" s="132" t="s">
        <v>72</v>
      </c>
      <c r="O171" s="155"/>
      <c r="P171" s="155"/>
      <c r="Q171" s="155"/>
      <c r="R171" s="132"/>
      <c r="S171" s="140">
        <f t="shared" si="7"/>
        <v>0</v>
      </c>
      <c r="T171" s="133"/>
      <c r="U171" s="269"/>
      <c r="V171" s="160"/>
      <c r="W171" s="160"/>
    </row>
    <row r="172" spans="1:23" s="185" customFormat="1" ht="45" customHeight="1">
      <c r="A172" s="116">
        <v>119</v>
      </c>
      <c r="B172" s="227"/>
      <c r="C172" s="213" t="s">
        <v>223</v>
      </c>
      <c r="D172" s="129">
        <v>2019</v>
      </c>
      <c r="E172" s="132">
        <v>170000000</v>
      </c>
      <c r="F172" s="132"/>
      <c r="G172" s="132"/>
      <c r="H172" s="132"/>
      <c r="I172" s="184"/>
      <c r="J172" s="184"/>
      <c r="K172" s="184"/>
      <c r="L172" s="184"/>
      <c r="M172" s="184"/>
      <c r="N172" s="132" t="s">
        <v>50</v>
      </c>
      <c r="O172" s="155"/>
      <c r="P172" s="155"/>
      <c r="Q172" s="155"/>
      <c r="R172" s="132"/>
      <c r="S172" s="123">
        <f t="shared" si="7"/>
        <v>0</v>
      </c>
      <c r="T172" s="133"/>
      <c r="U172" s="267" t="s">
        <v>224</v>
      </c>
      <c r="V172" s="160"/>
      <c r="W172" s="160"/>
    </row>
    <row r="173" spans="1:23" s="185" customFormat="1" ht="45" customHeight="1">
      <c r="A173" s="116">
        <v>120</v>
      </c>
      <c r="B173" s="227"/>
      <c r="C173" s="213" t="s">
        <v>69</v>
      </c>
      <c r="D173" s="129">
        <v>2019</v>
      </c>
      <c r="E173" s="132">
        <v>7000000</v>
      </c>
      <c r="F173" s="132">
        <v>6955000</v>
      </c>
      <c r="G173" s="132" t="s">
        <v>212</v>
      </c>
      <c r="H173" s="132" t="s">
        <v>184</v>
      </c>
      <c r="I173" s="184"/>
      <c r="J173" s="184"/>
      <c r="K173" s="184"/>
      <c r="L173" s="242"/>
      <c r="M173" s="242"/>
      <c r="N173" s="132" t="s">
        <v>72</v>
      </c>
      <c r="O173" s="155" t="s">
        <v>249</v>
      </c>
      <c r="P173" s="155"/>
      <c r="Q173" s="155"/>
      <c r="R173" s="132"/>
      <c r="S173" s="123">
        <f t="shared" si="7"/>
        <v>0</v>
      </c>
      <c r="T173" s="133">
        <v>100</v>
      </c>
      <c r="U173" s="268"/>
      <c r="V173" s="160"/>
      <c r="W173" s="160"/>
    </row>
    <row r="174" spans="1:23" s="185" customFormat="1" ht="45" customHeight="1">
      <c r="A174" s="116">
        <v>121</v>
      </c>
      <c r="B174" s="227"/>
      <c r="C174" s="213" t="s">
        <v>74</v>
      </c>
      <c r="D174" s="129">
        <v>2019</v>
      </c>
      <c r="E174" s="132">
        <v>6500000</v>
      </c>
      <c r="F174" s="132"/>
      <c r="G174" s="132"/>
      <c r="H174" s="132"/>
      <c r="I174" s="184"/>
      <c r="J174" s="184"/>
      <c r="K174" s="184"/>
      <c r="L174" s="243"/>
      <c r="M174" s="243"/>
      <c r="N174" s="132" t="s">
        <v>72</v>
      </c>
      <c r="O174" s="155"/>
      <c r="P174" s="155"/>
      <c r="Q174" s="155"/>
      <c r="R174" s="132"/>
      <c r="S174" s="123">
        <f t="shared" si="7"/>
        <v>0</v>
      </c>
      <c r="T174" s="133"/>
      <c r="U174" s="269"/>
      <c r="V174" s="160"/>
      <c r="W174" s="160"/>
    </row>
    <row r="175" spans="1:23" s="185" customFormat="1" ht="73.5" customHeight="1">
      <c r="A175" s="116">
        <v>122</v>
      </c>
      <c r="B175" s="227"/>
      <c r="C175" s="213" t="s">
        <v>225</v>
      </c>
      <c r="D175" s="129">
        <v>2019</v>
      </c>
      <c r="E175" s="132">
        <v>176000000</v>
      </c>
      <c r="F175" s="132"/>
      <c r="G175" s="132"/>
      <c r="H175" s="132"/>
      <c r="I175" s="184"/>
      <c r="J175" s="184"/>
      <c r="K175" s="184"/>
      <c r="L175" s="184"/>
      <c r="M175" s="184"/>
      <c r="N175" s="132" t="s">
        <v>50</v>
      </c>
      <c r="O175" s="155"/>
      <c r="P175" s="155"/>
      <c r="Q175" s="155"/>
      <c r="R175" s="132"/>
      <c r="S175" s="123">
        <f t="shared" si="7"/>
        <v>0</v>
      </c>
      <c r="T175" s="133"/>
      <c r="U175" s="267" t="s">
        <v>226</v>
      </c>
      <c r="V175" s="160"/>
      <c r="W175" s="160"/>
    </row>
    <row r="176" spans="1:23" s="185" customFormat="1" ht="45" customHeight="1">
      <c r="A176" s="116">
        <v>123</v>
      </c>
      <c r="B176" s="227"/>
      <c r="C176" s="213" t="s">
        <v>69</v>
      </c>
      <c r="D176" s="129">
        <v>2019</v>
      </c>
      <c r="E176" s="132">
        <v>7000000</v>
      </c>
      <c r="F176" s="132">
        <v>6988000</v>
      </c>
      <c r="G176" s="132" t="s">
        <v>212</v>
      </c>
      <c r="H176" s="132" t="s">
        <v>184</v>
      </c>
      <c r="I176" s="184"/>
      <c r="J176" s="184"/>
      <c r="K176" s="184"/>
      <c r="L176" s="242"/>
      <c r="M176" s="242"/>
      <c r="N176" s="132" t="s">
        <v>72</v>
      </c>
      <c r="O176" s="155" t="s">
        <v>249</v>
      </c>
      <c r="P176" s="155"/>
      <c r="Q176" s="155"/>
      <c r="R176" s="132"/>
      <c r="S176" s="123">
        <f t="shared" si="7"/>
        <v>0</v>
      </c>
      <c r="T176" s="133">
        <v>100</v>
      </c>
      <c r="U176" s="268"/>
      <c r="V176" s="160"/>
      <c r="W176" s="160"/>
    </row>
    <row r="177" spans="1:23" s="185" customFormat="1" ht="45" customHeight="1">
      <c r="A177" s="116">
        <v>124</v>
      </c>
      <c r="B177" s="227"/>
      <c r="C177" s="213" t="s">
        <v>74</v>
      </c>
      <c r="D177" s="129">
        <v>2019</v>
      </c>
      <c r="E177" s="132">
        <v>6500000</v>
      </c>
      <c r="F177" s="132"/>
      <c r="G177" s="132"/>
      <c r="H177" s="132"/>
      <c r="I177" s="184"/>
      <c r="J177" s="184"/>
      <c r="K177" s="184"/>
      <c r="L177" s="243"/>
      <c r="M177" s="243"/>
      <c r="N177" s="132" t="s">
        <v>72</v>
      </c>
      <c r="O177" s="155"/>
      <c r="P177" s="155"/>
      <c r="Q177" s="155"/>
      <c r="R177" s="132"/>
      <c r="S177" s="123">
        <f t="shared" si="7"/>
        <v>0</v>
      </c>
      <c r="T177" s="133"/>
      <c r="U177" s="269"/>
      <c r="V177" s="160"/>
      <c r="W177" s="160"/>
    </row>
    <row r="178" spans="1:23" s="185" customFormat="1" ht="45" customHeight="1">
      <c r="A178" s="116">
        <v>125</v>
      </c>
      <c r="B178" s="227"/>
      <c r="C178" s="213" t="s">
        <v>227</v>
      </c>
      <c r="D178" s="129">
        <v>2019</v>
      </c>
      <c r="E178" s="132">
        <v>150000000</v>
      </c>
      <c r="F178" s="132"/>
      <c r="G178" s="132"/>
      <c r="H178" s="132"/>
      <c r="I178" s="184"/>
      <c r="J178" s="184"/>
      <c r="K178" s="184"/>
      <c r="L178" s="184"/>
      <c r="M178" s="184"/>
      <c r="N178" s="132" t="s">
        <v>50</v>
      </c>
      <c r="O178" s="155"/>
      <c r="P178" s="155"/>
      <c r="Q178" s="155"/>
      <c r="R178" s="132"/>
      <c r="S178" s="123">
        <f t="shared" si="7"/>
        <v>0</v>
      </c>
      <c r="T178" s="133"/>
      <c r="U178" s="267" t="s">
        <v>228</v>
      </c>
      <c r="V178" s="160"/>
      <c r="W178" s="160"/>
    </row>
    <row r="179" spans="1:23" s="185" customFormat="1" ht="45" customHeight="1">
      <c r="A179" s="116">
        <v>126</v>
      </c>
      <c r="B179" s="227"/>
      <c r="C179" s="213" t="s">
        <v>69</v>
      </c>
      <c r="D179" s="129">
        <v>2019</v>
      </c>
      <c r="E179" s="132">
        <v>6500000</v>
      </c>
      <c r="F179" s="132">
        <v>6500000</v>
      </c>
      <c r="G179" s="132" t="s">
        <v>212</v>
      </c>
      <c r="H179" s="132" t="s">
        <v>184</v>
      </c>
      <c r="I179" s="184"/>
      <c r="J179" s="184"/>
      <c r="K179" s="184"/>
      <c r="L179" s="242"/>
      <c r="M179" s="242"/>
      <c r="N179" s="132" t="s">
        <v>72</v>
      </c>
      <c r="O179" s="155" t="s">
        <v>249</v>
      </c>
      <c r="P179" s="155"/>
      <c r="Q179" s="155"/>
      <c r="R179" s="132"/>
      <c r="S179" s="123">
        <f t="shared" si="7"/>
        <v>0</v>
      </c>
      <c r="T179" s="133">
        <v>100</v>
      </c>
      <c r="U179" s="268"/>
      <c r="V179" s="160"/>
      <c r="W179" s="160"/>
    </row>
    <row r="180" spans="1:23" s="185" customFormat="1" ht="45" customHeight="1">
      <c r="A180" s="116">
        <v>127</v>
      </c>
      <c r="B180" s="227"/>
      <c r="C180" s="213" t="s">
        <v>74</v>
      </c>
      <c r="D180" s="129">
        <v>2019</v>
      </c>
      <c r="E180" s="132">
        <v>6000000</v>
      </c>
      <c r="F180" s="132"/>
      <c r="G180" s="132"/>
      <c r="H180" s="132"/>
      <c r="I180" s="184"/>
      <c r="J180" s="184"/>
      <c r="K180" s="184"/>
      <c r="L180" s="243"/>
      <c r="M180" s="243"/>
      <c r="N180" s="132" t="s">
        <v>72</v>
      </c>
      <c r="O180" s="155"/>
      <c r="P180" s="155"/>
      <c r="Q180" s="155"/>
      <c r="R180" s="132"/>
      <c r="S180" s="123">
        <f t="shared" si="7"/>
        <v>0</v>
      </c>
      <c r="T180" s="133"/>
      <c r="U180" s="269"/>
      <c r="V180" s="160"/>
      <c r="W180" s="160"/>
    </row>
    <row r="181" spans="1:23" s="185" customFormat="1" ht="72" customHeight="1">
      <c r="A181" s="116">
        <v>128</v>
      </c>
      <c r="B181" s="227"/>
      <c r="C181" s="213" t="s">
        <v>229</v>
      </c>
      <c r="D181" s="129">
        <v>2019</v>
      </c>
      <c r="E181" s="132">
        <v>180000000</v>
      </c>
      <c r="F181" s="132"/>
      <c r="G181" s="132"/>
      <c r="H181" s="132"/>
      <c r="I181" s="184"/>
      <c r="J181" s="184"/>
      <c r="K181" s="184"/>
      <c r="L181" s="184"/>
      <c r="M181" s="184"/>
      <c r="N181" s="132" t="s">
        <v>50</v>
      </c>
      <c r="O181" s="155"/>
      <c r="P181" s="155"/>
      <c r="Q181" s="155"/>
      <c r="R181" s="132"/>
      <c r="S181" s="123">
        <f t="shared" si="7"/>
        <v>0</v>
      </c>
      <c r="T181" s="133"/>
      <c r="U181" s="267" t="s">
        <v>230</v>
      </c>
      <c r="V181" s="160"/>
      <c r="W181" s="160"/>
    </row>
    <row r="182" spans="1:23" s="185" customFormat="1" ht="45" customHeight="1">
      <c r="A182" s="116">
        <v>129</v>
      </c>
      <c r="B182" s="227"/>
      <c r="C182" s="213" t="s">
        <v>69</v>
      </c>
      <c r="D182" s="129">
        <v>2019</v>
      </c>
      <c r="E182" s="132">
        <v>7000000</v>
      </c>
      <c r="F182" s="132">
        <v>6974500</v>
      </c>
      <c r="G182" s="132" t="s">
        <v>212</v>
      </c>
      <c r="H182" s="132" t="s">
        <v>184</v>
      </c>
      <c r="I182" s="184"/>
      <c r="J182" s="184"/>
      <c r="K182" s="184"/>
      <c r="L182" s="242"/>
      <c r="M182" s="242"/>
      <c r="N182" s="132" t="s">
        <v>72</v>
      </c>
      <c r="O182" s="155" t="s">
        <v>249</v>
      </c>
      <c r="P182" s="155"/>
      <c r="Q182" s="155"/>
      <c r="R182" s="132"/>
      <c r="S182" s="123">
        <f t="shared" si="7"/>
        <v>0</v>
      </c>
      <c r="T182" s="133">
        <v>100</v>
      </c>
      <c r="U182" s="268"/>
      <c r="V182" s="160"/>
      <c r="W182" s="160"/>
    </row>
    <row r="183" spans="1:23" s="185" customFormat="1" ht="45.75" customHeight="1">
      <c r="A183" s="116">
        <v>130</v>
      </c>
      <c r="B183" s="227"/>
      <c r="C183" s="213" t="s">
        <v>74</v>
      </c>
      <c r="D183" s="129">
        <v>2019</v>
      </c>
      <c r="E183" s="132">
        <v>6500000</v>
      </c>
      <c r="F183" s="132"/>
      <c r="G183" s="132"/>
      <c r="H183" s="132"/>
      <c r="I183" s="184"/>
      <c r="J183" s="184"/>
      <c r="K183" s="184"/>
      <c r="L183" s="243"/>
      <c r="M183" s="243"/>
      <c r="N183" s="132" t="s">
        <v>72</v>
      </c>
      <c r="O183" s="155"/>
      <c r="P183" s="155"/>
      <c r="Q183" s="155"/>
      <c r="R183" s="132"/>
      <c r="S183" s="123">
        <f t="shared" si="7"/>
        <v>0</v>
      </c>
      <c r="T183" s="133"/>
      <c r="U183" s="269"/>
      <c r="V183" s="160"/>
      <c r="W183" s="160"/>
    </row>
    <row r="184" spans="1:23" s="185" customFormat="1" ht="14.25" customHeight="1">
      <c r="A184" s="116"/>
      <c r="B184" s="227"/>
      <c r="C184" s="213"/>
      <c r="D184" s="129"/>
      <c r="E184" s="132"/>
      <c r="F184" s="132"/>
      <c r="G184" s="132"/>
      <c r="H184" s="132"/>
      <c r="I184" s="184"/>
      <c r="J184" s="184"/>
      <c r="K184" s="184"/>
      <c r="L184" s="132"/>
      <c r="M184" s="132"/>
      <c r="N184" s="132"/>
      <c r="O184" s="155"/>
      <c r="P184" s="155"/>
      <c r="Q184" s="155"/>
      <c r="R184" s="132"/>
      <c r="S184" s="123"/>
      <c r="T184" s="133"/>
      <c r="U184" s="132"/>
      <c r="V184" s="187"/>
      <c r="W184" s="187"/>
    </row>
    <row r="185" spans="1:23" s="127" customFormat="1" ht="65.25" customHeight="1">
      <c r="A185" s="116"/>
      <c r="B185" s="227" t="s">
        <v>231</v>
      </c>
      <c r="C185" s="176" t="s">
        <v>232</v>
      </c>
      <c r="D185" s="117"/>
      <c r="E185" s="118">
        <f>SUM(E186:E189)</f>
        <v>220000000</v>
      </c>
      <c r="F185" s="118">
        <f>SUM(F186:F189)</f>
        <v>54938000</v>
      </c>
      <c r="G185" s="121"/>
      <c r="H185" s="121"/>
      <c r="I185" s="125"/>
      <c r="J185" s="125"/>
      <c r="K185" s="125"/>
      <c r="L185" s="121"/>
      <c r="M185" s="121"/>
      <c r="N185" s="125"/>
      <c r="O185" s="121"/>
      <c r="P185" s="121"/>
      <c r="Q185" s="121"/>
      <c r="R185" s="118">
        <f>SUM(R186:R189)</f>
        <v>0</v>
      </c>
      <c r="S185" s="123">
        <f>R185/E185*100</f>
        <v>0</v>
      </c>
      <c r="T185" s="124"/>
      <c r="U185" s="121"/>
      <c r="V185" s="187"/>
      <c r="W185" s="187"/>
    </row>
    <row r="186" spans="1:23" s="185" customFormat="1" ht="45">
      <c r="A186" s="116">
        <v>131</v>
      </c>
      <c r="B186" s="227"/>
      <c r="C186" s="213" t="s">
        <v>233</v>
      </c>
      <c r="D186" s="129">
        <v>2019</v>
      </c>
      <c r="E186" s="132">
        <v>55000000</v>
      </c>
      <c r="F186" s="132">
        <v>54938000</v>
      </c>
      <c r="G186" s="132" t="s">
        <v>234</v>
      </c>
      <c r="H186" s="132" t="s">
        <v>235</v>
      </c>
      <c r="I186" s="280" t="s">
        <v>237</v>
      </c>
      <c r="J186" s="281"/>
      <c r="K186" s="282"/>
      <c r="L186" s="132"/>
      <c r="M186" s="132"/>
      <c r="N186" s="132" t="s">
        <v>60</v>
      </c>
      <c r="O186" s="155" t="s">
        <v>249</v>
      </c>
      <c r="P186" s="155"/>
      <c r="Q186" s="155"/>
      <c r="R186" s="132"/>
      <c r="S186" s="123">
        <f>R186/E186*100</f>
        <v>0</v>
      </c>
      <c r="T186" s="133">
        <v>100</v>
      </c>
      <c r="U186" s="132" t="s">
        <v>236</v>
      </c>
      <c r="V186" s="187"/>
      <c r="W186" s="187"/>
    </row>
    <row r="187" spans="1:23" s="185" customFormat="1" ht="45">
      <c r="A187" s="116">
        <v>132</v>
      </c>
      <c r="B187" s="227"/>
      <c r="C187" s="213" t="s">
        <v>233</v>
      </c>
      <c r="D187" s="129">
        <v>2019</v>
      </c>
      <c r="E187" s="132">
        <v>55000000</v>
      </c>
      <c r="F187" s="132"/>
      <c r="G187" s="132"/>
      <c r="H187" s="132"/>
      <c r="I187" s="280"/>
      <c r="J187" s="281"/>
      <c r="K187" s="282"/>
      <c r="L187" s="132"/>
      <c r="M187" s="132"/>
      <c r="N187" s="132" t="s">
        <v>60</v>
      </c>
      <c r="O187" s="155"/>
      <c r="P187" s="155"/>
      <c r="Q187" s="155"/>
      <c r="R187" s="132"/>
      <c r="S187" s="123">
        <f>R187/E187*100</f>
        <v>0</v>
      </c>
      <c r="T187" s="133"/>
      <c r="U187" s="132" t="s">
        <v>236</v>
      </c>
      <c r="V187" s="187"/>
      <c r="W187" s="187"/>
    </row>
    <row r="188" spans="1:23" s="185" customFormat="1" ht="45">
      <c r="A188" s="116">
        <v>133</v>
      </c>
      <c r="B188" s="227"/>
      <c r="C188" s="213" t="s">
        <v>233</v>
      </c>
      <c r="D188" s="129">
        <v>2019</v>
      </c>
      <c r="E188" s="132">
        <v>55000000</v>
      </c>
      <c r="F188" s="132"/>
      <c r="G188" s="132"/>
      <c r="H188" s="132"/>
      <c r="I188" s="280"/>
      <c r="J188" s="281"/>
      <c r="K188" s="282"/>
      <c r="L188" s="132"/>
      <c r="M188" s="132"/>
      <c r="N188" s="132" t="s">
        <v>60</v>
      </c>
      <c r="O188" s="155"/>
      <c r="P188" s="155"/>
      <c r="Q188" s="155"/>
      <c r="R188" s="132"/>
      <c r="S188" s="123">
        <f>R188/E188*100</f>
        <v>0</v>
      </c>
      <c r="T188" s="133"/>
      <c r="U188" s="132" t="s">
        <v>236</v>
      </c>
      <c r="V188" s="187"/>
      <c r="W188" s="187"/>
    </row>
    <row r="189" spans="1:23" s="185" customFormat="1" ht="45">
      <c r="A189" s="128">
        <v>134</v>
      </c>
      <c r="B189" s="227"/>
      <c r="C189" s="213" t="s">
        <v>233</v>
      </c>
      <c r="D189" s="129">
        <v>2019</v>
      </c>
      <c r="E189" s="132">
        <v>55000000</v>
      </c>
      <c r="F189" s="132"/>
      <c r="G189" s="132"/>
      <c r="H189" s="132"/>
      <c r="I189" s="280"/>
      <c r="J189" s="281"/>
      <c r="K189" s="282"/>
      <c r="L189" s="132"/>
      <c r="M189" s="132"/>
      <c r="N189" s="132" t="s">
        <v>60</v>
      </c>
      <c r="O189" s="155"/>
      <c r="P189" s="155"/>
      <c r="Q189" s="155"/>
      <c r="R189" s="132"/>
      <c r="S189" s="123">
        <f>R189/E189*100</f>
        <v>0</v>
      </c>
      <c r="T189" s="133"/>
      <c r="U189" s="132" t="s">
        <v>236</v>
      </c>
      <c r="V189" s="187"/>
      <c r="W189" s="187"/>
    </row>
    <row r="190" spans="1:23">
      <c r="A190" s="189"/>
      <c r="B190" s="241"/>
      <c r="C190" s="222"/>
      <c r="D190" s="74"/>
      <c r="E190" s="190"/>
      <c r="F190" s="191"/>
      <c r="G190" s="79"/>
      <c r="H190" s="76"/>
      <c r="I190" s="79"/>
      <c r="J190" s="79"/>
      <c r="K190" s="79"/>
      <c r="L190" s="76"/>
      <c r="M190" s="76"/>
      <c r="N190" s="193"/>
      <c r="O190" s="76"/>
      <c r="P190" s="76"/>
      <c r="Q190" s="76"/>
      <c r="R190" s="194"/>
      <c r="S190" s="195"/>
      <c r="T190" s="196"/>
      <c r="U190" s="192"/>
      <c r="V190" s="197"/>
      <c r="W190" s="197"/>
    </row>
    <row r="192" spans="1:23" ht="15" customHeight="1">
      <c r="C192" s="65"/>
      <c r="D192" s="65"/>
      <c r="E192" s="63"/>
      <c r="G192" s="63"/>
      <c r="H192" s="65"/>
      <c r="I192" s="68"/>
      <c r="J192" s="68"/>
      <c r="L192"/>
      <c r="M192"/>
      <c r="N192"/>
      <c r="O192" s="198"/>
      <c r="P192"/>
      <c r="Q192"/>
      <c r="R192"/>
      <c r="T192"/>
      <c r="U192"/>
      <c r="V192"/>
      <c r="W192"/>
    </row>
    <row r="193" spans="1:23" ht="15" customHeight="1">
      <c r="C193" s="65"/>
      <c r="D193" s="65"/>
      <c r="E193" s="63"/>
      <c r="G193" s="63"/>
      <c r="H193" s="65"/>
      <c r="I193" s="68"/>
      <c r="J193" s="68"/>
      <c r="L193"/>
      <c r="M193"/>
      <c r="N193"/>
      <c r="O193"/>
      <c r="P193"/>
      <c r="Q193"/>
      <c r="R193"/>
      <c r="T193"/>
      <c r="U193"/>
      <c r="V193"/>
      <c r="W193"/>
    </row>
    <row r="194" spans="1:23">
      <c r="C194" s="65"/>
      <c r="D194" s="65"/>
      <c r="E194" s="63"/>
      <c r="G194" s="63"/>
      <c r="H194" s="65"/>
      <c r="I194" s="68"/>
      <c r="J194" s="68"/>
      <c r="L194"/>
      <c r="M194"/>
      <c r="N194"/>
      <c r="O194"/>
      <c r="P194"/>
      <c r="Q194"/>
      <c r="R194"/>
      <c r="T194"/>
      <c r="U194"/>
      <c r="V194"/>
      <c r="W194"/>
    </row>
    <row r="195" spans="1:23">
      <c r="C195" s="65"/>
      <c r="D195" s="65"/>
      <c r="E195" s="63"/>
      <c r="G195" s="63"/>
      <c r="H195" s="65"/>
      <c r="I195" s="68"/>
      <c r="J195" s="68"/>
      <c r="L195"/>
      <c r="M195"/>
      <c r="N195"/>
      <c r="O195"/>
      <c r="P195"/>
      <c r="Q195"/>
      <c r="R195"/>
      <c r="T195"/>
      <c r="U195"/>
      <c r="V195"/>
      <c r="W195"/>
    </row>
    <row r="196" spans="1:23">
      <c r="C196" s="65"/>
      <c r="D196" s="65"/>
      <c r="E196" s="63"/>
      <c r="G196" s="63"/>
      <c r="H196" s="65"/>
      <c r="I196" s="68"/>
      <c r="J196" s="68"/>
      <c r="L196"/>
      <c r="M196"/>
      <c r="N196"/>
      <c r="O196"/>
      <c r="P196"/>
      <c r="Q196"/>
      <c r="R196"/>
      <c r="T196"/>
      <c r="U196"/>
      <c r="V196"/>
      <c r="W196"/>
    </row>
    <row r="197" spans="1:23">
      <c r="C197" s="65"/>
      <c r="D197" s="65"/>
      <c r="E197" s="63"/>
      <c r="G197" s="63"/>
      <c r="H197" s="65"/>
      <c r="I197" s="68"/>
      <c r="J197" s="68"/>
      <c r="L197"/>
      <c r="M197"/>
      <c r="N197"/>
      <c r="O197"/>
      <c r="P197"/>
      <c r="Q197"/>
      <c r="R197"/>
      <c r="T197"/>
      <c r="U197"/>
      <c r="V197"/>
      <c r="W197"/>
    </row>
    <row r="198" spans="1:23" s="67" customFormat="1">
      <c r="A198"/>
      <c r="B198" s="200"/>
      <c r="C198" s="65"/>
      <c r="D198" s="65"/>
      <c r="E198" s="63"/>
      <c r="F198"/>
      <c r="G198" s="63"/>
      <c r="H198" s="65"/>
      <c r="I198" s="68"/>
      <c r="J198" s="68"/>
      <c r="K198"/>
      <c r="L198"/>
      <c r="M198"/>
      <c r="N198"/>
      <c r="O198"/>
      <c r="P198"/>
      <c r="Q198"/>
      <c r="R198"/>
      <c r="S198"/>
      <c r="T198"/>
      <c r="U198"/>
      <c r="V198"/>
      <c r="W198"/>
    </row>
    <row r="199" spans="1:23" s="67" customFormat="1" ht="15.75" customHeight="1">
      <c r="A199"/>
      <c r="B199" s="200"/>
      <c r="C199" s="65"/>
      <c r="D199" s="65"/>
      <c r="E199" s="63"/>
      <c r="F199"/>
      <c r="G199" s="63"/>
      <c r="H199" s="65"/>
      <c r="I199" s="68"/>
      <c r="J199" s="68"/>
      <c r="K199"/>
      <c r="L199"/>
      <c r="M199"/>
      <c r="N199"/>
      <c r="O199"/>
      <c r="P199"/>
      <c r="Q199"/>
      <c r="R199"/>
      <c r="S199"/>
      <c r="T199"/>
      <c r="U199"/>
      <c r="V199"/>
      <c r="W199"/>
    </row>
    <row r="200" spans="1:23" s="67" customFormat="1" ht="15.75" customHeight="1">
      <c r="A200"/>
      <c r="B200" s="200"/>
      <c r="C200" s="65"/>
      <c r="D200" s="65"/>
      <c r="E200" s="63"/>
      <c r="F200"/>
      <c r="G200" s="63"/>
      <c r="H200" s="65"/>
      <c r="I200" s="68"/>
      <c r="J200" s="68"/>
      <c r="K200"/>
      <c r="L200"/>
      <c r="M200"/>
      <c r="N200"/>
      <c r="O200"/>
      <c r="P200"/>
      <c r="Q200"/>
      <c r="R200"/>
      <c r="S200"/>
      <c r="T200"/>
      <c r="U200"/>
      <c r="V200"/>
      <c r="W200"/>
    </row>
    <row r="201" spans="1:23" s="67" customFormat="1" ht="15.75" customHeight="1">
      <c r="A201"/>
      <c r="B201" s="200"/>
      <c r="C201" s="65"/>
      <c r="D201" s="65"/>
      <c r="E201" s="63"/>
      <c r="F201"/>
      <c r="G201" s="63"/>
      <c r="H201" s="65"/>
      <c r="I201" s="68"/>
      <c r="J201" s="68"/>
      <c r="K201"/>
      <c r="L201"/>
      <c r="M201"/>
      <c r="N201"/>
      <c r="O201"/>
      <c r="P201"/>
      <c r="Q201"/>
      <c r="R201"/>
      <c r="S201"/>
      <c r="T201"/>
      <c r="U201"/>
      <c r="V201"/>
      <c r="W201"/>
    </row>
    <row r="202" spans="1:23">
      <c r="F202" s="198"/>
      <c r="G202" s="200"/>
    </row>
    <row r="207" spans="1:23" s="67" customFormat="1">
      <c r="A207"/>
      <c r="B207" s="200"/>
      <c r="C207" s="61"/>
      <c r="D207" s="58"/>
      <c r="E207"/>
      <c r="F207" s="198"/>
      <c r="G207"/>
      <c r="H207" s="64"/>
      <c r="I207"/>
      <c r="J207"/>
      <c r="K207"/>
      <c r="L207" s="64"/>
      <c r="M207" s="64"/>
      <c r="N207" s="60"/>
      <c r="O207" s="64"/>
      <c r="P207" s="65"/>
      <c r="Q207" s="65"/>
      <c r="R207" s="63"/>
      <c r="S207"/>
      <c r="T207" s="63"/>
      <c r="U207" s="65"/>
      <c r="V207" s="68"/>
      <c r="W207" s="68"/>
    </row>
    <row r="208" spans="1:23" s="67" customFormat="1">
      <c r="A208"/>
      <c r="B208" s="200"/>
      <c r="C208" s="61"/>
      <c r="D208" s="58"/>
      <c r="E208"/>
      <c r="F208" s="198"/>
      <c r="G208"/>
      <c r="H208" s="64"/>
      <c r="I208"/>
      <c r="J208"/>
      <c r="K208"/>
      <c r="L208" s="64"/>
      <c r="M208" s="64"/>
      <c r="N208" s="60"/>
      <c r="O208" s="64"/>
      <c r="P208" s="65"/>
      <c r="Q208" s="65"/>
      <c r="R208" s="63"/>
      <c r="S208"/>
      <c r="T208" s="63"/>
      <c r="U208" s="65"/>
      <c r="V208" s="68"/>
      <c r="W208" s="68"/>
    </row>
    <row r="209" spans="6:7">
      <c r="F209" s="198"/>
      <c r="G209"/>
    </row>
    <row r="210" spans="6:7">
      <c r="F210" s="198"/>
      <c r="G210" s="199"/>
    </row>
    <row r="211" spans="6:7">
      <c r="F211" s="198"/>
      <c r="G211"/>
    </row>
    <row r="212" spans="6:7">
      <c r="F212" s="198"/>
      <c r="G212"/>
    </row>
    <row r="213" spans="6:7">
      <c r="F213" s="198"/>
      <c r="G213"/>
    </row>
  </sheetData>
  <mergeCells count="68">
    <mergeCell ref="W5:W8"/>
    <mergeCell ref="V5:V8"/>
    <mergeCell ref="A1:W1"/>
    <mergeCell ref="A2:W2"/>
    <mergeCell ref="A3:W3"/>
    <mergeCell ref="H5:H8"/>
    <mergeCell ref="R5:T6"/>
    <mergeCell ref="B5:B8"/>
    <mergeCell ref="A5:A8"/>
    <mergeCell ref="C5:C8"/>
    <mergeCell ref="D5:D8"/>
    <mergeCell ref="E5:E8"/>
    <mergeCell ref="I187:K187"/>
    <mergeCell ref="I188:K188"/>
    <mergeCell ref="I189:K189"/>
    <mergeCell ref="U25:U27"/>
    <mergeCell ref="U31:U33"/>
    <mergeCell ref="U34:U36"/>
    <mergeCell ref="U37:U39"/>
    <mergeCell ref="U40:U42"/>
    <mergeCell ref="U45:U47"/>
    <mergeCell ref="U51:U53"/>
    <mergeCell ref="I87:K87"/>
    <mergeCell ref="I88:K88"/>
    <mergeCell ref="I186:K186"/>
    <mergeCell ref="U111:U113"/>
    <mergeCell ref="U54:U56"/>
    <mergeCell ref="U60:U62"/>
    <mergeCell ref="U66:U68"/>
    <mergeCell ref="U69:U71"/>
    <mergeCell ref="U72:U74"/>
    <mergeCell ref="U77:U79"/>
    <mergeCell ref="U80:U82"/>
    <mergeCell ref="U86:U91"/>
    <mergeCell ref="U94:U96"/>
    <mergeCell ref="U97:U99"/>
    <mergeCell ref="U100:U102"/>
    <mergeCell ref="U157:U159"/>
    <mergeCell ref="U114:U116"/>
    <mergeCell ref="U117:U119"/>
    <mergeCell ref="U120:U122"/>
    <mergeCell ref="U123:U125"/>
    <mergeCell ref="U126:U128"/>
    <mergeCell ref="U129:U131"/>
    <mergeCell ref="U178:U180"/>
    <mergeCell ref="U181:U183"/>
    <mergeCell ref="F9:G9"/>
    <mergeCell ref="L7:L8"/>
    <mergeCell ref="M7:M8"/>
    <mergeCell ref="U160:U162"/>
    <mergeCell ref="U163:U165"/>
    <mergeCell ref="U166:U168"/>
    <mergeCell ref="U169:U171"/>
    <mergeCell ref="U172:U174"/>
    <mergeCell ref="U175:U177"/>
    <mergeCell ref="U132:U134"/>
    <mergeCell ref="U135:U137"/>
    <mergeCell ref="U148:U150"/>
    <mergeCell ref="U151:U153"/>
    <mergeCell ref="U154:U156"/>
    <mergeCell ref="Q5:Q7"/>
    <mergeCell ref="U5:U8"/>
    <mergeCell ref="F5:G8"/>
    <mergeCell ref="O5:O8"/>
    <mergeCell ref="I5:M6"/>
    <mergeCell ref="N5:N8"/>
    <mergeCell ref="P5:P8"/>
    <mergeCell ref="R7:S7"/>
  </mergeCells>
  <pageMargins left="0.39370078740157499" right="0.196850393700787" top="0.78740157480314998" bottom="0.59055118110236204" header="0.31496062992126" footer="0.27559055118110198"/>
  <pageSetup paperSize="8" scale="39" orientation="landscape" horizontalDpi="4294967293" verticalDpi="4294967293" r:id="rId1"/>
  <rowBreaks count="1" manualBreakCount="1">
    <brk id="145" max="3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II15"/>
  <sheetViews>
    <sheetView view="pageBreakPreview" zoomScale="80" zoomScaleNormal="70" zoomScaleSheetLayoutView="80" workbookViewId="0">
      <pane ySplit="7" topLeftCell="A12" activePane="bottomLeft" state="frozen"/>
      <selection activeCell="D1" sqref="D1"/>
      <selection pane="bottomLeft" activeCell="A3" sqref="A3"/>
    </sheetView>
  </sheetViews>
  <sheetFormatPr defaultColWidth="9" defaultRowHeight="15.75"/>
  <cols>
    <col min="1" max="1" width="5.7109375" style="36" customWidth="1"/>
    <col min="2" max="2" width="17.42578125" style="36" customWidth="1"/>
    <col min="3" max="3" width="17.28515625" style="36" customWidth="1"/>
    <col min="4" max="4" width="39" style="36" customWidth="1"/>
    <col min="5" max="5" width="12.5703125" style="36" customWidth="1"/>
    <col min="6" max="6" width="21.7109375" style="36" customWidth="1"/>
    <col min="7" max="7" width="21.28515625" style="36" customWidth="1"/>
    <col min="8" max="8" width="12.5703125" style="36" customWidth="1"/>
    <col min="9" max="11" width="7.5703125" style="36" customWidth="1"/>
    <col min="12" max="15" width="10.7109375" style="36" customWidth="1"/>
    <col min="16" max="16" width="9.7109375" style="36" customWidth="1"/>
    <col min="17" max="17" width="19.140625" style="36" customWidth="1"/>
    <col min="18" max="18" width="14.42578125" style="36" customWidth="1"/>
    <col min="19" max="19" width="14.7109375" style="36" customWidth="1"/>
    <col min="20" max="20" width="14.85546875" style="36" customWidth="1"/>
    <col min="21" max="21" width="13.7109375" style="36" customWidth="1"/>
    <col min="22" max="22" width="15.140625" style="36" customWidth="1"/>
    <col min="23" max="23" width="11.7109375" style="18" customWidth="1"/>
    <col min="24" max="24" width="13.42578125" style="15" bestFit="1" customWidth="1"/>
    <col min="25" max="25" width="20.85546875" style="15" bestFit="1" customWidth="1"/>
    <col min="26" max="26" width="9" style="15"/>
    <col min="27" max="27" width="16.42578125" style="15" bestFit="1" customWidth="1"/>
    <col min="28" max="28" width="17.5703125" style="16" bestFit="1" customWidth="1"/>
    <col min="29" max="243" width="9" style="15"/>
    <col min="244" max="16384" width="9" style="18"/>
  </cols>
  <sheetData>
    <row r="1" spans="1:243" ht="23.25">
      <c r="A1" s="300" t="s">
        <v>25</v>
      </c>
      <c r="B1" s="300"/>
      <c r="C1" s="300"/>
      <c r="D1" s="300"/>
      <c r="E1" s="300"/>
      <c r="F1" s="300"/>
      <c r="G1" s="300"/>
      <c r="H1" s="300"/>
      <c r="I1" s="300"/>
      <c r="J1" s="300"/>
      <c r="K1" s="300"/>
      <c r="L1" s="300"/>
      <c r="M1" s="300"/>
      <c r="N1" s="300"/>
      <c r="O1" s="300"/>
      <c r="P1" s="300"/>
      <c r="Q1" s="300"/>
      <c r="R1" s="300"/>
      <c r="S1" s="300"/>
      <c r="T1" s="300"/>
      <c r="U1" s="300"/>
      <c r="V1" s="300"/>
    </row>
    <row r="2" spans="1:243" ht="18.75">
      <c r="A2" s="19" t="s">
        <v>12</v>
      </c>
      <c r="B2" s="19"/>
      <c r="C2" s="19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</row>
    <row r="3" spans="1:243" ht="18.75">
      <c r="A3" s="19" t="s">
        <v>21</v>
      </c>
      <c r="B3" s="19"/>
      <c r="C3" s="19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</row>
    <row r="4" spans="1:243" ht="16.5" thickBot="1">
      <c r="A4" s="21"/>
      <c r="B4" s="21"/>
      <c r="C4" s="21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</row>
    <row r="5" spans="1:243" s="40" customFormat="1" ht="16.5" customHeight="1" thickTop="1">
      <c r="A5" s="301" t="s">
        <v>0</v>
      </c>
      <c r="B5" s="310" t="s">
        <v>37</v>
      </c>
      <c r="C5" s="311"/>
      <c r="D5" s="304" t="s">
        <v>2</v>
      </c>
      <c r="E5" s="305"/>
      <c r="F5" s="297" t="s">
        <v>14</v>
      </c>
      <c r="G5" s="306" t="s">
        <v>40</v>
      </c>
      <c r="H5" s="306" t="s">
        <v>10</v>
      </c>
      <c r="I5" s="318" t="s">
        <v>3</v>
      </c>
      <c r="J5" s="319"/>
      <c r="K5" s="319"/>
      <c r="L5" s="319"/>
      <c r="M5" s="320"/>
      <c r="N5" s="306" t="s">
        <v>27</v>
      </c>
      <c r="O5" s="306" t="s">
        <v>26</v>
      </c>
      <c r="P5" s="297" t="s">
        <v>9</v>
      </c>
      <c r="Q5" s="306" t="s">
        <v>28</v>
      </c>
      <c r="R5" s="310" t="s">
        <v>31</v>
      </c>
      <c r="S5" s="317"/>
      <c r="T5" s="311"/>
      <c r="U5" s="306" t="s">
        <v>29</v>
      </c>
      <c r="V5" s="301" t="s">
        <v>30</v>
      </c>
      <c r="W5" s="306" t="s">
        <v>41</v>
      </c>
      <c r="X5" s="38"/>
      <c r="Y5" s="38"/>
      <c r="Z5" s="38"/>
      <c r="AA5" s="38"/>
      <c r="AB5" s="39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  <c r="CF5" s="38"/>
      <c r="CG5" s="38"/>
      <c r="CH5" s="38"/>
      <c r="CI5" s="38"/>
      <c r="CJ5" s="38"/>
      <c r="CK5" s="38"/>
      <c r="CL5" s="38"/>
      <c r="CM5" s="38"/>
      <c r="CN5" s="38"/>
      <c r="CO5" s="38"/>
      <c r="CP5" s="38"/>
      <c r="CQ5" s="38"/>
      <c r="CR5" s="38"/>
      <c r="CS5" s="38"/>
      <c r="CT5" s="38"/>
      <c r="CU5" s="38"/>
      <c r="CV5" s="38"/>
      <c r="CW5" s="38"/>
      <c r="CX5" s="38"/>
      <c r="CY5" s="38"/>
      <c r="CZ5" s="38"/>
      <c r="DA5" s="38"/>
      <c r="DB5" s="38"/>
      <c r="DC5" s="38"/>
      <c r="DD5" s="38"/>
      <c r="DE5" s="38"/>
      <c r="DF5" s="38"/>
      <c r="DG5" s="38"/>
      <c r="DH5" s="38"/>
      <c r="DI5" s="38"/>
      <c r="DJ5" s="38"/>
      <c r="DK5" s="38"/>
      <c r="DL5" s="38"/>
      <c r="DM5" s="38"/>
      <c r="DN5" s="38"/>
      <c r="DO5" s="38"/>
      <c r="DP5" s="38"/>
      <c r="DQ5" s="38"/>
      <c r="DR5" s="38"/>
      <c r="DS5" s="38"/>
      <c r="DT5" s="38"/>
      <c r="DU5" s="38"/>
      <c r="DV5" s="38"/>
      <c r="DW5" s="38"/>
      <c r="DX5" s="38"/>
      <c r="DY5" s="38"/>
      <c r="DZ5" s="38"/>
      <c r="EA5" s="38"/>
      <c r="EB5" s="38"/>
      <c r="EC5" s="38"/>
      <c r="ED5" s="38"/>
      <c r="EE5" s="38"/>
      <c r="EF5" s="38"/>
      <c r="EG5" s="38"/>
      <c r="EH5" s="38"/>
      <c r="EI5" s="38"/>
      <c r="EJ5" s="38"/>
      <c r="EK5" s="38"/>
      <c r="EL5" s="38"/>
      <c r="EM5" s="38"/>
      <c r="EN5" s="38"/>
      <c r="EO5" s="38"/>
      <c r="EP5" s="38"/>
      <c r="EQ5" s="38"/>
      <c r="ER5" s="38"/>
      <c r="ES5" s="38"/>
      <c r="ET5" s="38"/>
      <c r="EU5" s="38"/>
      <c r="EV5" s="38"/>
      <c r="EW5" s="38"/>
      <c r="EX5" s="38"/>
      <c r="EY5" s="38"/>
      <c r="EZ5" s="38"/>
      <c r="FA5" s="38"/>
      <c r="FB5" s="38"/>
      <c r="FC5" s="38"/>
      <c r="FD5" s="38"/>
      <c r="FE5" s="38"/>
      <c r="FF5" s="38"/>
      <c r="FG5" s="38"/>
      <c r="FH5" s="38"/>
      <c r="FI5" s="38"/>
      <c r="FJ5" s="38"/>
      <c r="FK5" s="38"/>
      <c r="FL5" s="38"/>
      <c r="FM5" s="38"/>
      <c r="FN5" s="38"/>
      <c r="FO5" s="38"/>
      <c r="FP5" s="38"/>
      <c r="FQ5" s="38"/>
      <c r="FR5" s="38"/>
      <c r="FS5" s="38"/>
      <c r="FT5" s="38"/>
      <c r="FU5" s="38"/>
      <c r="FV5" s="38"/>
      <c r="FW5" s="38"/>
      <c r="FX5" s="38"/>
      <c r="FY5" s="38"/>
      <c r="FZ5" s="38"/>
      <c r="GA5" s="38"/>
      <c r="GB5" s="38"/>
      <c r="GC5" s="38"/>
      <c r="GD5" s="38"/>
      <c r="GE5" s="38"/>
      <c r="GF5" s="38"/>
      <c r="GG5" s="38"/>
      <c r="GH5" s="38"/>
      <c r="GI5" s="38"/>
      <c r="GJ5" s="38"/>
      <c r="GK5" s="38"/>
      <c r="GL5" s="38"/>
      <c r="GM5" s="38"/>
      <c r="GN5" s="38"/>
      <c r="GO5" s="38"/>
      <c r="GP5" s="38"/>
      <c r="GQ5" s="38"/>
      <c r="GR5" s="38"/>
      <c r="GS5" s="38"/>
      <c r="GT5" s="38"/>
      <c r="GU5" s="38"/>
      <c r="GV5" s="38"/>
      <c r="GW5" s="38"/>
      <c r="GX5" s="38"/>
      <c r="GY5" s="38"/>
      <c r="GZ5" s="38"/>
      <c r="HA5" s="38"/>
      <c r="HB5" s="38"/>
      <c r="HC5" s="38"/>
      <c r="HD5" s="38"/>
      <c r="HE5" s="38"/>
      <c r="HF5" s="38"/>
      <c r="HG5" s="38"/>
      <c r="HH5" s="38"/>
      <c r="HI5" s="38"/>
      <c r="HJ5" s="38"/>
      <c r="HK5" s="38"/>
      <c r="HL5" s="38"/>
      <c r="HM5" s="38"/>
      <c r="HN5" s="38"/>
      <c r="HO5" s="38"/>
      <c r="HP5" s="38"/>
      <c r="HQ5" s="38"/>
      <c r="HR5" s="38"/>
      <c r="HS5" s="38"/>
      <c r="HT5" s="38"/>
      <c r="HU5" s="38"/>
      <c r="HV5" s="38"/>
      <c r="HW5" s="38"/>
      <c r="HX5" s="38"/>
      <c r="HY5" s="38"/>
      <c r="HZ5" s="38"/>
      <c r="IA5" s="38"/>
      <c r="IB5" s="38"/>
      <c r="IC5" s="38"/>
      <c r="ID5" s="38"/>
      <c r="IE5" s="38"/>
      <c r="IF5" s="38"/>
      <c r="IG5" s="38"/>
      <c r="IH5" s="38"/>
      <c r="II5" s="38"/>
    </row>
    <row r="6" spans="1:243" s="40" customFormat="1" ht="37.5" customHeight="1">
      <c r="A6" s="302"/>
      <c r="B6" s="312"/>
      <c r="C6" s="313"/>
      <c r="D6" s="302" t="s">
        <v>39</v>
      </c>
      <c r="E6" s="298" t="s">
        <v>1</v>
      </c>
      <c r="F6" s="298"/>
      <c r="G6" s="307"/>
      <c r="H6" s="307"/>
      <c r="I6" s="41" t="s">
        <v>6</v>
      </c>
      <c r="J6" s="41" t="s">
        <v>7</v>
      </c>
      <c r="K6" s="41" t="s">
        <v>8</v>
      </c>
      <c r="L6" s="298" t="s">
        <v>4</v>
      </c>
      <c r="M6" s="298" t="s">
        <v>36</v>
      </c>
      <c r="N6" s="307"/>
      <c r="O6" s="307"/>
      <c r="P6" s="298"/>
      <c r="Q6" s="307"/>
      <c r="R6" s="314" t="s">
        <v>32</v>
      </c>
      <c r="S6" s="315"/>
      <c r="T6" s="42" t="s">
        <v>33</v>
      </c>
      <c r="U6" s="307"/>
      <c r="V6" s="302"/>
      <c r="W6" s="307"/>
      <c r="X6" s="38"/>
      <c r="Y6" s="38"/>
      <c r="Z6" s="38"/>
      <c r="AA6" s="38"/>
      <c r="AB6" s="39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Q6" s="38"/>
      <c r="BR6" s="38"/>
      <c r="BS6" s="38"/>
      <c r="BT6" s="38"/>
      <c r="BU6" s="38"/>
      <c r="BV6" s="38"/>
      <c r="BW6" s="38"/>
      <c r="BX6" s="38"/>
      <c r="BY6" s="38"/>
      <c r="BZ6" s="38"/>
      <c r="CA6" s="38"/>
      <c r="CB6" s="38"/>
      <c r="CC6" s="38"/>
      <c r="CD6" s="38"/>
      <c r="CE6" s="38"/>
      <c r="CF6" s="38"/>
      <c r="CG6" s="38"/>
      <c r="CH6" s="38"/>
      <c r="CI6" s="38"/>
      <c r="CJ6" s="38"/>
      <c r="CK6" s="38"/>
      <c r="CL6" s="38"/>
      <c r="CM6" s="38"/>
      <c r="CN6" s="38"/>
      <c r="CO6" s="38"/>
      <c r="CP6" s="38"/>
      <c r="CQ6" s="38"/>
      <c r="CR6" s="38"/>
      <c r="CS6" s="38"/>
      <c r="CT6" s="38"/>
      <c r="CU6" s="38"/>
      <c r="CV6" s="38"/>
      <c r="CW6" s="38"/>
      <c r="CX6" s="38"/>
      <c r="CY6" s="38"/>
      <c r="CZ6" s="38"/>
      <c r="DA6" s="38"/>
      <c r="DB6" s="38"/>
      <c r="DC6" s="38"/>
      <c r="DD6" s="38"/>
      <c r="DE6" s="38"/>
      <c r="DF6" s="38"/>
      <c r="DG6" s="38"/>
      <c r="DH6" s="38"/>
      <c r="DI6" s="38"/>
      <c r="DJ6" s="38"/>
      <c r="DK6" s="38"/>
      <c r="DL6" s="38"/>
      <c r="DM6" s="38"/>
      <c r="DN6" s="38"/>
      <c r="DO6" s="38"/>
      <c r="DP6" s="38"/>
      <c r="DQ6" s="38"/>
      <c r="DR6" s="38"/>
      <c r="DS6" s="38"/>
      <c r="DT6" s="38"/>
      <c r="DU6" s="38"/>
      <c r="DV6" s="38"/>
      <c r="DW6" s="38"/>
      <c r="DX6" s="38"/>
      <c r="DY6" s="38"/>
      <c r="DZ6" s="38"/>
      <c r="EA6" s="38"/>
      <c r="EB6" s="38"/>
      <c r="EC6" s="38"/>
      <c r="ED6" s="38"/>
      <c r="EE6" s="38"/>
      <c r="EF6" s="38"/>
      <c r="EG6" s="38"/>
      <c r="EH6" s="38"/>
      <c r="EI6" s="38"/>
      <c r="EJ6" s="38"/>
      <c r="EK6" s="38"/>
      <c r="EL6" s="38"/>
      <c r="EM6" s="38"/>
      <c r="EN6" s="38"/>
      <c r="EO6" s="38"/>
      <c r="EP6" s="38"/>
      <c r="EQ6" s="38"/>
      <c r="ER6" s="38"/>
      <c r="ES6" s="38"/>
      <c r="ET6" s="38"/>
      <c r="EU6" s="38"/>
      <c r="EV6" s="38"/>
      <c r="EW6" s="38"/>
      <c r="EX6" s="38"/>
      <c r="EY6" s="38"/>
      <c r="EZ6" s="38"/>
      <c r="FA6" s="38"/>
      <c r="FB6" s="38"/>
      <c r="FC6" s="38"/>
      <c r="FD6" s="38"/>
      <c r="FE6" s="38"/>
      <c r="FF6" s="38"/>
      <c r="FG6" s="38"/>
      <c r="FH6" s="38"/>
      <c r="FI6" s="38"/>
      <c r="FJ6" s="38"/>
      <c r="FK6" s="38"/>
      <c r="FL6" s="38"/>
      <c r="FM6" s="38"/>
      <c r="FN6" s="38"/>
      <c r="FO6" s="38"/>
      <c r="FP6" s="38"/>
      <c r="FQ6" s="38"/>
      <c r="FR6" s="38"/>
      <c r="FS6" s="38"/>
      <c r="FT6" s="38"/>
      <c r="FU6" s="38"/>
      <c r="FV6" s="38"/>
      <c r="FW6" s="38"/>
      <c r="FX6" s="38"/>
      <c r="FY6" s="38"/>
      <c r="FZ6" s="38"/>
      <c r="GA6" s="38"/>
      <c r="GB6" s="38"/>
      <c r="GC6" s="38"/>
      <c r="GD6" s="38"/>
      <c r="GE6" s="38"/>
      <c r="GF6" s="38"/>
      <c r="GG6" s="38"/>
      <c r="GH6" s="38"/>
      <c r="GI6" s="38"/>
      <c r="GJ6" s="38"/>
      <c r="GK6" s="38"/>
      <c r="GL6" s="38"/>
      <c r="GM6" s="38"/>
      <c r="GN6" s="38"/>
      <c r="GO6" s="38"/>
      <c r="GP6" s="38"/>
      <c r="GQ6" s="38"/>
      <c r="GR6" s="38"/>
      <c r="GS6" s="38"/>
      <c r="GT6" s="38"/>
      <c r="GU6" s="38"/>
      <c r="GV6" s="38"/>
      <c r="GW6" s="38"/>
      <c r="GX6" s="38"/>
      <c r="GY6" s="38"/>
      <c r="GZ6" s="38"/>
      <c r="HA6" s="38"/>
      <c r="HB6" s="38"/>
      <c r="HC6" s="38"/>
      <c r="HD6" s="38"/>
      <c r="HE6" s="38"/>
      <c r="HF6" s="38"/>
      <c r="HG6" s="38"/>
      <c r="HH6" s="38"/>
      <c r="HI6" s="38"/>
      <c r="HJ6" s="38"/>
      <c r="HK6" s="38"/>
      <c r="HL6" s="38"/>
      <c r="HM6" s="38"/>
      <c r="HN6" s="38"/>
      <c r="HO6" s="38"/>
      <c r="HP6" s="38"/>
      <c r="HQ6" s="38"/>
      <c r="HR6" s="38"/>
      <c r="HS6" s="38"/>
      <c r="HT6" s="38"/>
      <c r="HU6" s="38"/>
      <c r="HV6" s="38"/>
      <c r="HW6" s="38"/>
      <c r="HX6" s="38"/>
      <c r="HY6" s="38"/>
      <c r="HZ6" s="38"/>
      <c r="IA6" s="38"/>
      <c r="IB6" s="38"/>
      <c r="IC6" s="38"/>
      <c r="ID6" s="38"/>
      <c r="IE6" s="38"/>
      <c r="IF6" s="38"/>
      <c r="IG6" s="38"/>
      <c r="IH6" s="38"/>
      <c r="II6" s="38"/>
    </row>
    <row r="7" spans="1:243" s="40" customFormat="1" ht="20.25" customHeight="1" thickBot="1">
      <c r="A7" s="303"/>
      <c r="B7" s="312"/>
      <c r="C7" s="313"/>
      <c r="D7" s="303"/>
      <c r="E7" s="299"/>
      <c r="F7" s="299"/>
      <c r="G7" s="307"/>
      <c r="H7" s="316"/>
      <c r="I7" s="43" t="s">
        <v>5</v>
      </c>
      <c r="J7" s="43" t="s">
        <v>5</v>
      </c>
      <c r="K7" s="43" t="s">
        <v>5</v>
      </c>
      <c r="L7" s="299"/>
      <c r="M7" s="299"/>
      <c r="N7" s="307"/>
      <c r="O7" s="307"/>
      <c r="P7" s="299"/>
      <c r="Q7" s="307"/>
      <c r="R7" s="43" t="s">
        <v>34</v>
      </c>
      <c r="S7" s="43" t="s">
        <v>35</v>
      </c>
      <c r="T7" s="43" t="s">
        <v>35</v>
      </c>
      <c r="U7" s="307"/>
      <c r="V7" s="303"/>
      <c r="W7" s="316"/>
      <c r="X7" s="38"/>
      <c r="Y7" s="38"/>
      <c r="Z7" s="38"/>
      <c r="AA7" s="38"/>
      <c r="AB7" s="39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C7" s="38"/>
      <c r="CD7" s="38"/>
      <c r="CE7" s="38"/>
      <c r="CF7" s="38"/>
      <c r="CG7" s="38"/>
      <c r="CH7" s="38"/>
      <c r="CI7" s="38"/>
      <c r="CJ7" s="38"/>
      <c r="CK7" s="38"/>
      <c r="CL7" s="38"/>
      <c r="CM7" s="38"/>
      <c r="CN7" s="38"/>
      <c r="CO7" s="38"/>
      <c r="CP7" s="38"/>
      <c r="CQ7" s="38"/>
      <c r="CR7" s="38"/>
      <c r="CS7" s="38"/>
      <c r="CT7" s="38"/>
      <c r="CU7" s="38"/>
      <c r="CV7" s="38"/>
      <c r="CW7" s="38"/>
      <c r="CX7" s="38"/>
      <c r="CY7" s="38"/>
      <c r="CZ7" s="38"/>
      <c r="DA7" s="38"/>
      <c r="DB7" s="38"/>
      <c r="DC7" s="38"/>
      <c r="DD7" s="38"/>
      <c r="DE7" s="38"/>
      <c r="DF7" s="38"/>
      <c r="DG7" s="38"/>
      <c r="DH7" s="38"/>
      <c r="DI7" s="38"/>
      <c r="DJ7" s="38"/>
      <c r="DK7" s="38"/>
      <c r="DL7" s="38"/>
      <c r="DM7" s="38"/>
      <c r="DN7" s="38"/>
      <c r="DO7" s="38"/>
      <c r="DP7" s="38"/>
      <c r="DQ7" s="38"/>
      <c r="DR7" s="38"/>
      <c r="DS7" s="38"/>
      <c r="DT7" s="38"/>
      <c r="DU7" s="38"/>
      <c r="DV7" s="38"/>
      <c r="DW7" s="38"/>
      <c r="DX7" s="38"/>
      <c r="DY7" s="38"/>
      <c r="DZ7" s="38"/>
      <c r="EA7" s="38"/>
      <c r="EB7" s="38"/>
      <c r="EC7" s="38"/>
      <c r="ED7" s="38"/>
      <c r="EE7" s="38"/>
      <c r="EF7" s="38"/>
      <c r="EG7" s="38"/>
      <c r="EH7" s="38"/>
      <c r="EI7" s="38"/>
      <c r="EJ7" s="38"/>
      <c r="EK7" s="38"/>
      <c r="EL7" s="38"/>
      <c r="EM7" s="38"/>
      <c r="EN7" s="38"/>
      <c r="EO7" s="38"/>
      <c r="EP7" s="38"/>
      <c r="EQ7" s="38"/>
      <c r="ER7" s="38"/>
      <c r="ES7" s="38"/>
      <c r="ET7" s="38"/>
      <c r="EU7" s="38"/>
      <c r="EV7" s="38"/>
      <c r="EW7" s="38"/>
      <c r="EX7" s="38"/>
      <c r="EY7" s="38"/>
      <c r="EZ7" s="38"/>
      <c r="FA7" s="38"/>
      <c r="FB7" s="38"/>
      <c r="FC7" s="38"/>
      <c r="FD7" s="38"/>
      <c r="FE7" s="38"/>
      <c r="FF7" s="38"/>
      <c r="FG7" s="38"/>
      <c r="FH7" s="38"/>
      <c r="FI7" s="38"/>
      <c r="FJ7" s="38"/>
      <c r="FK7" s="38"/>
      <c r="FL7" s="38"/>
      <c r="FM7" s="38"/>
      <c r="FN7" s="38"/>
      <c r="FO7" s="38"/>
      <c r="FP7" s="38"/>
      <c r="FQ7" s="38"/>
      <c r="FR7" s="38"/>
      <c r="FS7" s="38"/>
      <c r="FT7" s="38"/>
      <c r="FU7" s="38"/>
      <c r="FV7" s="38"/>
      <c r="FW7" s="38"/>
      <c r="FX7" s="38"/>
      <c r="FY7" s="38"/>
      <c r="FZ7" s="38"/>
      <c r="GA7" s="38"/>
      <c r="GB7" s="38"/>
      <c r="GC7" s="38"/>
      <c r="GD7" s="38"/>
      <c r="GE7" s="38"/>
      <c r="GF7" s="38"/>
      <c r="GG7" s="38"/>
      <c r="GH7" s="38"/>
      <c r="GI7" s="38"/>
      <c r="GJ7" s="38"/>
      <c r="GK7" s="38"/>
      <c r="GL7" s="38"/>
      <c r="GM7" s="38"/>
      <c r="GN7" s="38"/>
      <c r="GO7" s="38"/>
      <c r="GP7" s="38"/>
      <c r="GQ7" s="38"/>
      <c r="GR7" s="38"/>
      <c r="GS7" s="38"/>
      <c r="GT7" s="38"/>
      <c r="GU7" s="38"/>
      <c r="GV7" s="38"/>
      <c r="GW7" s="38"/>
      <c r="GX7" s="38"/>
      <c r="GY7" s="38"/>
      <c r="GZ7" s="38"/>
      <c r="HA7" s="38"/>
      <c r="HB7" s="38"/>
      <c r="HC7" s="38"/>
      <c r="HD7" s="38"/>
      <c r="HE7" s="38"/>
      <c r="HF7" s="38"/>
      <c r="HG7" s="38"/>
      <c r="HH7" s="38"/>
      <c r="HI7" s="38"/>
      <c r="HJ7" s="38"/>
      <c r="HK7" s="38"/>
      <c r="HL7" s="38"/>
      <c r="HM7" s="38"/>
      <c r="HN7" s="38"/>
      <c r="HO7" s="38"/>
      <c r="HP7" s="38"/>
      <c r="HQ7" s="38"/>
      <c r="HR7" s="38"/>
      <c r="HS7" s="38"/>
      <c r="HT7" s="38"/>
      <c r="HU7" s="38"/>
      <c r="HV7" s="38"/>
      <c r="HW7" s="38"/>
      <c r="HX7" s="38"/>
      <c r="HY7" s="38"/>
      <c r="HZ7" s="38"/>
      <c r="IA7" s="38"/>
      <c r="IB7" s="38"/>
      <c r="IC7" s="38"/>
      <c r="ID7" s="38"/>
      <c r="IE7" s="38"/>
      <c r="IF7" s="38"/>
      <c r="IG7" s="38"/>
      <c r="IH7" s="38"/>
      <c r="II7" s="38"/>
    </row>
    <row r="8" spans="1:243" s="57" customFormat="1" ht="16.5" thickBot="1">
      <c r="A8" s="51">
        <v>1</v>
      </c>
      <c r="B8" s="308">
        <v>2</v>
      </c>
      <c r="C8" s="309"/>
      <c r="D8" s="51">
        <v>3</v>
      </c>
      <c r="E8" s="52">
        <v>4</v>
      </c>
      <c r="F8" s="53">
        <v>5</v>
      </c>
      <c r="G8" s="53">
        <v>6</v>
      </c>
      <c r="H8" s="53"/>
      <c r="I8" s="52">
        <v>7</v>
      </c>
      <c r="J8" s="52">
        <v>8</v>
      </c>
      <c r="K8" s="52">
        <v>9</v>
      </c>
      <c r="L8" s="52">
        <v>10</v>
      </c>
      <c r="M8" s="52">
        <v>11</v>
      </c>
      <c r="N8" s="52">
        <v>12</v>
      </c>
      <c r="O8" s="52">
        <v>13</v>
      </c>
      <c r="P8" s="52">
        <v>14</v>
      </c>
      <c r="Q8" s="53">
        <v>16</v>
      </c>
      <c r="R8" s="53">
        <v>17</v>
      </c>
      <c r="S8" s="53">
        <v>18</v>
      </c>
      <c r="T8" s="53">
        <v>19</v>
      </c>
      <c r="U8" s="53">
        <v>20</v>
      </c>
      <c r="V8" s="51">
        <v>21</v>
      </c>
      <c r="W8" s="54">
        <v>22</v>
      </c>
      <c r="X8" s="55"/>
      <c r="Y8" s="55"/>
      <c r="Z8" s="55"/>
      <c r="AA8" s="55"/>
      <c r="AB8" s="56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5"/>
      <c r="BC8" s="55"/>
      <c r="BD8" s="55"/>
      <c r="BE8" s="55"/>
      <c r="BF8" s="55"/>
      <c r="BG8" s="55"/>
      <c r="BH8" s="55"/>
      <c r="BI8" s="55"/>
      <c r="BJ8" s="55"/>
      <c r="BK8" s="55"/>
      <c r="BL8" s="55"/>
      <c r="BM8" s="55"/>
      <c r="BN8" s="55"/>
      <c r="BO8" s="55"/>
      <c r="BP8" s="55"/>
      <c r="BQ8" s="55"/>
      <c r="BR8" s="55"/>
      <c r="BS8" s="55"/>
      <c r="BT8" s="55"/>
      <c r="BU8" s="55"/>
      <c r="BV8" s="55"/>
      <c r="BW8" s="55"/>
      <c r="BX8" s="55"/>
      <c r="BY8" s="55"/>
      <c r="BZ8" s="55"/>
      <c r="CA8" s="55"/>
      <c r="CB8" s="55"/>
      <c r="CC8" s="55"/>
      <c r="CD8" s="55"/>
      <c r="CE8" s="55"/>
      <c r="CF8" s="55"/>
      <c r="CG8" s="55"/>
      <c r="CH8" s="55"/>
      <c r="CI8" s="55"/>
      <c r="CJ8" s="55"/>
      <c r="CK8" s="55"/>
      <c r="CL8" s="55"/>
      <c r="CM8" s="55"/>
      <c r="CN8" s="55"/>
      <c r="CO8" s="55"/>
      <c r="CP8" s="55"/>
      <c r="CQ8" s="55"/>
      <c r="CR8" s="55"/>
      <c r="CS8" s="55"/>
      <c r="CT8" s="55"/>
      <c r="CU8" s="55"/>
      <c r="CV8" s="55"/>
      <c r="CW8" s="55"/>
      <c r="CX8" s="55"/>
      <c r="CY8" s="55"/>
      <c r="CZ8" s="55"/>
      <c r="DA8" s="55"/>
      <c r="DB8" s="55"/>
      <c r="DC8" s="55"/>
      <c r="DD8" s="55"/>
      <c r="DE8" s="55"/>
      <c r="DF8" s="55"/>
      <c r="DG8" s="55"/>
      <c r="DH8" s="55"/>
      <c r="DI8" s="55"/>
      <c r="DJ8" s="55"/>
      <c r="DK8" s="55"/>
      <c r="DL8" s="55"/>
      <c r="DM8" s="55"/>
      <c r="DN8" s="55"/>
      <c r="DO8" s="55"/>
      <c r="DP8" s="55"/>
      <c r="DQ8" s="55"/>
      <c r="DR8" s="55"/>
      <c r="DS8" s="55"/>
      <c r="DT8" s="55"/>
      <c r="DU8" s="55"/>
      <c r="DV8" s="55"/>
      <c r="DW8" s="55"/>
      <c r="DX8" s="55"/>
      <c r="DY8" s="55"/>
      <c r="DZ8" s="55"/>
      <c r="EA8" s="55"/>
      <c r="EB8" s="55"/>
      <c r="EC8" s="55"/>
      <c r="ED8" s="55"/>
      <c r="EE8" s="55"/>
      <c r="EF8" s="55"/>
      <c r="EG8" s="55"/>
      <c r="EH8" s="55"/>
      <c r="EI8" s="55"/>
      <c r="EJ8" s="55"/>
      <c r="EK8" s="55"/>
      <c r="EL8" s="55"/>
      <c r="EM8" s="55"/>
      <c r="EN8" s="55"/>
      <c r="EO8" s="55"/>
      <c r="EP8" s="55"/>
      <c r="EQ8" s="55"/>
      <c r="ER8" s="55"/>
      <c r="ES8" s="55"/>
      <c r="ET8" s="55"/>
      <c r="EU8" s="55"/>
      <c r="EV8" s="55"/>
      <c r="EW8" s="55"/>
      <c r="EX8" s="55"/>
      <c r="EY8" s="55"/>
      <c r="EZ8" s="55"/>
      <c r="FA8" s="55"/>
      <c r="FB8" s="55"/>
      <c r="FC8" s="55"/>
      <c r="FD8" s="55"/>
      <c r="FE8" s="55"/>
      <c r="FF8" s="55"/>
      <c r="FG8" s="55"/>
      <c r="FH8" s="55"/>
      <c r="FI8" s="55"/>
      <c r="FJ8" s="55"/>
      <c r="FK8" s="55"/>
      <c r="FL8" s="55"/>
      <c r="FM8" s="55"/>
      <c r="FN8" s="55"/>
      <c r="FO8" s="55"/>
      <c r="FP8" s="55"/>
      <c r="FQ8" s="55"/>
      <c r="FR8" s="55"/>
      <c r="FS8" s="55"/>
      <c r="FT8" s="55"/>
      <c r="FU8" s="55"/>
      <c r="FV8" s="55"/>
      <c r="FW8" s="55"/>
      <c r="FX8" s="55"/>
      <c r="FY8" s="55"/>
      <c r="FZ8" s="55"/>
      <c r="GA8" s="55"/>
      <c r="GB8" s="55"/>
      <c r="GC8" s="55"/>
      <c r="GD8" s="55"/>
      <c r="GE8" s="55"/>
      <c r="GF8" s="55"/>
      <c r="GG8" s="55"/>
      <c r="GH8" s="55"/>
      <c r="GI8" s="55"/>
      <c r="GJ8" s="55"/>
      <c r="GK8" s="55"/>
      <c r="GL8" s="55"/>
      <c r="GM8" s="55"/>
      <c r="GN8" s="55"/>
      <c r="GO8" s="55"/>
      <c r="GP8" s="55"/>
      <c r="GQ8" s="55"/>
      <c r="GR8" s="55"/>
      <c r="GS8" s="55"/>
      <c r="GT8" s="55"/>
      <c r="GU8" s="55"/>
      <c r="GV8" s="55"/>
      <c r="GW8" s="55"/>
      <c r="GX8" s="55"/>
      <c r="GY8" s="55"/>
      <c r="GZ8" s="55"/>
      <c r="HA8" s="55"/>
      <c r="HB8" s="55"/>
      <c r="HC8" s="55"/>
      <c r="HD8" s="55"/>
      <c r="HE8" s="55"/>
      <c r="HF8" s="55"/>
      <c r="HG8" s="55"/>
      <c r="HH8" s="55"/>
      <c r="HI8" s="55"/>
      <c r="HJ8" s="55"/>
      <c r="HK8" s="55"/>
      <c r="HL8" s="55"/>
      <c r="HM8" s="55"/>
      <c r="HN8" s="55"/>
      <c r="HO8" s="55"/>
      <c r="HP8" s="55"/>
      <c r="HQ8" s="55"/>
      <c r="HR8" s="55"/>
      <c r="HS8" s="55"/>
      <c r="HT8" s="55"/>
      <c r="HU8" s="55"/>
      <c r="HV8" s="55"/>
      <c r="HW8" s="55"/>
      <c r="HX8" s="55"/>
      <c r="HY8" s="55"/>
      <c r="HZ8" s="55"/>
      <c r="IA8" s="55"/>
      <c r="IB8" s="55"/>
      <c r="IC8" s="55"/>
      <c r="ID8" s="55"/>
      <c r="IE8" s="55"/>
      <c r="IF8" s="55"/>
      <c r="IG8" s="55"/>
      <c r="IH8" s="55"/>
      <c r="II8" s="55"/>
    </row>
    <row r="9" spans="1:243" s="11" customFormat="1" ht="51.75" customHeight="1" thickTop="1">
      <c r="A9" s="44"/>
      <c r="B9" s="293" t="s">
        <v>20</v>
      </c>
      <c r="C9" s="294"/>
      <c r="D9" s="45"/>
      <c r="E9" s="46"/>
      <c r="F9" s="47"/>
      <c r="G9" s="47"/>
      <c r="H9" s="47"/>
      <c r="I9" s="46"/>
      <c r="J9" s="46"/>
      <c r="K9" s="46"/>
      <c r="L9" s="46"/>
      <c r="M9" s="46"/>
      <c r="N9" s="46"/>
      <c r="O9" s="46"/>
      <c r="P9" s="46"/>
      <c r="Q9" s="48"/>
      <c r="R9" s="48"/>
      <c r="S9" s="48"/>
      <c r="T9" s="48"/>
      <c r="U9" s="47"/>
      <c r="V9" s="49"/>
      <c r="W9" s="50"/>
      <c r="X9" s="22"/>
      <c r="Y9" s="23"/>
      <c r="Z9" s="23"/>
      <c r="AA9" s="23"/>
      <c r="AB9" s="24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/>
      <c r="EY9" s="23"/>
      <c r="EZ9" s="23"/>
      <c r="FA9" s="23"/>
      <c r="FB9" s="23"/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23"/>
      <c r="FZ9" s="23"/>
      <c r="GA9" s="23"/>
      <c r="GB9" s="23"/>
      <c r="GC9" s="23"/>
      <c r="GD9" s="23"/>
      <c r="GE9" s="23"/>
      <c r="GF9" s="23"/>
      <c r="GG9" s="23"/>
      <c r="GH9" s="23"/>
      <c r="GI9" s="23"/>
      <c r="GJ9" s="23"/>
      <c r="GK9" s="23"/>
      <c r="GL9" s="23"/>
      <c r="GM9" s="23"/>
      <c r="GN9" s="23"/>
      <c r="GO9" s="23"/>
      <c r="GP9" s="23"/>
      <c r="GQ9" s="23"/>
      <c r="GR9" s="23"/>
      <c r="GS9" s="23"/>
      <c r="GT9" s="23"/>
      <c r="GU9" s="23"/>
      <c r="GV9" s="23"/>
      <c r="GW9" s="23"/>
      <c r="GX9" s="23"/>
      <c r="GY9" s="23"/>
      <c r="GZ9" s="23"/>
      <c r="HA9" s="23"/>
      <c r="HB9" s="23"/>
      <c r="HC9" s="23"/>
      <c r="HD9" s="23"/>
      <c r="HE9" s="23"/>
      <c r="HF9" s="23"/>
      <c r="HG9" s="23"/>
      <c r="HH9" s="23"/>
      <c r="HI9" s="23"/>
      <c r="HJ9" s="23"/>
      <c r="HK9" s="23"/>
      <c r="HL9" s="23"/>
      <c r="HM9" s="23"/>
      <c r="HN9" s="23"/>
      <c r="HO9" s="23"/>
      <c r="HP9" s="23"/>
      <c r="HQ9" s="23"/>
      <c r="HR9" s="23"/>
      <c r="HS9" s="23"/>
      <c r="HT9" s="23"/>
      <c r="HU9" s="23"/>
      <c r="HV9" s="23"/>
      <c r="HW9" s="23"/>
      <c r="HX9" s="23"/>
      <c r="HY9" s="23"/>
      <c r="HZ9" s="23"/>
      <c r="IA9" s="23"/>
      <c r="IB9" s="23"/>
      <c r="IC9" s="23"/>
      <c r="ID9" s="23"/>
      <c r="IE9" s="23"/>
      <c r="IF9" s="23"/>
      <c r="IG9" s="23"/>
      <c r="IH9" s="23"/>
      <c r="II9" s="23"/>
    </row>
    <row r="10" spans="1:243" s="9" customFormat="1" ht="94.5">
      <c r="A10" s="1"/>
      <c r="B10" s="2" t="s">
        <v>15</v>
      </c>
      <c r="C10" s="17" t="s">
        <v>16</v>
      </c>
      <c r="D10" s="12" t="s">
        <v>17</v>
      </c>
      <c r="E10" s="4">
        <v>2019</v>
      </c>
      <c r="F10" s="13">
        <v>199480000</v>
      </c>
      <c r="G10" s="13"/>
      <c r="H10" s="13"/>
      <c r="I10" s="4"/>
      <c r="J10" s="4"/>
      <c r="K10" s="4"/>
      <c r="L10" s="4">
        <v>1</v>
      </c>
      <c r="M10" s="4"/>
      <c r="N10" s="6" t="s">
        <v>38</v>
      </c>
      <c r="O10" s="4"/>
      <c r="P10" s="4" t="s">
        <v>22</v>
      </c>
      <c r="Q10" s="5"/>
      <c r="R10" s="5"/>
      <c r="S10" s="5"/>
      <c r="T10" s="5"/>
      <c r="U10" s="13"/>
      <c r="V10" s="3"/>
      <c r="W10" s="10" t="s">
        <v>42</v>
      </c>
      <c r="X10" s="14"/>
      <c r="Y10" s="7"/>
      <c r="Z10" s="7"/>
      <c r="AA10" s="7"/>
      <c r="AB10" s="8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</row>
    <row r="11" spans="1:243" s="9" customFormat="1" ht="45.75" customHeight="1">
      <c r="A11" s="1"/>
      <c r="B11" s="295" t="s">
        <v>24</v>
      </c>
      <c r="C11" s="296"/>
      <c r="D11" s="25"/>
      <c r="E11" s="4"/>
      <c r="F11" s="13"/>
      <c r="G11" s="13"/>
      <c r="H11" s="13"/>
      <c r="I11" s="4"/>
      <c r="J11" s="4"/>
      <c r="K11" s="4"/>
      <c r="L11" s="4"/>
      <c r="M11" s="4"/>
      <c r="N11" s="4"/>
      <c r="O11" s="4"/>
      <c r="P11" s="4"/>
      <c r="Q11" s="5"/>
      <c r="R11" s="5"/>
      <c r="S11" s="5"/>
      <c r="T11" s="5"/>
      <c r="U11" s="13"/>
      <c r="V11" s="3"/>
      <c r="X11" s="14"/>
      <c r="Y11" s="7"/>
      <c r="Z11" s="7"/>
      <c r="AA11" s="7"/>
      <c r="AB11" s="8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</row>
    <row r="12" spans="1:243" s="9" customFormat="1" ht="31.5">
      <c r="A12" s="1"/>
      <c r="B12" s="2" t="s">
        <v>18</v>
      </c>
      <c r="C12" s="17" t="s">
        <v>13</v>
      </c>
      <c r="D12" s="12" t="s">
        <v>19</v>
      </c>
      <c r="E12" s="4">
        <v>2019</v>
      </c>
      <c r="F12" s="13"/>
      <c r="G12" s="13"/>
      <c r="H12" s="13"/>
      <c r="I12" s="4"/>
      <c r="J12" s="4"/>
      <c r="K12" s="4"/>
      <c r="L12" s="4">
        <v>71</v>
      </c>
      <c r="M12" s="4"/>
      <c r="N12" s="4"/>
      <c r="O12" s="4"/>
      <c r="P12" s="6" t="s">
        <v>23</v>
      </c>
      <c r="Q12" s="5"/>
      <c r="R12" s="5"/>
      <c r="S12" s="5"/>
      <c r="T12" s="5"/>
      <c r="U12" s="13"/>
      <c r="V12" s="3"/>
      <c r="X12" s="14"/>
      <c r="Y12" s="7"/>
      <c r="Z12" s="7"/>
      <c r="AA12" s="7"/>
      <c r="AB12" s="8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</row>
    <row r="13" spans="1:243" s="9" customFormat="1" ht="31.5">
      <c r="A13" s="1"/>
      <c r="B13" s="2"/>
      <c r="C13" s="17"/>
      <c r="D13" s="12" t="s">
        <v>11</v>
      </c>
      <c r="E13" s="4">
        <v>2019</v>
      </c>
      <c r="F13" s="13"/>
      <c r="G13" s="13"/>
      <c r="H13" s="13"/>
      <c r="I13" s="4"/>
      <c r="J13" s="4"/>
      <c r="K13" s="4"/>
      <c r="L13" s="4">
        <v>71</v>
      </c>
      <c r="M13" s="4"/>
      <c r="N13" s="4"/>
      <c r="O13" s="4"/>
      <c r="P13" s="6" t="s">
        <v>23</v>
      </c>
      <c r="Q13" s="5"/>
      <c r="R13" s="5"/>
      <c r="S13" s="5"/>
      <c r="T13" s="5"/>
      <c r="U13" s="13"/>
      <c r="V13" s="3"/>
      <c r="X13" s="14"/>
      <c r="Y13" s="7"/>
      <c r="Z13" s="7"/>
      <c r="AA13" s="7"/>
      <c r="AB13" s="8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</row>
    <row r="14" spans="1:243" s="34" customFormat="1" ht="16.5" thickBot="1">
      <c r="A14" s="26"/>
      <c r="B14" s="27"/>
      <c r="C14" s="28"/>
      <c r="D14" s="29"/>
      <c r="E14" s="26"/>
      <c r="F14" s="30"/>
      <c r="G14" s="30"/>
      <c r="H14" s="30"/>
      <c r="I14" s="26"/>
      <c r="J14" s="26"/>
      <c r="K14" s="26"/>
      <c r="L14" s="26"/>
      <c r="M14" s="26"/>
      <c r="N14" s="26"/>
      <c r="O14" s="26"/>
      <c r="P14" s="26"/>
      <c r="Q14" s="30"/>
      <c r="R14" s="30"/>
      <c r="S14" s="30"/>
      <c r="T14" s="30"/>
      <c r="U14" s="30"/>
      <c r="V14" s="26"/>
      <c r="W14" s="31"/>
      <c r="X14" s="32"/>
      <c r="Y14" s="32"/>
      <c r="Z14" s="32"/>
      <c r="AA14" s="32"/>
      <c r="AB14" s="33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2"/>
      <c r="CX14" s="32"/>
      <c r="CY14" s="32"/>
      <c r="CZ14" s="32"/>
      <c r="DA14" s="32"/>
      <c r="DB14" s="32"/>
      <c r="DC14" s="32"/>
      <c r="DD14" s="32"/>
      <c r="DE14" s="32"/>
      <c r="DF14" s="32"/>
      <c r="DG14" s="32"/>
      <c r="DH14" s="32"/>
      <c r="DI14" s="32"/>
      <c r="DJ14" s="32"/>
      <c r="DK14" s="32"/>
      <c r="DL14" s="32"/>
      <c r="DM14" s="32"/>
      <c r="DN14" s="32"/>
      <c r="DO14" s="32"/>
      <c r="DP14" s="32"/>
      <c r="DQ14" s="32"/>
      <c r="DR14" s="32"/>
      <c r="DS14" s="32"/>
      <c r="DT14" s="32"/>
      <c r="DU14" s="32"/>
      <c r="DV14" s="32"/>
      <c r="DW14" s="32"/>
      <c r="DX14" s="32"/>
      <c r="DY14" s="32"/>
      <c r="DZ14" s="32"/>
      <c r="EA14" s="32"/>
      <c r="EB14" s="32"/>
      <c r="EC14" s="32"/>
      <c r="ED14" s="32"/>
      <c r="EE14" s="32"/>
      <c r="EF14" s="32"/>
      <c r="EG14" s="32"/>
      <c r="EH14" s="32"/>
      <c r="EI14" s="32"/>
      <c r="EJ14" s="32"/>
      <c r="EK14" s="32"/>
      <c r="EL14" s="32"/>
      <c r="EM14" s="32"/>
      <c r="EN14" s="32"/>
      <c r="EO14" s="32"/>
      <c r="EP14" s="32"/>
      <c r="EQ14" s="32"/>
      <c r="ER14" s="32"/>
      <c r="ES14" s="32"/>
      <c r="ET14" s="32"/>
      <c r="EU14" s="32"/>
      <c r="EV14" s="32"/>
      <c r="EW14" s="32"/>
      <c r="EX14" s="32"/>
      <c r="EY14" s="32"/>
      <c r="EZ14" s="32"/>
      <c r="FA14" s="32"/>
      <c r="FB14" s="32"/>
      <c r="FC14" s="32"/>
      <c r="FD14" s="32"/>
      <c r="FE14" s="32"/>
      <c r="FF14" s="32"/>
      <c r="FG14" s="32"/>
      <c r="FH14" s="32"/>
      <c r="FI14" s="32"/>
      <c r="FJ14" s="32"/>
      <c r="FK14" s="32"/>
      <c r="FL14" s="32"/>
      <c r="FM14" s="32"/>
      <c r="FN14" s="32"/>
      <c r="FO14" s="32"/>
      <c r="FP14" s="32"/>
      <c r="FQ14" s="32"/>
      <c r="FR14" s="32"/>
      <c r="FS14" s="32"/>
      <c r="FT14" s="32"/>
      <c r="FU14" s="32"/>
      <c r="FV14" s="32"/>
      <c r="FW14" s="32"/>
      <c r="FX14" s="32"/>
      <c r="FY14" s="32"/>
      <c r="FZ14" s="32"/>
      <c r="GA14" s="32"/>
      <c r="GB14" s="32"/>
      <c r="GC14" s="32"/>
      <c r="GD14" s="32"/>
      <c r="GE14" s="32"/>
      <c r="GF14" s="32"/>
      <c r="GG14" s="32"/>
      <c r="GH14" s="32"/>
      <c r="GI14" s="32"/>
      <c r="GJ14" s="32"/>
      <c r="GK14" s="32"/>
      <c r="GL14" s="32"/>
      <c r="GM14" s="32"/>
      <c r="GN14" s="32"/>
      <c r="GO14" s="32"/>
      <c r="GP14" s="32"/>
      <c r="GQ14" s="32"/>
      <c r="GR14" s="32"/>
      <c r="GS14" s="32"/>
      <c r="GT14" s="32"/>
      <c r="GU14" s="32"/>
      <c r="GV14" s="32"/>
      <c r="GW14" s="32"/>
      <c r="GX14" s="32"/>
      <c r="GY14" s="32"/>
      <c r="GZ14" s="32"/>
      <c r="HA14" s="32"/>
      <c r="HB14" s="32"/>
      <c r="HC14" s="32"/>
      <c r="HD14" s="32"/>
      <c r="HE14" s="32"/>
      <c r="HF14" s="32"/>
      <c r="HG14" s="32"/>
      <c r="HH14" s="32"/>
      <c r="HI14" s="32"/>
      <c r="HJ14" s="32"/>
      <c r="HK14" s="32"/>
      <c r="HL14" s="32"/>
      <c r="HM14" s="32"/>
      <c r="HN14" s="32"/>
      <c r="HO14" s="32"/>
      <c r="HP14" s="32"/>
      <c r="HQ14" s="32"/>
      <c r="HR14" s="32"/>
      <c r="HS14" s="32"/>
      <c r="HT14" s="32"/>
      <c r="HU14" s="32"/>
      <c r="HV14" s="32"/>
      <c r="HW14" s="32"/>
      <c r="HX14" s="32"/>
      <c r="HY14" s="32"/>
      <c r="HZ14" s="32"/>
      <c r="IA14" s="32"/>
      <c r="IB14" s="32"/>
      <c r="IC14" s="32"/>
      <c r="ID14" s="32"/>
      <c r="IE14" s="32"/>
      <c r="IF14" s="32"/>
      <c r="IG14" s="32"/>
      <c r="IH14" s="32"/>
      <c r="II14" s="32"/>
    </row>
    <row r="15" spans="1:243" ht="16.5" thickTop="1">
      <c r="A15" s="35"/>
      <c r="B15" s="35"/>
      <c r="C15" s="35"/>
      <c r="D15" s="37"/>
    </row>
  </sheetData>
  <mergeCells count="24">
    <mergeCell ref="B5:C7"/>
    <mergeCell ref="G5:G7"/>
    <mergeCell ref="R6:S6"/>
    <mergeCell ref="H5:H7"/>
    <mergeCell ref="W5:W7"/>
    <mergeCell ref="R5:T5"/>
    <mergeCell ref="I5:M5"/>
    <mergeCell ref="M6:M7"/>
    <mergeCell ref="B9:C9"/>
    <mergeCell ref="B11:C11"/>
    <mergeCell ref="F5:F7"/>
    <mergeCell ref="A1:V1"/>
    <mergeCell ref="A5:A7"/>
    <mergeCell ref="D5:E5"/>
    <mergeCell ref="P5:P7"/>
    <mergeCell ref="V5:V7"/>
    <mergeCell ref="D6:D7"/>
    <mergeCell ref="E6:E7"/>
    <mergeCell ref="L6:L7"/>
    <mergeCell ref="O5:O7"/>
    <mergeCell ref="N5:N7"/>
    <mergeCell ref="Q5:Q7"/>
    <mergeCell ref="U5:U7"/>
    <mergeCell ref="B8:C8"/>
  </mergeCells>
  <pageMargins left="0.19" right="0.17" top="0.75" bottom="0.75" header="0.3" footer="0.3"/>
  <pageSetup paperSize="9" scale="56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Mei</vt:lpstr>
      <vt:lpstr>DATA BMD DCKTR</vt:lpstr>
      <vt:lpstr>'DATA BMD DCKTR'!Print_Area</vt:lpstr>
      <vt:lpstr>Mei!Print_Area</vt:lpstr>
      <vt:lpstr>Mei!Print_Titles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DELL</cp:lastModifiedBy>
  <cp:lastPrinted>2019-01-23T12:39:16Z</cp:lastPrinted>
  <dcterms:created xsi:type="dcterms:W3CDTF">2017-04-18T05:43:00Z</dcterms:created>
  <dcterms:modified xsi:type="dcterms:W3CDTF">2019-05-22T04:00:29Z</dcterms:modified>
</cp:coreProperties>
</file>