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<sst xmlns="http://schemas.openxmlformats.org/spreadsheetml/2006/main" count="84" uniqueCount="74">
  <si>
    <t xml:space="preserve">Ejercicio 1</t>
  </si>
  <si>
    <t xml:space="preserve">Ejercicio 2</t>
  </si>
  <si>
    <t xml:space="preserve">Ejercicio 3</t>
  </si>
  <si>
    <t xml:space="preserve">Ejercicio 4</t>
  </si>
  <si>
    <t xml:space="preserve">Mes(Período)</t>
  </si>
  <si>
    <t xml:space="preserve">Proy 1</t>
  </si>
  <si>
    <t xml:space="preserve">Proy 2</t>
  </si>
  <si>
    <t xml:space="preserve">Proy 3</t>
  </si>
  <si>
    <t xml:space="preserve">Proy 4</t>
  </si>
  <si>
    <t xml:space="preserve">item</t>
  </si>
  <si>
    <t xml:space="preserve">Costos de la información</t>
  </si>
  <si>
    <t xml:space="preserve">Inversión</t>
  </si>
  <si>
    <t xml:space="preserve">Año 1</t>
  </si>
  <si>
    <t xml:space="preserve">Año 2</t>
  </si>
  <si>
    <t xml:space="preserve">Año 3</t>
  </si>
  <si>
    <t xml:space="preserve">Opción 1</t>
  </si>
  <si>
    <t xml:space="preserve">Opción 2</t>
  </si>
  <si>
    <t xml:space="preserve">Opción 3</t>
  </si>
  <si>
    <t xml:space="preserve">Costo de desarrollo o consultoría INV</t>
  </si>
  <si>
    <t xml:space="preserve">Costo total del software Servidor</t>
  </si>
  <si>
    <t xml:space="preserve">Costo de equipamiento</t>
  </si>
  <si>
    <t xml:space="preserve">Costo de instalación INV </t>
  </si>
  <si>
    <t xml:space="preserve">Costos de consultoría</t>
  </si>
  <si>
    <t xml:space="preserve">Costo de conexión anual</t>
  </si>
  <si>
    <t xml:space="preserve">Costo de capacitación INV</t>
  </si>
  <si>
    <t xml:space="preserve">Costos de Hardware</t>
  </si>
  <si>
    <t xml:space="preserve">Cantidad de estudiantes y docentes(por facultad)</t>
  </si>
  <si>
    <t xml:space="preserve">Costo de migración de datos INV</t>
  </si>
  <si>
    <t xml:space="preserve">Costo de mantenimiento por año</t>
  </si>
  <si>
    <t xml:space="preserve">Costo anual para el estudiante</t>
  </si>
  <si>
    <t xml:space="preserve">Gastos evitados en operación anual BOP</t>
  </si>
  <si>
    <t xml:space="preserve">Costo personal para la operación del sistema</t>
  </si>
  <si>
    <t xml:space="preserve">Costo de soporte anual</t>
  </si>
  <si>
    <t xml:space="preserve">Costo renovación de licencias anual COP</t>
  </si>
  <si>
    <t xml:space="preserve">Total costos</t>
  </si>
  <si>
    <t xml:space="preserve">Costo de instalación</t>
  </si>
  <si>
    <t xml:space="preserve">Ingresos mejorados en operación anual BOP</t>
  </si>
  <si>
    <t xml:space="preserve">Costo por subutilización de los recursos ya disponibles</t>
  </si>
  <si>
    <t xml:space="preserve">Ganancia neta</t>
  </si>
  <si>
    <t xml:space="preserve">Costo de personal de operación anual COP</t>
  </si>
  <si>
    <t xml:space="preserve">Beneficios de la información</t>
  </si>
  <si>
    <t xml:space="preserve">Costo de mantenimiento de aplicaciones en op anual COP</t>
  </si>
  <si>
    <t xml:space="preserve">Gestión tecnológica mejorada</t>
  </si>
  <si>
    <r>
      <rPr>
        <sz val="10"/>
        <rFont val="Arial"/>
        <family val="2"/>
        <charset val="1"/>
      </rPr>
      <t xml:space="preserve">C-E</t>
    </r>
    <r>
      <rPr>
        <b val="true"/>
        <vertAlign val="subscript"/>
        <sz val="10"/>
        <rFont val="Arial"/>
        <family val="2"/>
        <charset val="1"/>
      </rPr>
      <t xml:space="preserve">(1)</t>
    </r>
    <r>
      <rPr>
        <b val="true"/>
        <sz val="10"/>
        <rFont val="Arial"/>
        <family val="2"/>
        <charset val="1"/>
      </rPr>
      <t xml:space="preserve">=</t>
    </r>
  </si>
  <si>
    <r>
      <rPr>
        <b val="true"/>
        <sz val="10"/>
        <rFont val="Arial"/>
        <family val="2"/>
        <charset val="1"/>
      </rPr>
      <t xml:space="preserve"> ROI</t>
    </r>
    <r>
      <rPr>
        <b val="true"/>
        <vertAlign val="subscript"/>
        <sz val="10"/>
        <rFont val="Arial"/>
        <family val="2"/>
        <charset val="1"/>
      </rPr>
      <t xml:space="preserve">3(</t>
    </r>
    <r>
      <rPr>
        <b val="true"/>
        <vertAlign val="subscript"/>
        <sz val="10"/>
        <color rgb="FF000000"/>
        <rFont val="Arial"/>
        <family val="2"/>
      </rPr>
      <t xml:space="preserve">Proy1</t>
    </r>
    <r>
      <rPr>
        <b val="true"/>
        <vertAlign val="subscript"/>
        <sz val="10"/>
        <rFont val="Arial"/>
        <family val="2"/>
        <charset val="1"/>
      </rPr>
      <t xml:space="preserve">) </t>
    </r>
    <r>
      <rPr>
        <b val="true"/>
        <sz val="10"/>
        <rFont val="Arial"/>
        <family val="2"/>
        <charset val="1"/>
      </rPr>
      <t xml:space="preserve">=</t>
    </r>
    <r>
      <rPr>
        <b val="true"/>
        <vertAlign val="subscript"/>
        <sz val="10"/>
        <rFont val="Arial"/>
        <family val="2"/>
        <charset val="1"/>
      </rPr>
      <t xml:space="preserve"> </t>
    </r>
  </si>
  <si>
    <r>
      <rPr>
        <b val="true"/>
        <sz val="10"/>
        <rFont val="Arial"/>
        <family val="2"/>
        <charset val="1"/>
      </rPr>
      <t xml:space="preserve"> ROI</t>
    </r>
    <r>
      <rPr>
        <b val="true"/>
        <vertAlign val="subscript"/>
        <sz val="10"/>
        <rFont val="Arial"/>
        <family val="2"/>
        <charset val="1"/>
      </rPr>
      <t xml:space="preserve">6(</t>
    </r>
    <r>
      <rPr>
        <b val="true"/>
        <vertAlign val="subscript"/>
        <sz val="10"/>
        <color rgb="FF000000"/>
        <rFont val="Arial"/>
        <family val="2"/>
      </rPr>
      <t xml:space="preserve">Proy1</t>
    </r>
    <r>
      <rPr>
        <b val="true"/>
        <vertAlign val="subscript"/>
        <sz val="10"/>
        <rFont val="Arial"/>
        <family val="2"/>
        <charset val="1"/>
      </rPr>
      <t xml:space="preserve">) </t>
    </r>
    <r>
      <rPr>
        <b val="true"/>
        <sz val="10"/>
        <rFont val="Arial"/>
        <family val="2"/>
        <charset val="1"/>
      </rPr>
      <t xml:space="preserve">=</t>
    </r>
    <r>
      <rPr>
        <b val="true"/>
        <vertAlign val="subscript"/>
        <sz val="10"/>
        <rFont val="Arial"/>
        <family val="2"/>
        <charset val="1"/>
      </rPr>
      <t xml:space="preserve"> </t>
    </r>
  </si>
  <si>
    <t xml:space="preserve">Reducción de gastos en operación anual BOP</t>
  </si>
  <si>
    <t xml:space="preserve">Gestión de los procesos mejorada</t>
  </si>
  <si>
    <r>
      <rPr>
        <sz val="10"/>
        <rFont val="Arial"/>
        <family val="2"/>
        <charset val="1"/>
      </rPr>
      <t xml:space="preserve">C-E</t>
    </r>
    <r>
      <rPr>
        <b val="true"/>
        <vertAlign val="subscript"/>
        <sz val="10"/>
        <rFont val="Arial"/>
        <family val="2"/>
        <charset val="1"/>
      </rPr>
      <t xml:space="preserve">(2)</t>
    </r>
    <r>
      <rPr>
        <b val="true"/>
        <sz val="10"/>
        <rFont val="Arial"/>
        <family val="2"/>
        <charset val="1"/>
      </rPr>
      <t xml:space="preserve">=</t>
    </r>
  </si>
  <si>
    <r>
      <rPr>
        <b val="true"/>
        <sz val="10"/>
        <rFont val="Arial"/>
        <family val="2"/>
        <charset val="1"/>
      </rPr>
      <t xml:space="preserve"> ROI</t>
    </r>
    <r>
      <rPr>
        <b val="true"/>
        <vertAlign val="subscript"/>
        <sz val="10"/>
        <rFont val="Arial"/>
        <family val="2"/>
        <charset val="1"/>
      </rPr>
      <t xml:space="preserve">3(</t>
    </r>
    <r>
      <rPr>
        <b val="true"/>
        <vertAlign val="subscript"/>
        <sz val="10"/>
        <color rgb="FF000000"/>
        <rFont val="Arial"/>
        <family val="2"/>
      </rPr>
      <t xml:space="preserve">Proy2</t>
    </r>
    <r>
      <rPr>
        <b val="true"/>
        <vertAlign val="subscript"/>
        <sz val="10"/>
        <rFont val="Arial"/>
        <family val="2"/>
        <charset val="1"/>
      </rPr>
      <t xml:space="preserve">) </t>
    </r>
    <r>
      <rPr>
        <b val="true"/>
        <sz val="10"/>
        <rFont val="Arial"/>
        <family val="2"/>
        <charset val="1"/>
      </rPr>
      <t xml:space="preserve">=</t>
    </r>
  </si>
  <si>
    <r>
      <rPr>
        <b val="true"/>
        <sz val="10"/>
        <rFont val="Arial"/>
        <family val="2"/>
        <charset val="1"/>
      </rPr>
      <t xml:space="preserve"> ROI</t>
    </r>
    <r>
      <rPr>
        <b val="true"/>
        <vertAlign val="subscript"/>
        <sz val="10"/>
        <rFont val="Arial"/>
        <family val="2"/>
        <charset val="1"/>
      </rPr>
      <t xml:space="preserve">6(</t>
    </r>
    <r>
      <rPr>
        <b val="true"/>
        <vertAlign val="subscript"/>
        <sz val="10"/>
        <color rgb="FF000000"/>
        <rFont val="Arial"/>
        <family val="2"/>
      </rPr>
      <t xml:space="preserve">Proy2</t>
    </r>
    <r>
      <rPr>
        <b val="true"/>
        <vertAlign val="subscript"/>
        <sz val="10"/>
        <rFont val="Arial"/>
        <family val="2"/>
        <charset val="1"/>
      </rPr>
      <t xml:space="preserve">) </t>
    </r>
    <r>
      <rPr>
        <b val="true"/>
        <sz val="10"/>
        <rFont val="Arial"/>
        <family val="2"/>
        <charset val="1"/>
      </rPr>
      <t xml:space="preserve">=</t>
    </r>
  </si>
  <si>
    <t xml:space="preserve">Comunicación con clientes y socios mejorada</t>
  </si>
  <si>
    <r>
      <rPr>
        <sz val="10"/>
        <rFont val="Arial"/>
        <family val="2"/>
        <charset val="1"/>
      </rPr>
      <t xml:space="preserve">C-E</t>
    </r>
    <r>
      <rPr>
        <b val="true"/>
        <vertAlign val="subscript"/>
        <sz val="10"/>
        <rFont val="Arial"/>
        <family val="2"/>
        <charset val="1"/>
      </rPr>
      <t xml:space="preserve">(3)</t>
    </r>
    <r>
      <rPr>
        <b val="true"/>
        <sz val="10"/>
        <rFont val="Arial"/>
        <family val="2"/>
        <charset val="1"/>
      </rPr>
      <t xml:space="preserve">=</t>
    </r>
  </si>
  <si>
    <r>
      <rPr>
        <b val="true"/>
        <sz val="10"/>
        <rFont val="Arial"/>
        <family val="2"/>
        <charset val="1"/>
      </rPr>
      <t xml:space="preserve">ROI</t>
    </r>
    <r>
      <rPr>
        <b val="true"/>
        <vertAlign val="subscript"/>
        <sz val="10"/>
        <rFont val="Arial"/>
        <family val="2"/>
        <charset val="1"/>
      </rPr>
      <t xml:space="preserve">3(</t>
    </r>
    <r>
      <rPr>
        <b val="true"/>
        <vertAlign val="subscript"/>
        <sz val="10"/>
        <color rgb="FF000000"/>
        <rFont val="Arial"/>
        <family val="2"/>
      </rPr>
      <t xml:space="preserve">Proy3</t>
    </r>
    <r>
      <rPr>
        <b val="true"/>
        <vertAlign val="subscript"/>
        <sz val="10"/>
        <rFont val="Arial"/>
        <family val="2"/>
        <charset val="1"/>
      </rPr>
      <t xml:space="preserve">) </t>
    </r>
    <r>
      <rPr>
        <b val="true"/>
        <sz val="10"/>
        <rFont val="Arial"/>
        <family val="2"/>
        <charset val="1"/>
      </rPr>
      <t xml:space="preserve">=</t>
    </r>
  </si>
  <si>
    <r>
      <rPr>
        <b val="true"/>
        <sz val="10"/>
        <rFont val="Arial"/>
        <family val="2"/>
        <charset val="1"/>
      </rPr>
      <t xml:space="preserve">ROI</t>
    </r>
    <r>
      <rPr>
        <b val="true"/>
        <vertAlign val="subscript"/>
        <sz val="10"/>
        <rFont val="Arial"/>
        <family val="2"/>
        <charset val="1"/>
      </rPr>
      <t xml:space="preserve">6(</t>
    </r>
    <r>
      <rPr>
        <b val="true"/>
        <vertAlign val="subscript"/>
        <sz val="10"/>
        <color rgb="FF000000"/>
        <rFont val="Arial"/>
        <family val="2"/>
      </rPr>
      <t xml:space="preserve">Proy3</t>
    </r>
    <r>
      <rPr>
        <b val="true"/>
        <vertAlign val="subscript"/>
        <sz val="10"/>
        <rFont val="Arial"/>
        <family val="2"/>
        <charset val="1"/>
      </rPr>
      <t xml:space="preserve">) </t>
    </r>
    <r>
      <rPr>
        <b val="true"/>
        <sz val="10"/>
        <rFont val="Arial"/>
        <family val="2"/>
        <charset val="1"/>
      </rPr>
      <t xml:space="preserve">=</t>
    </r>
  </si>
  <si>
    <t xml:space="preserve">Acceso y organización de la información mejorada</t>
  </si>
  <si>
    <r>
      <rPr>
        <b val="true"/>
        <sz val="10"/>
        <rFont val="Arial"/>
        <family val="2"/>
        <charset val="1"/>
      </rPr>
      <t xml:space="preserve"> ROI</t>
    </r>
    <r>
      <rPr>
        <b val="true"/>
        <vertAlign val="subscript"/>
        <sz val="10"/>
        <rFont val="Arial"/>
        <family val="2"/>
        <charset val="1"/>
      </rPr>
      <t xml:space="preserve">3(</t>
    </r>
    <r>
      <rPr>
        <b val="true"/>
        <vertAlign val="subscript"/>
        <sz val="10"/>
        <color rgb="FF000000"/>
        <rFont val="Arial"/>
        <family val="2"/>
      </rPr>
      <t xml:space="preserve">Proy4</t>
    </r>
    <r>
      <rPr>
        <b val="true"/>
        <vertAlign val="subscript"/>
        <sz val="10"/>
        <rFont val="Arial"/>
        <family val="2"/>
        <charset val="1"/>
      </rPr>
      <t xml:space="preserve">) </t>
    </r>
    <r>
      <rPr>
        <b val="true"/>
        <sz val="10"/>
        <rFont val="Arial"/>
        <family val="2"/>
        <charset val="1"/>
      </rPr>
      <t xml:space="preserve">=</t>
    </r>
  </si>
  <si>
    <r>
      <rPr>
        <b val="true"/>
        <sz val="10"/>
        <rFont val="Arial"/>
        <family val="2"/>
        <charset val="1"/>
      </rPr>
      <t xml:space="preserve"> ROI</t>
    </r>
    <r>
      <rPr>
        <b val="true"/>
        <vertAlign val="subscript"/>
        <sz val="10"/>
        <rFont val="Arial"/>
        <family val="2"/>
        <charset val="1"/>
      </rPr>
      <t xml:space="preserve">6(</t>
    </r>
    <r>
      <rPr>
        <b val="true"/>
        <vertAlign val="subscript"/>
        <sz val="10"/>
        <color rgb="FF000000"/>
        <rFont val="Arial"/>
        <family val="2"/>
      </rPr>
      <t xml:space="preserve">Proy4</t>
    </r>
    <r>
      <rPr>
        <b val="true"/>
        <vertAlign val="subscript"/>
        <sz val="10"/>
        <rFont val="Arial"/>
        <family val="2"/>
        <charset val="1"/>
      </rPr>
      <t xml:space="preserve">) </t>
    </r>
    <r>
      <rPr>
        <b val="true"/>
        <sz val="10"/>
        <rFont val="Arial"/>
        <family val="2"/>
        <charset val="1"/>
      </rPr>
      <t xml:space="preserve">=</t>
    </r>
  </si>
  <si>
    <r>
      <rPr>
        <b val="true"/>
        <sz val="10"/>
        <rFont val="Arial"/>
        <family val="2"/>
        <charset val="1"/>
      </rPr>
      <t xml:space="preserve">ROI</t>
    </r>
    <r>
      <rPr>
        <b val="true"/>
        <vertAlign val="subscript"/>
        <sz val="10"/>
        <rFont val="Arial"/>
        <family val="2"/>
        <charset val="1"/>
      </rPr>
      <t xml:space="preserve">1(proy1)</t>
    </r>
    <r>
      <rPr>
        <b val="true"/>
        <sz val="10"/>
        <rFont val="Arial"/>
        <family val="2"/>
        <charset val="1"/>
      </rPr>
      <t xml:space="preserve">=</t>
    </r>
  </si>
  <si>
    <t xml:space="preserve">Capitalización o nuevas oportunidades de negocio</t>
  </si>
  <si>
    <r>
      <rPr>
        <b val="true"/>
        <sz val="10"/>
        <rFont val="Arial"/>
        <family val="2"/>
        <charset val="1"/>
      </rPr>
      <t xml:space="preserve">ROI</t>
    </r>
    <r>
      <rPr>
        <b val="true"/>
        <vertAlign val="subscript"/>
        <sz val="10"/>
        <rFont val="Arial"/>
        <family val="2"/>
        <charset val="1"/>
      </rPr>
      <t xml:space="preserve">1(proy2)</t>
    </r>
    <r>
      <rPr>
        <b val="true"/>
        <sz val="10"/>
        <rFont val="Arial"/>
        <family val="2"/>
        <charset val="1"/>
      </rPr>
      <t xml:space="preserve">=</t>
    </r>
  </si>
  <si>
    <t xml:space="preserve">Otros beneficios(reducción de staff,…)</t>
  </si>
  <si>
    <r>
      <rPr>
        <b val="true"/>
        <sz val="10"/>
        <rFont val="Arial"/>
        <family val="2"/>
        <charset val="1"/>
      </rPr>
      <t xml:space="preserve">ROI</t>
    </r>
    <r>
      <rPr>
        <b val="true"/>
        <vertAlign val="subscript"/>
        <sz val="10"/>
        <rFont val="Arial"/>
        <family val="2"/>
        <charset val="1"/>
      </rPr>
      <t xml:space="preserve">1(proy3)</t>
    </r>
    <r>
      <rPr>
        <b val="true"/>
        <sz val="10"/>
        <rFont val="Arial"/>
        <family val="2"/>
        <charset val="1"/>
      </rPr>
      <t xml:space="preserve">=</t>
    </r>
  </si>
  <si>
    <t xml:space="preserve">Total beneficios</t>
  </si>
  <si>
    <t xml:space="preserve">Beneficio neto</t>
  </si>
  <si>
    <r>
      <rPr>
        <b val="true"/>
        <sz val="10"/>
        <rFont val="Arial"/>
        <family val="2"/>
        <charset val="1"/>
      </rPr>
      <t xml:space="preserve">ROI</t>
    </r>
    <r>
      <rPr>
        <b val="true"/>
        <vertAlign val="subscript"/>
        <sz val="10"/>
        <rFont val="Arial"/>
        <family val="2"/>
        <charset val="1"/>
      </rPr>
      <t xml:space="preserve">3</t>
    </r>
    <r>
      <rPr>
        <b val="true"/>
        <sz val="10"/>
        <rFont val="Arial"/>
        <family val="2"/>
        <charset val="1"/>
      </rPr>
      <t xml:space="preserve">=</t>
    </r>
  </si>
  <si>
    <r>
      <rPr>
        <b val="true"/>
        <sz val="10"/>
        <rFont val="Arial"/>
        <family val="2"/>
        <charset val="1"/>
      </rPr>
      <t xml:space="preserve">VAN(BN</t>
    </r>
    <r>
      <rPr>
        <b val="true"/>
        <vertAlign val="subscript"/>
        <sz val="10"/>
        <rFont val="Arial"/>
        <family val="2"/>
        <charset val="1"/>
      </rPr>
      <t xml:space="preserve">1</t>
    </r>
    <r>
      <rPr>
        <b val="true"/>
        <sz val="10"/>
        <rFont val="Arial"/>
        <family val="2"/>
        <charset val="1"/>
      </rPr>
      <t xml:space="preserve">)=</t>
    </r>
  </si>
  <si>
    <r>
      <rPr>
        <b val="true"/>
        <sz val="10"/>
        <rFont val="Arial"/>
        <family val="2"/>
        <charset val="1"/>
      </rPr>
      <t xml:space="preserve">VP(ROI</t>
    </r>
    <r>
      <rPr>
        <b val="true"/>
        <vertAlign val="subscript"/>
        <sz val="10"/>
        <rFont val="Arial"/>
        <family val="2"/>
        <charset val="1"/>
      </rPr>
      <t xml:space="preserve">1</t>
    </r>
    <r>
      <rPr>
        <b val="true"/>
        <sz val="10"/>
        <rFont val="Arial"/>
        <family val="2"/>
        <charset val="1"/>
      </rPr>
      <t xml:space="preserve">)=</t>
    </r>
  </si>
  <si>
    <r>
      <rPr>
        <b val="true"/>
        <sz val="10"/>
        <rFont val="Arial"/>
        <family val="2"/>
        <charset val="1"/>
      </rPr>
      <t xml:space="preserve">VAN(BN</t>
    </r>
    <r>
      <rPr>
        <b val="true"/>
        <vertAlign val="subscript"/>
        <sz val="10"/>
        <rFont val="Arial"/>
        <family val="2"/>
        <charset val="1"/>
      </rPr>
      <t xml:space="preserve">2</t>
    </r>
    <r>
      <rPr>
        <b val="true"/>
        <sz val="10"/>
        <rFont val="Arial"/>
        <family val="2"/>
        <charset val="1"/>
      </rPr>
      <t xml:space="preserve">)=</t>
    </r>
  </si>
  <si>
    <r>
      <rPr>
        <b val="true"/>
        <sz val="10"/>
        <rFont val="Arial"/>
        <family val="2"/>
        <charset val="1"/>
      </rPr>
      <t xml:space="preserve">VP(ROI</t>
    </r>
    <r>
      <rPr>
        <b val="true"/>
        <vertAlign val="subscript"/>
        <sz val="10"/>
        <rFont val="Arial"/>
        <family val="2"/>
        <charset val="1"/>
      </rPr>
      <t xml:space="preserve">2</t>
    </r>
    <r>
      <rPr>
        <b val="true"/>
        <sz val="10"/>
        <rFont val="Arial"/>
        <family val="2"/>
        <charset val="1"/>
      </rPr>
      <t xml:space="preserve">)=</t>
    </r>
  </si>
  <si>
    <r>
      <rPr>
        <b val="true"/>
        <sz val="10"/>
        <rFont val="Arial"/>
        <family val="2"/>
        <charset val="1"/>
      </rPr>
      <t xml:space="preserve">VAN(BN</t>
    </r>
    <r>
      <rPr>
        <b val="true"/>
        <vertAlign val="subscript"/>
        <sz val="10"/>
        <rFont val="Arial"/>
        <family val="2"/>
        <charset val="1"/>
      </rPr>
      <t xml:space="preserve">3</t>
    </r>
    <r>
      <rPr>
        <b val="true"/>
        <sz val="10"/>
        <rFont val="Arial"/>
        <family val="2"/>
        <charset val="1"/>
      </rPr>
      <t xml:space="preserve">)=</t>
    </r>
  </si>
  <si>
    <r>
      <rPr>
        <b val="true"/>
        <sz val="10"/>
        <rFont val="Arial"/>
        <family val="2"/>
        <charset val="1"/>
      </rPr>
      <t xml:space="preserve">VP(ROI</t>
    </r>
    <r>
      <rPr>
        <b val="true"/>
        <vertAlign val="subscript"/>
        <sz val="10"/>
        <rFont val="Arial"/>
        <family val="2"/>
        <charset val="1"/>
      </rPr>
      <t xml:space="preserve">3</t>
    </r>
    <r>
      <rPr>
        <b val="true"/>
        <sz val="10"/>
        <rFont val="Arial"/>
        <family val="2"/>
        <charset val="1"/>
      </rPr>
      <t xml:space="preserve">)=</t>
    </r>
  </si>
  <si>
    <t xml:space="preserve">Σ(VAN(BN))=</t>
  </si>
  <si>
    <r>
      <rPr>
        <sz val="10"/>
        <rFont val="Arial"/>
        <family val="2"/>
        <charset val="1"/>
      </rPr>
      <t xml:space="preserve">B</t>
    </r>
    <r>
      <rPr>
        <vertAlign val="subscript"/>
        <sz val="10"/>
        <rFont val="Arial"/>
        <family val="2"/>
        <charset val="1"/>
      </rPr>
      <t xml:space="preserve">mensual</t>
    </r>
    <r>
      <rPr>
        <sz val="10"/>
        <rFont val="Arial"/>
        <family val="2"/>
        <charset val="1"/>
      </rPr>
      <t xml:space="preserve">=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</si>
</sst>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vertAlign val="subscript"/>
      <sz val="10"/>
      <name val="Arial"/>
      <family val="2"/>
      <charset val="1"/>
    </font>
    <font>
      <b val="true"/>
      <vertAlign val="subscript"/>
      <sz val="10"/>
      <color rgb="FF000000"/>
      <name val="Arial"/>
      <family val="2"/>
    </font>
    <font>
      <vertAlign val="subscript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6600FF"/>
        <bgColor rgb="FF6600CC"/>
      </patternFill>
    </fill>
    <fill>
      <patternFill patternType="solid">
        <fgColor rgb="FF6600CC"/>
        <bgColor rgb="FF66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600CC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6600FF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outlineLevelRow="0" outlineLevelCol="0"/>
  <cols>
    <col collapsed="false" customWidth="true" hidden="false" outlineLevel="0" max="1" min="1" style="0" width="13.47"/>
    <col collapsed="false" customWidth="false" hidden="false" outlineLevel="0" max="6" min="2" style="0" width="11.52"/>
    <col collapsed="false" customWidth="true" hidden="false" outlineLevel="0" max="7" min="7" style="0" width="47.65"/>
    <col collapsed="false" customWidth="false" hidden="false" outlineLevel="0" max="11" min="8" style="0" width="11.52"/>
    <col collapsed="false" customWidth="true" hidden="false" outlineLevel="0" max="12" min="12" style="0" width="41.68"/>
    <col collapsed="false" customWidth="false" hidden="false" outlineLevel="0" max="17" min="13" style="0" width="11.52"/>
    <col collapsed="false" customWidth="true" hidden="false" outlineLevel="0" max="18" min="18" style="0" width="45.71"/>
    <col collapsed="false" customWidth="true" hidden="false" outlineLevel="0" max="19" min="19" style="0" width="14.72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2"/>
      <c r="G1" s="1" t="s">
        <v>1</v>
      </c>
      <c r="H1" s="1"/>
      <c r="I1" s="1"/>
      <c r="J1" s="1"/>
      <c r="K1" s="2"/>
      <c r="L1" s="1" t="s">
        <v>2</v>
      </c>
      <c r="M1" s="1"/>
      <c r="N1" s="1"/>
      <c r="O1" s="1"/>
      <c r="P1" s="1"/>
      <c r="Q1" s="3"/>
      <c r="R1" s="1" t="s">
        <v>3</v>
      </c>
      <c r="S1" s="1"/>
      <c r="T1" s="1"/>
      <c r="U1" s="1"/>
    </row>
    <row r="2" customFormat="false" ht="12.8" hidden="false" customHeight="false" outlineLevel="0" collapsed="false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2"/>
      <c r="G2" s="4" t="s">
        <v>9</v>
      </c>
      <c r="H2" s="4" t="s">
        <v>5</v>
      </c>
      <c r="I2" s="4" t="s">
        <v>6</v>
      </c>
      <c r="J2" s="4" t="s">
        <v>7</v>
      </c>
      <c r="K2" s="2"/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3"/>
      <c r="R2" s="4"/>
      <c r="S2" s="4" t="s">
        <v>15</v>
      </c>
      <c r="T2" s="4" t="s">
        <v>16</v>
      </c>
      <c r="U2" s="4" t="s">
        <v>17</v>
      </c>
    </row>
    <row r="3" customFormat="false" ht="15" hidden="false" customHeight="false" outlineLevel="0" collapsed="false">
      <c r="A3" s="5" t="n">
        <v>0</v>
      </c>
      <c r="B3" s="5" t="n">
        <v>1100</v>
      </c>
      <c r="C3" s="5" t="n">
        <v>550</v>
      </c>
      <c r="D3" s="5" t="n">
        <v>600</v>
      </c>
      <c r="E3" s="5" t="n">
        <v>800</v>
      </c>
      <c r="F3" s="2"/>
      <c r="G3" s="6" t="s">
        <v>18</v>
      </c>
      <c r="H3" s="6" t="n">
        <v>4000</v>
      </c>
      <c r="I3" s="6" t="n">
        <v>5000</v>
      </c>
      <c r="J3" s="6" t="n">
        <v>4500</v>
      </c>
      <c r="K3" s="2"/>
      <c r="L3" s="6" t="s">
        <v>19</v>
      </c>
      <c r="M3" s="6" t="n">
        <v>2000</v>
      </c>
      <c r="N3" s="6"/>
      <c r="O3" s="6"/>
      <c r="P3" s="6"/>
      <c r="Q3" s="3"/>
      <c r="R3" s="6" t="s">
        <v>20</v>
      </c>
      <c r="S3" s="6" t="n">
        <v>10000</v>
      </c>
      <c r="T3" s="6" t="n">
        <v>30000</v>
      </c>
      <c r="U3" s="6" t="n">
        <v>10000</v>
      </c>
    </row>
    <row r="4" customFormat="false" ht="15" hidden="false" customHeight="false" outlineLevel="0" collapsed="false">
      <c r="A4" s="5" t="n">
        <v>1</v>
      </c>
      <c r="B4" s="5" t="n">
        <v>150</v>
      </c>
      <c r="C4" s="5" t="n">
        <v>50</v>
      </c>
      <c r="D4" s="5" t="n">
        <v>200</v>
      </c>
      <c r="E4" s="5" t="n">
        <v>100</v>
      </c>
      <c r="F4" s="2"/>
      <c r="G4" s="6" t="s">
        <v>21</v>
      </c>
      <c r="H4" s="6" t="n">
        <v>400</v>
      </c>
      <c r="I4" s="6" t="n">
        <v>500</v>
      </c>
      <c r="J4" s="6" t="n">
        <v>500</v>
      </c>
      <c r="K4" s="2"/>
      <c r="L4" s="6" t="s">
        <v>22</v>
      </c>
      <c r="M4" s="6" t="n">
        <v>2500</v>
      </c>
      <c r="N4" s="6"/>
      <c r="O4" s="6"/>
      <c r="P4" s="6"/>
      <c r="Q4" s="3"/>
      <c r="R4" s="6" t="s">
        <v>23</v>
      </c>
      <c r="S4" s="6" t="n">
        <v>5000</v>
      </c>
      <c r="T4" s="6" t="n">
        <v>0</v>
      </c>
      <c r="U4" s="6" t="n">
        <v>15000</v>
      </c>
    </row>
    <row r="5" customFormat="false" ht="15" hidden="false" customHeight="false" outlineLevel="0" collapsed="false">
      <c r="A5" s="5" t="n">
        <v>2</v>
      </c>
      <c r="B5" s="5" t="n">
        <v>150</v>
      </c>
      <c r="C5" s="5" t="n">
        <v>100</v>
      </c>
      <c r="D5" s="5" t="n">
        <v>250</v>
      </c>
      <c r="E5" s="5" t="n">
        <v>150</v>
      </c>
      <c r="F5" s="2"/>
      <c r="G5" s="6" t="s">
        <v>24</v>
      </c>
      <c r="H5" s="6" t="n">
        <v>400</v>
      </c>
      <c r="I5" s="6" t="n">
        <v>400</v>
      </c>
      <c r="J5" s="6" t="n">
        <v>400</v>
      </c>
      <c r="K5" s="2"/>
      <c r="L5" s="6" t="s">
        <v>25</v>
      </c>
      <c r="M5" s="6" t="n">
        <v>2000</v>
      </c>
      <c r="N5" s="6"/>
      <c r="O5" s="6"/>
      <c r="P5" s="6"/>
      <c r="Q5" s="3"/>
      <c r="R5" s="6" t="s">
        <v>26</v>
      </c>
      <c r="S5" s="6" t="n">
        <v>3500</v>
      </c>
      <c r="T5" s="6" t="n">
        <v>5000</v>
      </c>
      <c r="U5" s="6" t="n">
        <v>5000</v>
      </c>
    </row>
    <row r="6" customFormat="false" ht="15" hidden="false" customHeight="false" outlineLevel="0" collapsed="false">
      <c r="A6" s="5" t="n">
        <v>3</v>
      </c>
      <c r="B6" s="5" t="n">
        <v>200</v>
      </c>
      <c r="C6" s="5" t="n">
        <v>100</v>
      </c>
      <c r="D6" s="5" t="n">
        <v>100</v>
      </c>
      <c r="E6" s="5" t="n">
        <v>150</v>
      </c>
      <c r="F6" s="2"/>
      <c r="G6" s="6" t="s">
        <v>27</v>
      </c>
      <c r="H6" s="6" t="n">
        <v>500</v>
      </c>
      <c r="I6" s="6" t="n">
        <v>400</v>
      </c>
      <c r="J6" s="6" t="n">
        <v>450</v>
      </c>
      <c r="K6" s="2"/>
      <c r="L6" s="6" t="s">
        <v>28</v>
      </c>
      <c r="M6" s="6"/>
      <c r="N6" s="6" t="n">
        <v>100</v>
      </c>
      <c r="O6" s="6" t="n">
        <v>90</v>
      </c>
      <c r="P6" s="6" t="n">
        <v>80</v>
      </c>
      <c r="Q6" s="3"/>
      <c r="R6" s="6" t="s">
        <v>29</v>
      </c>
      <c r="S6" s="6" t="n">
        <v>0</v>
      </c>
      <c r="T6" s="6" t="n">
        <v>0</v>
      </c>
      <c r="U6" s="6" t="n">
        <v>0</v>
      </c>
    </row>
    <row r="7" customFormat="false" ht="15" hidden="false" customHeight="false" outlineLevel="0" collapsed="false">
      <c r="A7" s="5" t="n">
        <v>4</v>
      </c>
      <c r="B7" s="5" t="n">
        <v>250</v>
      </c>
      <c r="C7" s="5" t="n">
        <v>100</v>
      </c>
      <c r="D7" s="5" t="n">
        <v>50</v>
      </c>
      <c r="E7" s="5" t="n">
        <v>200</v>
      </c>
      <c r="F7" s="2"/>
      <c r="G7" s="6" t="s">
        <v>30</v>
      </c>
      <c r="H7" s="6" t="n">
        <v>900</v>
      </c>
      <c r="I7" s="6" t="n">
        <v>900</v>
      </c>
      <c r="J7" s="6" t="n">
        <v>900</v>
      </c>
      <c r="K7" s="2"/>
      <c r="L7" s="6" t="s">
        <v>31</v>
      </c>
      <c r="M7" s="6"/>
      <c r="N7" s="6" t="n">
        <v>1000</v>
      </c>
      <c r="O7" s="6" t="n">
        <v>1000</v>
      </c>
      <c r="P7" s="6" t="n">
        <v>1000</v>
      </c>
      <c r="Q7" s="3"/>
      <c r="R7" s="6" t="s">
        <v>32</v>
      </c>
      <c r="S7" s="6" t="n">
        <v>0</v>
      </c>
      <c r="T7" s="6" t="n">
        <v>0</v>
      </c>
      <c r="U7" s="6" t="n">
        <v>5000</v>
      </c>
    </row>
    <row r="8" customFormat="false" ht="15" hidden="false" customHeight="false" outlineLevel="0" collapsed="false">
      <c r="A8" s="5" t="n">
        <v>5</v>
      </c>
      <c r="B8" s="5" t="n">
        <v>300</v>
      </c>
      <c r="C8" s="5" t="n">
        <v>200</v>
      </c>
      <c r="D8" s="5" t="n">
        <v>45</v>
      </c>
      <c r="E8" s="5" t="n">
        <v>270</v>
      </c>
      <c r="F8" s="2"/>
      <c r="G8" s="6" t="s">
        <v>33</v>
      </c>
      <c r="H8" s="6" t="n">
        <v>400</v>
      </c>
      <c r="I8" s="6" t="n">
        <v>200</v>
      </c>
      <c r="J8" s="6" t="n">
        <v>300</v>
      </c>
      <c r="K8" s="2"/>
      <c r="L8" s="4" t="s">
        <v>34</v>
      </c>
      <c r="M8" s="6" t="n">
        <v>6500</v>
      </c>
      <c r="N8" s="6" t="n">
        <f aca="false">SUM(N6:N7)</f>
        <v>1100</v>
      </c>
      <c r="O8" s="6" t="n">
        <f aca="false">SUM(O6:O7)</f>
        <v>1090</v>
      </c>
      <c r="P8" s="6" t="n">
        <f aca="false">SUM(P6:P7)</f>
        <v>1080</v>
      </c>
      <c r="Q8" s="3"/>
      <c r="R8" s="6" t="s">
        <v>35</v>
      </c>
      <c r="S8" s="6" t="n">
        <v>1000</v>
      </c>
      <c r="T8" s="6" t="n">
        <v>5000</v>
      </c>
      <c r="U8" s="6" t="n">
        <v>1000</v>
      </c>
    </row>
    <row r="9" customFormat="false" ht="15" hidden="false" customHeight="false" outlineLevel="0" collapsed="false">
      <c r="A9" s="5" t="n">
        <v>6</v>
      </c>
      <c r="B9" s="5" t="n">
        <v>350</v>
      </c>
      <c r="C9" s="5" t="n">
        <v>0</v>
      </c>
      <c r="D9" s="5" t="n">
        <v>40</v>
      </c>
      <c r="E9" s="5" t="n">
        <v>300</v>
      </c>
      <c r="F9" s="2"/>
      <c r="G9" s="6" t="s">
        <v>36</v>
      </c>
      <c r="H9" s="6" t="n">
        <v>1200</v>
      </c>
      <c r="I9" s="6" t="n">
        <v>1200</v>
      </c>
      <c r="J9" s="6" t="n">
        <v>1200</v>
      </c>
      <c r="K9" s="2"/>
      <c r="Q9" s="3"/>
      <c r="R9" s="6" t="s">
        <v>37</v>
      </c>
      <c r="S9" s="6" t="n">
        <v>4000</v>
      </c>
      <c r="T9" s="6" t="n">
        <v>0</v>
      </c>
      <c r="U9" s="6" t="n">
        <v>10000</v>
      </c>
    </row>
    <row r="10" customFormat="false" ht="12.8" hidden="false" customHeight="false" outlineLevel="0" collapsed="false">
      <c r="A10" s="4" t="s">
        <v>38</v>
      </c>
      <c r="B10" s="6" t="n">
        <f aca="false">SUM(B4:B9)-B3</f>
        <v>300</v>
      </c>
      <c r="C10" s="6" t="n">
        <f aca="false">SUM(C4:C9)-C3</f>
        <v>0</v>
      </c>
      <c r="D10" s="6" t="n">
        <f aca="false">SUM(D4:D9)-D3</f>
        <v>85</v>
      </c>
      <c r="E10" s="6" t="n">
        <f aca="false">SUM(E4:E9)-E3</f>
        <v>370</v>
      </c>
      <c r="F10" s="2"/>
      <c r="G10" s="6" t="s">
        <v>39</v>
      </c>
      <c r="H10" s="6" t="n">
        <v>800</v>
      </c>
      <c r="I10" s="6" t="n">
        <v>500</v>
      </c>
      <c r="J10" s="6" t="n">
        <v>600</v>
      </c>
      <c r="K10" s="2"/>
      <c r="L10" s="4" t="s">
        <v>40</v>
      </c>
      <c r="M10" s="4" t="s">
        <v>11</v>
      </c>
      <c r="N10" s="4" t="s">
        <v>12</v>
      </c>
      <c r="O10" s="4" t="s">
        <v>13</v>
      </c>
      <c r="P10" s="4" t="s">
        <v>14</v>
      </c>
      <c r="Q10" s="3"/>
    </row>
    <row r="11" customFormat="false" ht="14.95" hidden="false" customHeight="false" outlineLevel="0" collapsed="false">
      <c r="F11" s="2"/>
      <c r="G11" s="6" t="s">
        <v>41</v>
      </c>
      <c r="H11" s="6" t="n">
        <v>200</v>
      </c>
      <c r="I11" s="6" t="n">
        <v>200</v>
      </c>
      <c r="J11" s="6" t="n">
        <v>200</v>
      </c>
      <c r="K11" s="2"/>
      <c r="L11" s="6" t="s">
        <v>42</v>
      </c>
      <c r="M11" s="6"/>
      <c r="N11" s="6" t="n">
        <v>1500</v>
      </c>
      <c r="O11" s="6" t="n">
        <v>1600</v>
      </c>
      <c r="P11" s="6" t="n">
        <v>1700</v>
      </c>
      <c r="Q11" s="3"/>
      <c r="S11" s="7" t="s">
        <v>43</v>
      </c>
      <c r="T11" s="0" t="n">
        <f aca="false">(12*S5)/(S3+S4+S6+S7+S8+S9)</f>
        <v>2.1</v>
      </c>
    </row>
    <row r="12" customFormat="false" ht="14.95" hidden="false" customHeight="false" outlineLevel="0" collapsed="false">
      <c r="A12" s="8" t="s">
        <v>44</v>
      </c>
      <c r="B12" s="0" t="n">
        <f aca="false">((B4+B5+B6-B3)/B3)*100</f>
        <v>-54.5454545454545</v>
      </c>
      <c r="D12" s="8" t="s">
        <v>45</v>
      </c>
      <c r="E12" s="0" t="n">
        <f aca="false">((B10)/B3)*100</f>
        <v>27.2727272727273</v>
      </c>
      <c r="F12" s="2"/>
      <c r="G12" s="6" t="s">
        <v>46</v>
      </c>
      <c r="H12" s="6" t="n">
        <v>1500</v>
      </c>
      <c r="I12" s="6" t="n">
        <v>1200</v>
      </c>
      <c r="J12" s="6" t="n">
        <v>1300</v>
      </c>
      <c r="K12" s="2"/>
      <c r="L12" s="6" t="s">
        <v>47</v>
      </c>
      <c r="M12" s="6"/>
      <c r="N12" s="6" t="n">
        <v>1250</v>
      </c>
      <c r="O12" s="6" t="n">
        <v>1350</v>
      </c>
      <c r="P12" s="6" t="n">
        <v>1450</v>
      </c>
      <c r="Q12" s="3"/>
      <c r="S12" s="7" t="s">
        <v>48</v>
      </c>
      <c r="T12" s="0" t="n">
        <f aca="false">(12*T5)/(T3+T4+T6+T7+T8+T9)</f>
        <v>1.71428571428571</v>
      </c>
    </row>
    <row r="13" customFormat="false" ht="14.95" hidden="false" customHeight="false" outlineLevel="0" collapsed="false">
      <c r="A13" s="8" t="s">
        <v>49</v>
      </c>
      <c r="B13" s="0" t="n">
        <f aca="false">((C4+C5+C6-C3)/C3)*100</f>
        <v>-54.5454545454545</v>
      </c>
      <c r="D13" s="8" t="s">
        <v>50</v>
      </c>
      <c r="E13" s="0" t="n">
        <f aca="false">((C10)/C3)*100</f>
        <v>0</v>
      </c>
      <c r="F13" s="2"/>
      <c r="G13" s="9" t="s">
        <v>38</v>
      </c>
      <c r="H13" s="6" t="n">
        <f aca="false">(H7+H9+H12)-(H8+H10+H11)</f>
        <v>2200</v>
      </c>
      <c r="I13" s="6" t="n">
        <f aca="false">(I7+I9+I12)-(I8+I10+I11)</f>
        <v>2400</v>
      </c>
      <c r="J13" s="6" t="n">
        <f aca="false">(J7+J9+J12)-(J8+J10+J11)</f>
        <v>2300</v>
      </c>
      <c r="K13" s="2"/>
      <c r="L13" s="6" t="s">
        <v>51</v>
      </c>
      <c r="M13" s="6"/>
      <c r="N13" s="6" t="n">
        <v>1350</v>
      </c>
      <c r="O13" s="6" t="n">
        <v>1450</v>
      </c>
      <c r="P13" s="6" t="n">
        <v>1550</v>
      </c>
      <c r="Q13" s="3"/>
      <c r="S13" s="7" t="s">
        <v>52</v>
      </c>
      <c r="T13" s="0" t="n">
        <f aca="false">(12*U5)/(U3+U4+U6+U7+U8+U9)</f>
        <v>1.46341463414634</v>
      </c>
    </row>
    <row r="14" customFormat="false" ht="14.95" hidden="false" customHeight="false" outlineLevel="0" collapsed="false">
      <c r="A14" s="8" t="s">
        <v>53</v>
      </c>
      <c r="B14" s="0" t="n">
        <f aca="false">((D4+D5+D6-D3)/D3)*100</f>
        <v>-8.33333333333333</v>
      </c>
      <c r="D14" s="8" t="s">
        <v>54</v>
      </c>
      <c r="E14" s="0" t="n">
        <f aca="false">((D10)/D3)*100</f>
        <v>14.1666666666667</v>
      </c>
      <c r="F14" s="2"/>
      <c r="G14" s="9" t="s">
        <v>11</v>
      </c>
      <c r="H14" s="6" t="n">
        <f aca="false">H3+H4+H5+H6</f>
        <v>5300</v>
      </c>
      <c r="I14" s="6" t="n">
        <f aca="false">I3+I4+I5+I6</f>
        <v>6300</v>
      </c>
      <c r="J14" s="6" t="n">
        <f aca="false">J3+J4+J5+J6</f>
        <v>5850</v>
      </c>
      <c r="K14" s="2"/>
      <c r="L14" s="6" t="s">
        <v>55</v>
      </c>
      <c r="M14" s="6"/>
      <c r="N14" s="6" t="n">
        <v>1100</v>
      </c>
      <c r="O14" s="6" t="n">
        <v>900</v>
      </c>
      <c r="P14" s="6" t="n">
        <v>900</v>
      </c>
      <c r="Q14" s="3"/>
    </row>
    <row r="15" customFormat="false" ht="14.95" hidden="false" customHeight="false" outlineLevel="0" collapsed="false">
      <c r="A15" s="8" t="s">
        <v>56</v>
      </c>
      <c r="B15" s="0" t="n">
        <f aca="false">((E4+E5+E6-E3)/E3)*100</f>
        <v>-50</v>
      </c>
      <c r="D15" s="8" t="s">
        <v>57</v>
      </c>
      <c r="E15" s="0" t="n">
        <f aca="false">((E10)/E3)*100</f>
        <v>46.25</v>
      </c>
      <c r="F15" s="2"/>
      <c r="H15" s="8" t="s">
        <v>58</v>
      </c>
      <c r="I15" s="0" t="n">
        <f aca="false">((H13-H14)/H14)*100</f>
        <v>-58.4905660377359</v>
      </c>
      <c r="K15" s="2"/>
      <c r="L15" s="6" t="s">
        <v>59</v>
      </c>
      <c r="M15" s="6"/>
      <c r="N15" s="6" t="n">
        <v>500</v>
      </c>
      <c r="O15" s="6" t="n">
        <v>550</v>
      </c>
      <c r="P15" s="6" t="n">
        <v>600</v>
      </c>
      <c r="Q15" s="3"/>
    </row>
    <row r="16" customFormat="false" ht="14.95" hidden="false" customHeight="false" outlineLevel="0" collapsed="false">
      <c r="F16" s="2"/>
      <c r="H16" s="8" t="s">
        <v>60</v>
      </c>
      <c r="I16" s="0" t="n">
        <f aca="false">((I13-I14)/I14)*100</f>
        <v>-61.9047619047619</v>
      </c>
      <c r="K16" s="2"/>
      <c r="L16" s="6" t="s">
        <v>61</v>
      </c>
      <c r="M16" s="6"/>
      <c r="N16" s="6" t="n">
        <v>1200</v>
      </c>
      <c r="O16" s="6" t="n">
        <v>1500</v>
      </c>
      <c r="P16" s="6" t="n">
        <v>1800</v>
      </c>
      <c r="Q16" s="3"/>
    </row>
    <row r="17" customFormat="false" ht="14.95" hidden="false" customHeight="false" outlineLevel="0" collapsed="false">
      <c r="F17" s="2"/>
      <c r="H17" s="8" t="s">
        <v>62</v>
      </c>
      <c r="I17" s="0" t="n">
        <f aca="false">((J13-J14)/J14)*100</f>
        <v>-60.6837606837607</v>
      </c>
      <c r="K17" s="2"/>
      <c r="L17" s="4" t="s">
        <v>63</v>
      </c>
      <c r="M17" s="6"/>
      <c r="N17" s="6" t="n">
        <f aca="false">SUM(N11:N16)</f>
        <v>6900</v>
      </c>
      <c r="O17" s="6" t="n">
        <f aca="false">SUM(O11:O16)</f>
        <v>7350</v>
      </c>
      <c r="P17" s="6" t="n">
        <f aca="false">SUM(P11:P16)</f>
        <v>8000</v>
      </c>
      <c r="Q17" s="3"/>
    </row>
    <row r="18" customFormat="false" ht="12.8" hidden="false" customHeight="false" outlineLevel="0" collapsed="false">
      <c r="F18" s="2"/>
      <c r="K18" s="2"/>
      <c r="L18" s="4" t="s">
        <v>64</v>
      </c>
      <c r="M18" s="6"/>
      <c r="N18" s="6" t="n">
        <f aca="false">N17-N8</f>
        <v>5800</v>
      </c>
      <c r="O18" s="6" t="n">
        <f aca="false">O17-O8</f>
        <v>6260</v>
      </c>
      <c r="P18" s="6" t="n">
        <f aca="false">P17-P8</f>
        <v>6920</v>
      </c>
      <c r="Q18" s="3"/>
    </row>
    <row r="20" customFormat="false" ht="14.95" hidden="false" customHeight="false" outlineLevel="0" collapsed="false">
      <c r="M20" s="8" t="s">
        <v>65</v>
      </c>
      <c r="N20" s="0" t="n">
        <f aca="false">(((N18+O18+P18)-M8)/M8)*100</f>
        <v>192</v>
      </c>
    </row>
    <row r="21" customFormat="false" ht="14.9" hidden="false" customHeight="false" outlineLevel="0" collapsed="false">
      <c r="M21" s="8" t="s">
        <v>66</v>
      </c>
      <c r="N21" s="0" t="n">
        <f aca="false">(1/(1+0.15))*N18</f>
        <v>5043.47826086957</v>
      </c>
      <c r="O21" s="8" t="s">
        <v>67</v>
      </c>
      <c r="P21" s="0" t="n">
        <f aca="false">((N21-M8)/M8)*100</f>
        <v>-22.4080267558528</v>
      </c>
    </row>
    <row r="22" customFormat="false" ht="14.9" hidden="false" customHeight="false" outlineLevel="0" collapsed="false">
      <c r="M22" s="8" t="s">
        <v>68</v>
      </c>
      <c r="N22" s="0" t="n">
        <f aca="false">(1/(1+0.15))^2*O18</f>
        <v>4733.45935727788</v>
      </c>
      <c r="O22" s="8" t="s">
        <v>69</v>
      </c>
      <c r="P22" s="0" t="n">
        <f aca="false">(((N22+N21)-M8)/M8)*100</f>
        <v>50.4144248945761</v>
      </c>
    </row>
    <row r="23" customFormat="false" ht="14.95" hidden="false" customHeight="false" outlineLevel="0" collapsed="false">
      <c r="M23" s="8" t="s">
        <v>70</v>
      </c>
      <c r="N23" s="0" t="n">
        <f aca="false">(1/(1+0.15))^3*P18</f>
        <v>4550.01232842936</v>
      </c>
      <c r="O23" s="8" t="s">
        <v>71</v>
      </c>
      <c r="P23" s="0" t="n">
        <f aca="false">((N24-M8)/M8)*100</f>
        <v>120.41461456272</v>
      </c>
    </row>
    <row r="24" customFormat="false" ht="14.95" hidden="false" customHeight="false" outlineLevel="0" collapsed="false">
      <c r="M24" s="8" t="s">
        <v>72</v>
      </c>
      <c r="N24" s="0" t="n">
        <f aca="false">SUM(N21:N23)</f>
        <v>14326.9499465768</v>
      </c>
      <c r="O24" s="8" t="s">
        <v>71</v>
      </c>
      <c r="P24" s="0" t="n">
        <f aca="false">(SUM(P21:P23)/3)</f>
        <v>49.4736709004811</v>
      </c>
    </row>
    <row r="26" customFormat="false" ht="14.95" hidden="false" customHeight="false" outlineLevel="0" collapsed="false">
      <c r="M26" s="7" t="s">
        <v>73</v>
      </c>
      <c r="N26" s="0" t="n">
        <f aca="false">((N17+O17+P17)-(M8+N8+O8+P8))/36</f>
        <v>346.666666666667</v>
      </c>
    </row>
  </sheetData>
  <mergeCells count="4">
    <mergeCell ref="A1:E1"/>
    <mergeCell ref="G1:J1"/>
    <mergeCell ref="L1:P1"/>
    <mergeCell ref="R1:U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2017-05-11T21:58:37Z</dcterms:created>
  <dc:creator/>
  <dc:description/>
  <dc:language>es-BO</dc:language>
  <cp:lastModifiedBy/>
  <dcterms:modified xsi:type="dcterms:W3CDTF">2017-05-14T20:32:29Z</dcterms:modified>
  <cp:revision>3</cp:revision>
  <dc:subject/>
  <dc:title/>
</cp:coreProperties>
</file>