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 data\"/>
    </mc:Choice>
  </mc:AlternateContent>
  <xr:revisionPtr revIDLastSave="0" documentId="13_ncr:1_{47CA964D-626F-4913-9CB4-ADD461D332C5}" xr6:coauthVersionLast="36" xr6:coauthVersionMax="36" xr10:uidLastSave="{00000000-0000-0000-0000-000000000000}"/>
  <bookViews>
    <workbookView xWindow="0" yWindow="0" windowWidth="23040" windowHeight="8940" xr2:uid="{DBA69784-53CA-4066-BA5E-AEC2BDC69FC4}"/>
  </bookViews>
  <sheets>
    <sheet name="Bajaj finsrv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40" i="1" l="1"/>
  <c r="BG20" i="1" l="1"/>
  <c r="BI152" i="1" l="1"/>
  <c r="BJ146" i="1"/>
  <c r="BE146" i="1"/>
  <c r="BF146" i="1"/>
  <c r="BG146" i="1"/>
  <c r="BL147" i="1"/>
  <c r="BN147" i="1"/>
  <c r="BO147" i="1"/>
  <c r="BQ147" i="1"/>
  <c r="BR147" i="1"/>
  <c r="BL148" i="1"/>
  <c r="BN148" i="1"/>
  <c r="BO148" i="1"/>
  <c r="BQ148" i="1"/>
  <c r="BR148" i="1"/>
  <c r="BL149" i="1"/>
  <c r="BN149" i="1"/>
  <c r="BO149" i="1"/>
  <c r="BQ149" i="1"/>
  <c r="BR149" i="1"/>
  <c r="BL150" i="1"/>
  <c r="BN150" i="1"/>
  <c r="BO150" i="1"/>
  <c r="BQ150" i="1"/>
  <c r="BR150" i="1"/>
  <c r="BL151" i="1"/>
  <c r="BN151" i="1"/>
  <c r="BO151" i="1"/>
  <c r="BQ151" i="1"/>
  <c r="BR151" i="1"/>
  <c r="BL152" i="1"/>
  <c r="BN152" i="1"/>
  <c r="BO152" i="1"/>
  <c r="BQ152" i="1"/>
  <c r="BR152" i="1"/>
  <c r="BL153" i="1"/>
  <c r="BN153" i="1"/>
  <c r="BO153" i="1"/>
  <c r="BQ153" i="1"/>
  <c r="BR153" i="1"/>
  <c r="BL146" i="1"/>
  <c r="BN146" i="1"/>
  <c r="BO146" i="1"/>
  <c r="BQ146" i="1"/>
  <c r="BR146" i="1"/>
  <c r="AY146" i="1"/>
  <c r="AZ146" i="1"/>
  <c r="BA146" i="1"/>
  <c r="BB146" i="1"/>
  <c r="BC146" i="1"/>
  <c r="AX146" i="1"/>
  <c r="BI151" i="1" l="1"/>
  <c r="BI143" i="1"/>
  <c r="BJ142" i="1"/>
  <c r="BI141" i="1"/>
  <c r="BJ140" i="1"/>
  <c r="BI139" i="1"/>
  <c r="BI138" i="1"/>
  <c r="BJ137" i="1"/>
  <c r="BJ136" i="1"/>
  <c r="BJ135" i="1"/>
  <c r="BJ134" i="1"/>
  <c r="BJ133" i="1"/>
  <c r="BJ132" i="1"/>
  <c r="BJ131" i="1"/>
  <c r="BJ130" i="1"/>
  <c r="BI129" i="1"/>
  <c r="BJ128" i="1"/>
  <c r="BJ127" i="1"/>
  <c r="BI126" i="1"/>
  <c r="BI125" i="1"/>
  <c r="BJ123" i="1"/>
  <c r="BJ122" i="1"/>
  <c r="BI121" i="1"/>
  <c r="BI120" i="1"/>
  <c r="BI119" i="1"/>
  <c r="BJ118" i="1"/>
  <c r="BI117" i="1"/>
  <c r="BJ116" i="1"/>
  <c r="BJ115" i="1"/>
  <c r="BJ114" i="1"/>
  <c r="BJ113" i="1"/>
  <c r="BJ112" i="1"/>
  <c r="BI111" i="1"/>
  <c r="BI110" i="1"/>
  <c r="BI109" i="1"/>
  <c r="BJ108" i="1"/>
  <c r="BJ107" i="1"/>
  <c r="BJ106" i="1"/>
  <c r="BI105" i="1"/>
  <c r="BI104" i="1"/>
  <c r="BJ103" i="1"/>
  <c r="BJ102" i="1"/>
  <c r="BI101" i="1"/>
  <c r="BI98" i="1"/>
  <c r="BI100" i="1"/>
  <c r="BJ97" i="1"/>
  <c r="BI96" i="1"/>
  <c r="BI95" i="1"/>
  <c r="BJ94" i="1"/>
  <c r="BJ93" i="1"/>
  <c r="BI92" i="1"/>
  <c r="BI91" i="1"/>
  <c r="BI90" i="1"/>
  <c r="BJ89" i="1"/>
  <c r="BJ88" i="1"/>
  <c r="BI87" i="1"/>
  <c r="BJ86" i="1"/>
  <c r="BJ85" i="1"/>
  <c r="BJ84" i="1"/>
  <c r="BJ83" i="1"/>
  <c r="BI82" i="1"/>
  <c r="BI81" i="1"/>
  <c r="BJ79" i="1"/>
  <c r="BI78" i="1"/>
  <c r="BJ77" i="1"/>
  <c r="BJ76" i="1"/>
  <c r="BJ75" i="1"/>
  <c r="BJ74" i="1"/>
  <c r="BI73" i="1"/>
  <c r="BJ72" i="1"/>
  <c r="BJ71" i="1"/>
  <c r="BJ70" i="1"/>
  <c r="BI69" i="1"/>
  <c r="BJ68" i="1"/>
  <c r="BI67" i="1"/>
  <c r="BI66" i="1"/>
  <c r="BJ65" i="1"/>
  <c r="BJ64" i="1"/>
  <c r="BJ63" i="1"/>
  <c r="BQ2" i="1"/>
  <c r="BI61" i="1"/>
  <c r="BI60" i="1"/>
  <c r="BI59" i="1"/>
  <c r="BI58" i="1"/>
  <c r="BI57" i="1"/>
  <c r="BI56" i="1"/>
  <c r="BJ55" i="1"/>
  <c r="BI54" i="1"/>
  <c r="BJ53" i="1"/>
  <c r="BJ52" i="1"/>
  <c r="BJ51" i="1"/>
  <c r="BI50" i="1"/>
  <c r="BJ49" i="1"/>
  <c r="BJ48" i="1"/>
  <c r="BJ47" i="1"/>
  <c r="BI46" i="1"/>
  <c r="BJ45" i="1"/>
  <c r="BJ44" i="1"/>
  <c r="BJ43" i="1"/>
  <c r="BI42" i="1"/>
  <c r="BI41" i="1"/>
  <c r="BJ40" i="1"/>
  <c r="BI38" i="1"/>
  <c r="BJ37" i="1"/>
  <c r="BI36" i="1"/>
  <c r="BJ35" i="1"/>
  <c r="BI34" i="1"/>
  <c r="BJ33" i="1"/>
  <c r="BI32" i="1"/>
  <c r="BJ31" i="1"/>
  <c r="BI30" i="1"/>
  <c r="BJ29" i="1"/>
  <c r="BJ28" i="1"/>
  <c r="BJ27" i="1"/>
  <c r="BJ26" i="1"/>
  <c r="BI25" i="1"/>
  <c r="BI24" i="1"/>
  <c r="BJ23" i="1"/>
  <c r="BJ22" i="1"/>
  <c r="BJ21" i="1"/>
  <c r="BJ20" i="1"/>
  <c r="BJ18" i="1"/>
  <c r="BJ17" i="1"/>
  <c r="BJ16" i="1"/>
  <c r="BJ15" i="1"/>
  <c r="BJ14" i="1"/>
  <c r="BI13" i="1"/>
  <c r="BJ12" i="1"/>
  <c r="BJ11" i="1"/>
  <c r="BJ10" i="1"/>
  <c r="BJ9" i="1"/>
  <c r="BJ8" i="1"/>
  <c r="BI7" i="1"/>
  <c r="BI6" i="1"/>
  <c r="BJ5" i="1"/>
  <c r="BJ3" i="1"/>
  <c r="BC3" i="1"/>
  <c r="BI4" i="1"/>
  <c r="BB2" i="1" l="1"/>
  <c r="BB3" i="1"/>
  <c r="BB4" i="1"/>
  <c r="BB5" i="1"/>
  <c r="BB6" i="1"/>
  <c r="BB7" i="1"/>
  <c r="BB8" i="1"/>
  <c r="BB9" i="1"/>
  <c r="BB10" i="1"/>
  <c r="BG11" i="1" s="1"/>
  <c r="BB11" i="1"/>
  <c r="BB12" i="1"/>
  <c r="BB13" i="1"/>
  <c r="BB14" i="1"/>
  <c r="BB15" i="1"/>
  <c r="BB16" i="1"/>
  <c r="BB17" i="1"/>
  <c r="BB18" i="1"/>
  <c r="BC18" i="1" s="1"/>
  <c r="BB19" i="1"/>
  <c r="BB20" i="1"/>
  <c r="BB21" i="1"/>
  <c r="BB22" i="1"/>
  <c r="BB23" i="1"/>
  <c r="BB24" i="1"/>
  <c r="BB25" i="1"/>
  <c r="BB26" i="1"/>
  <c r="BG27" i="1" s="1"/>
  <c r="BB27" i="1"/>
  <c r="BB28" i="1"/>
  <c r="BB29" i="1"/>
  <c r="BB30" i="1"/>
  <c r="BB31" i="1"/>
  <c r="BB32" i="1"/>
  <c r="BB33" i="1"/>
  <c r="BB34" i="1"/>
  <c r="BG35" i="1" s="1"/>
  <c r="BB35" i="1"/>
  <c r="BB36" i="1"/>
  <c r="BB37" i="1"/>
  <c r="BB38" i="1"/>
  <c r="BB39" i="1"/>
  <c r="BB40" i="1"/>
  <c r="BB41" i="1"/>
  <c r="BB42" i="1"/>
  <c r="BG43" i="1" s="1"/>
  <c r="BB43" i="1"/>
  <c r="BB44" i="1"/>
  <c r="BB45" i="1"/>
  <c r="BB46" i="1"/>
  <c r="BB47" i="1"/>
  <c r="BB48" i="1"/>
  <c r="BB49" i="1"/>
  <c r="BB50" i="1"/>
  <c r="BC50" i="1" s="1"/>
  <c r="BB51" i="1"/>
  <c r="BB52" i="1"/>
  <c r="BB53" i="1"/>
  <c r="BB54" i="1"/>
  <c r="BB55" i="1"/>
  <c r="BB56" i="1"/>
  <c r="BB57" i="1"/>
  <c r="BB58" i="1"/>
  <c r="BG59" i="1" s="1"/>
  <c r="BB59" i="1"/>
  <c r="BB60" i="1"/>
  <c r="BB61" i="1"/>
  <c r="BB62" i="1"/>
  <c r="BB63" i="1"/>
  <c r="BB64" i="1"/>
  <c r="BB65" i="1"/>
  <c r="BB66" i="1"/>
  <c r="BG66" i="1" s="1"/>
  <c r="BB67" i="1"/>
  <c r="BB68" i="1"/>
  <c r="BB69" i="1"/>
  <c r="BB70" i="1"/>
  <c r="BB71" i="1"/>
  <c r="BB72" i="1"/>
  <c r="BB73" i="1"/>
  <c r="BB74" i="1"/>
  <c r="BC75" i="1" s="1"/>
  <c r="BB75" i="1"/>
  <c r="BB76" i="1"/>
  <c r="BB77" i="1"/>
  <c r="BB78" i="1"/>
  <c r="BB79" i="1"/>
  <c r="BB80" i="1"/>
  <c r="BB81" i="1"/>
  <c r="BB82" i="1"/>
  <c r="BC83" i="1" s="1"/>
  <c r="BB83" i="1"/>
  <c r="BB84" i="1"/>
  <c r="BB85" i="1"/>
  <c r="BB86" i="1"/>
  <c r="BB87" i="1"/>
  <c r="BB88" i="1"/>
  <c r="BB89" i="1"/>
  <c r="BB90" i="1"/>
  <c r="BG91" i="1" s="1"/>
  <c r="BB91" i="1"/>
  <c r="BB92" i="1"/>
  <c r="BB93" i="1"/>
  <c r="BB94" i="1"/>
  <c r="BB95" i="1"/>
  <c r="BB96" i="1"/>
  <c r="BB97" i="1"/>
  <c r="BB98" i="1"/>
  <c r="BC98" i="1" s="1"/>
  <c r="BB99" i="1"/>
  <c r="BB100" i="1"/>
  <c r="BB101" i="1"/>
  <c r="BB102" i="1"/>
  <c r="BB103" i="1"/>
  <c r="BB104" i="1"/>
  <c r="BB105" i="1"/>
  <c r="BB106" i="1"/>
  <c r="BG106" i="1" s="1"/>
  <c r="BB107" i="1"/>
  <c r="BB108" i="1"/>
  <c r="BB109" i="1"/>
  <c r="BB110" i="1"/>
  <c r="BB111" i="1"/>
  <c r="BB112" i="1"/>
  <c r="BB113" i="1"/>
  <c r="BB114" i="1"/>
  <c r="BC114" i="1" s="1"/>
  <c r="BB115" i="1"/>
  <c r="BB116" i="1"/>
  <c r="BB117" i="1"/>
  <c r="BB118" i="1"/>
  <c r="BB119" i="1"/>
  <c r="BB120" i="1"/>
  <c r="BB121" i="1"/>
  <c r="BB122" i="1"/>
  <c r="BG122" i="1" s="1"/>
  <c r="BB123" i="1"/>
  <c r="BB124" i="1"/>
  <c r="BB125" i="1"/>
  <c r="BB126" i="1"/>
  <c r="BB127" i="1"/>
  <c r="BB128" i="1"/>
  <c r="BB129" i="1"/>
  <c r="BB130" i="1"/>
  <c r="BC130" i="1" s="1"/>
  <c r="BB131" i="1"/>
  <c r="BB132" i="1"/>
  <c r="BB133" i="1"/>
  <c r="BB134" i="1"/>
  <c r="BB135" i="1"/>
  <c r="BB136" i="1"/>
  <c r="BB137" i="1"/>
  <c r="BB138" i="1"/>
  <c r="BG138" i="1" s="1"/>
  <c r="BB139" i="1"/>
  <c r="BB140" i="1"/>
  <c r="BB141" i="1"/>
  <c r="BB142" i="1"/>
  <c r="BB143" i="1"/>
  <c r="BB144" i="1"/>
  <c r="BB145" i="1"/>
  <c r="BC145" i="1" s="1"/>
  <c r="BJ145" i="1" s="1"/>
  <c r="BJ151" i="1" s="1"/>
  <c r="AY11" i="1"/>
  <c r="AZ11" i="1"/>
  <c r="BA11" i="1"/>
  <c r="BE11" i="1"/>
  <c r="BF11" i="1"/>
  <c r="BL11" i="1"/>
  <c r="BN11" i="1"/>
  <c r="BO11" i="1"/>
  <c r="BQ11" i="1"/>
  <c r="BR11" i="1"/>
  <c r="AY12" i="1"/>
  <c r="BE12" i="1" s="1"/>
  <c r="AZ12" i="1"/>
  <c r="BA12" i="1"/>
  <c r="BL12" i="1"/>
  <c r="BN12" i="1"/>
  <c r="BO12" i="1"/>
  <c r="BQ12" i="1"/>
  <c r="BR12" i="1"/>
  <c r="AY13" i="1"/>
  <c r="BE13" i="1" s="1"/>
  <c r="AZ13" i="1"/>
  <c r="BC13" i="1"/>
  <c r="BL13" i="1"/>
  <c r="BN13" i="1"/>
  <c r="BO13" i="1"/>
  <c r="BQ13" i="1"/>
  <c r="BR13" i="1"/>
  <c r="AY14" i="1"/>
  <c r="AZ14" i="1"/>
  <c r="BC14" i="1"/>
  <c r="BE14" i="1"/>
  <c r="BL14" i="1"/>
  <c r="BN14" i="1"/>
  <c r="BO14" i="1"/>
  <c r="BQ14" i="1"/>
  <c r="BR14" i="1"/>
  <c r="AY15" i="1"/>
  <c r="AZ15" i="1"/>
  <c r="BE15" i="1"/>
  <c r="BL15" i="1"/>
  <c r="BN15" i="1"/>
  <c r="BO15" i="1"/>
  <c r="BQ15" i="1"/>
  <c r="BR15" i="1"/>
  <c r="AY16" i="1"/>
  <c r="BE16" i="1" s="1"/>
  <c r="AZ16" i="1"/>
  <c r="BL16" i="1"/>
  <c r="BN16" i="1"/>
  <c r="BO16" i="1"/>
  <c r="BQ16" i="1"/>
  <c r="BR16" i="1"/>
  <c r="AY17" i="1"/>
  <c r="AZ17" i="1"/>
  <c r="BC17" i="1"/>
  <c r="BG17" i="1"/>
  <c r="BL17" i="1"/>
  <c r="BN17" i="1"/>
  <c r="BO17" i="1"/>
  <c r="BQ17" i="1"/>
  <c r="BR17" i="1"/>
  <c r="AY18" i="1"/>
  <c r="AZ18" i="1"/>
  <c r="BG18" i="1"/>
  <c r="BE18" i="1"/>
  <c r="BL18" i="1"/>
  <c r="BN18" i="1"/>
  <c r="BO18" i="1"/>
  <c r="BQ18" i="1"/>
  <c r="BR18" i="1"/>
  <c r="AY19" i="1"/>
  <c r="AZ19" i="1"/>
  <c r="BE19" i="1"/>
  <c r="BL19" i="1"/>
  <c r="BN19" i="1"/>
  <c r="BO19" i="1"/>
  <c r="BQ19" i="1"/>
  <c r="BR19" i="1"/>
  <c r="AY20" i="1"/>
  <c r="BE20" i="1" s="1"/>
  <c r="AZ20" i="1"/>
  <c r="BL20" i="1"/>
  <c r="BN20" i="1"/>
  <c r="BO20" i="1"/>
  <c r="BQ20" i="1"/>
  <c r="BR20" i="1"/>
  <c r="AY21" i="1"/>
  <c r="AZ21" i="1"/>
  <c r="BC21" i="1"/>
  <c r="BG21" i="1"/>
  <c r="BL21" i="1"/>
  <c r="BN21" i="1"/>
  <c r="BO21" i="1"/>
  <c r="BQ21" i="1"/>
  <c r="BR21" i="1"/>
  <c r="AY22" i="1"/>
  <c r="AZ22" i="1"/>
  <c r="BG22" i="1"/>
  <c r="BC22" i="1"/>
  <c r="BE22" i="1"/>
  <c r="BL22" i="1"/>
  <c r="BN22" i="1"/>
  <c r="BO22" i="1"/>
  <c r="BQ22" i="1"/>
  <c r="BR22" i="1"/>
  <c r="AY23" i="1"/>
  <c r="AZ23" i="1"/>
  <c r="BE23" i="1"/>
  <c r="BL23" i="1"/>
  <c r="BN23" i="1"/>
  <c r="BO23" i="1"/>
  <c r="BQ23" i="1"/>
  <c r="BR23" i="1"/>
  <c r="AY24" i="1"/>
  <c r="AZ24" i="1"/>
  <c r="BE24" i="1"/>
  <c r="BL24" i="1"/>
  <c r="BN24" i="1"/>
  <c r="BO24" i="1"/>
  <c r="BQ24" i="1"/>
  <c r="BR24" i="1"/>
  <c r="AY25" i="1"/>
  <c r="BE25" i="1" s="1"/>
  <c r="AZ25" i="1"/>
  <c r="BA25" i="1"/>
  <c r="BC25" i="1"/>
  <c r="BG25" i="1"/>
  <c r="BL25" i="1"/>
  <c r="BN25" i="1"/>
  <c r="BO25" i="1"/>
  <c r="BQ25" i="1"/>
  <c r="BR25" i="1"/>
  <c r="AY26" i="1"/>
  <c r="AZ26" i="1"/>
  <c r="BE26" i="1"/>
  <c r="BL26" i="1"/>
  <c r="BN26" i="1"/>
  <c r="BO26" i="1"/>
  <c r="BQ26" i="1"/>
  <c r="BR26" i="1"/>
  <c r="AY27" i="1"/>
  <c r="AZ27" i="1"/>
  <c r="BE27" i="1"/>
  <c r="BL27" i="1"/>
  <c r="BN27" i="1"/>
  <c r="BO27" i="1"/>
  <c r="BQ27" i="1"/>
  <c r="BR27" i="1"/>
  <c r="AY28" i="1"/>
  <c r="BE29" i="1" s="1"/>
  <c r="AZ28" i="1"/>
  <c r="BE28" i="1"/>
  <c r="BL28" i="1"/>
  <c r="BN28" i="1"/>
  <c r="BO28" i="1"/>
  <c r="BQ28" i="1"/>
  <c r="BR28" i="1"/>
  <c r="AY29" i="1"/>
  <c r="AZ29" i="1"/>
  <c r="BG29" i="1"/>
  <c r="BL29" i="1"/>
  <c r="BN29" i="1"/>
  <c r="BO29" i="1"/>
  <c r="BQ29" i="1"/>
  <c r="BR29" i="1"/>
  <c r="AY30" i="1"/>
  <c r="AZ30" i="1"/>
  <c r="BG30" i="1"/>
  <c r="BE30" i="1"/>
  <c r="BL30" i="1"/>
  <c r="BN30" i="1"/>
  <c r="BO30" i="1"/>
  <c r="BQ30" i="1"/>
  <c r="BR30" i="1"/>
  <c r="AY31" i="1"/>
  <c r="AZ31" i="1"/>
  <c r="BE31" i="1"/>
  <c r="BG31" i="1"/>
  <c r="BL31" i="1"/>
  <c r="BN31" i="1"/>
  <c r="BO31" i="1"/>
  <c r="BQ31" i="1"/>
  <c r="BR31" i="1"/>
  <c r="AY32" i="1"/>
  <c r="AZ32" i="1"/>
  <c r="BE32" i="1"/>
  <c r="BL32" i="1"/>
  <c r="BN32" i="1"/>
  <c r="BO32" i="1"/>
  <c r="BQ32" i="1"/>
  <c r="BR32" i="1"/>
  <c r="AY33" i="1"/>
  <c r="BE33" i="1" s="1"/>
  <c r="AZ33" i="1"/>
  <c r="BL33" i="1"/>
  <c r="BN33" i="1"/>
  <c r="BO33" i="1"/>
  <c r="BQ33" i="1"/>
  <c r="BR33" i="1"/>
  <c r="AY34" i="1"/>
  <c r="AZ34" i="1"/>
  <c r="BE34" i="1"/>
  <c r="BL34" i="1"/>
  <c r="BN34" i="1"/>
  <c r="BO34" i="1"/>
  <c r="BQ34" i="1"/>
  <c r="BR34" i="1"/>
  <c r="AY35" i="1"/>
  <c r="AZ35" i="1"/>
  <c r="BE35" i="1"/>
  <c r="BL35" i="1"/>
  <c r="BN35" i="1"/>
  <c r="BO35" i="1"/>
  <c r="BQ35" i="1"/>
  <c r="BR35" i="1"/>
  <c r="AY36" i="1"/>
  <c r="AZ36" i="1"/>
  <c r="BE36" i="1"/>
  <c r="BL36" i="1"/>
  <c r="BN36" i="1"/>
  <c r="BO36" i="1"/>
  <c r="BQ36" i="1"/>
  <c r="BR36" i="1"/>
  <c r="AY37" i="1"/>
  <c r="BE37" i="1" s="1"/>
  <c r="AZ37" i="1"/>
  <c r="BA37" i="1"/>
  <c r="BC37" i="1"/>
  <c r="BL37" i="1"/>
  <c r="BN37" i="1"/>
  <c r="BO37" i="1"/>
  <c r="BQ37" i="1"/>
  <c r="BR37" i="1"/>
  <c r="AY38" i="1"/>
  <c r="AZ38" i="1"/>
  <c r="BC38" i="1"/>
  <c r="BE38" i="1"/>
  <c r="BL38" i="1"/>
  <c r="BN38" i="1"/>
  <c r="BO38" i="1"/>
  <c r="BQ38" i="1"/>
  <c r="BR38" i="1"/>
  <c r="AY39" i="1"/>
  <c r="AZ39" i="1"/>
  <c r="BE39" i="1"/>
  <c r="BG39" i="1"/>
  <c r="BL39" i="1"/>
  <c r="BN39" i="1"/>
  <c r="BO39" i="1"/>
  <c r="BQ39" i="1"/>
  <c r="BR39" i="1"/>
  <c r="AY40" i="1"/>
  <c r="AZ40" i="1"/>
  <c r="BE40" i="1"/>
  <c r="BL40" i="1"/>
  <c r="BN40" i="1"/>
  <c r="BO40" i="1"/>
  <c r="BQ40" i="1"/>
  <c r="BR40" i="1"/>
  <c r="AY41" i="1"/>
  <c r="BE41" i="1" s="1"/>
  <c r="AZ41" i="1"/>
  <c r="BC41" i="1"/>
  <c r="BG41" i="1"/>
  <c r="BL41" i="1"/>
  <c r="BN41" i="1"/>
  <c r="BO41" i="1"/>
  <c r="BQ41" i="1"/>
  <c r="BR41" i="1"/>
  <c r="AY42" i="1"/>
  <c r="AZ42" i="1"/>
  <c r="BC42" i="1"/>
  <c r="BE42" i="1"/>
  <c r="BL42" i="1"/>
  <c r="BN42" i="1"/>
  <c r="BO42" i="1"/>
  <c r="BQ42" i="1"/>
  <c r="BR42" i="1"/>
  <c r="AY43" i="1"/>
  <c r="AZ43" i="1"/>
  <c r="BE43" i="1"/>
  <c r="BL43" i="1"/>
  <c r="BN43" i="1"/>
  <c r="BO43" i="1"/>
  <c r="BQ43" i="1"/>
  <c r="BR43" i="1"/>
  <c r="AY44" i="1"/>
  <c r="BE44" i="1" s="1"/>
  <c r="AZ44" i="1"/>
  <c r="BL44" i="1"/>
  <c r="BN44" i="1"/>
  <c r="BO44" i="1"/>
  <c r="BQ44" i="1"/>
  <c r="BR44" i="1"/>
  <c r="AY45" i="1"/>
  <c r="BE45" i="1" s="1"/>
  <c r="AZ45" i="1"/>
  <c r="BC45" i="1"/>
  <c r="BL45" i="1"/>
  <c r="BN45" i="1"/>
  <c r="BO45" i="1"/>
  <c r="BQ45" i="1"/>
  <c r="BR45" i="1"/>
  <c r="AY46" i="1"/>
  <c r="AZ46" i="1"/>
  <c r="BG46" i="1"/>
  <c r="BE46" i="1"/>
  <c r="BL46" i="1"/>
  <c r="BN46" i="1"/>
  <c r="BO46" i="1"/>
  <c r="BQ46" i="1"/>
  <c r="BR46" i="1"/>
  <c r="AY47" i="1"/>
  <c r="AZ47" i="1"/>
  <c r="BE47" i="1"/>
  <c r="BL47" i="1"/>
  <c r="BN47" i="1"/>
  <c r="BO47" i="1"/>
  <c r="BQ47" i="1"/>
  <c r="BR47" i="1"/>
  <c r="AY48" i="1"/>
  <c r="BE48" i="1" s="1"/>
  <c r="AZ48" i="1"/>
  <c r="BL48" i="1"/>
  <c r="BN48" i="1"/>
  <c r="BO48" i="1"/>
  <c r="BQ48" i="1"/>
  <c r="BR48" i="1"/>
  <c r="AY49" i="1"/>
  <c r="AZ49" i="1"/>
  <c r="BC49" i="1"/>
  <c r="BL49" i="1"/>
  <c r="BN49" i="1"/>
  <c r="BO49" i="1"/>
  <c r="BQ49" i="1"/>
  <c r="BR49" i="1"/>
  <c r="AY50" i="1"/>
  <c r="AZ50" i="1"/>
  <c r="BE50" i="1"/>
  <c r="BL50" i="1"/>
  <c r="BN50" i="1"/>
  <c r="BO50" i="1"/>
  <c r="BQ50" i="1"/>
  <c r="BR50" i="1"/>
  <c r="AY51" i="1"/>
  <c r="AZ51" i="1"/>
  <c r="BE51" i="1"/>
  <c r="BL51" i="1"/>
  <c r="BN51" i="1"/>
  <c r="BO51" i="1"/>
  <c r="BQ51" i="1"/>
  <c r="BR51" i="1"/>
  <c r="AY52" i="1"/>
  <c r="AZ52" i="1"/>
  <c r="BL52" i="1"/>
  <c r="BN52" i="1"/>
  <c r="BO52" i="1"/>
  <c r="BQ52" i="1"/>
  <c r="BR52" i="1"/>
  <c r="AY53" i="1"/>
  <c r="AZ53" i="1"/>
  <c r="BC53" i="1"/>
  <c r="BG53" i="1"/>
  <c r="BL53" i="1"/>
  <c r="BN53" i="1"/>
  <c r="BO53" i="1"/>
  <c r="BQ53" i="1"/>
  <c r="BR53" i="1"/>
  <c r="AY54" i="1"/>
  <c r="AZ54" i="1"/>
  <c r="BG54" i="1"/>
  <c r="BC54" i="1"/>
  <c r="BE54" i="1"/>
  <c r="BL54" i="1"/>
  <c r="BN54" i="1"/>
  <c r="BO54" i="1"/>
  <c r="BQ54" i="1"/>
  <c r="BR54" i="1"/>
  <c r="AY55" i="1"/>
  <c r="AZ55" i="1"/>
  <c r="BE55" i="1"/>
  <c r="BL55" i="1"/>
  <c r="BN55" i="1"/>
  <c r="BO55" i="1"/>
  <c r="BQ55" i="1"/>
  <c r="BR55" i="1"/>
  <c r="AY56" i="1"/>
  <c r="BE57" i="1" s="1"/>
  <c r="AZ56" i="1"/>
  <c r="BE56" i="1"/>
  <c r="BL56" i="1"/>
  <c r="BN56" i="1"/>
  <c r="BO56" i="1"/>
  <c r="BQ56" i="1"/>
  <c r="BR56" i="1"/>
  <c r="AY57" i="1"/>
  <c r="AZ57" i="1"/>
  <c r="BF57" i="1" s="1"/>
  <c r="BA57" i="1"/>
  <c r="BC57" i="1"/>
  <c r="BG57" i="1"/>
  <c r="BL57" i="1"/>
  <c r="BN57" i="1"/>
  <c r="BO57" i="1"/>
  <c r="BQ57" i="1"/>
  <c r="BR57" i="1"/>
  <c r="AY58" i="1"/>
  <c r="AZ58" i="1"/>
  <c r="BE58" i="1"/>
  <c r="BL58" i="1"/>
  <c r="BN58" i="1"/>
  <c r="BO58" i="1"/>
  <c r="BQ58" i="1"/>
  <c r="BR58" i="1"/>
  <c r="AY59" i="1"/>
  <c r="AZ59" i="1"/>
  <c r="BC59" i="1"/>
  <c r="BE59" i="1"/>
  <c r="BL59" i="1"/>
  <c r="BN59" i="1"/>
  <c r="BO59" i="1"/>
  <c r="BQ59" i="1"/>
  <c r="BR59" i="1"/>
  <c r="AY60" i="1"/>
  <c r="AZ60" i="1"/>
  <c r="BC60" i="1"/>
  <c r="BE60" i="1"/>
  <c r="BL60" i="1"/>
  <c r="BN60" i="1"/>
  <c r="BO60" i="1"/>
  <c r="BQ60" i="1"/>
  <c r="BR60" i="1"/>
  <c r="AY61" i="1"/>
  <c r="AZ61" i="1"/>
  <c r="BA61" i="1"/>
  <c r="BE61" i="1"/>
  <c r="BL61" i="1"/>
  <c r="BN61" i="1"/>
  <c r="BO61" i="1"/>
  <c r="BQ61" i="1"/>
  <c r="BR61" i="1"/>
  <c r="AY62" i="1"/>
  <c r="AZ62" i="1"/>
  <c r="BE62" i="1"/>
  <c r="BL62" i="1"/>
  <c r="BN62" i="1"/>
  <c r="BO62" i="1"/>
  <c r="BQ62" i="1"/>
  <c r="BR62" i="1"/>
  <c r="AY63" i="1"/>
  <c r="AZ63" i="1"/>
  <c r="BC63" i="1"/>
  <c r="BE63" i="1"/>
  <c r="BG63" i="1"/>
  <c r="BL63" i="1"/>
  <c r="BN63" i="1"/>
  <c r="BO63" i="1"/>
  <c r="BQ63" i="1"/>
  <c r="BR63" i="1"/>
  <c r="AY64" i="1"/>
  <c r="AZ64" i="1"/>
  <c r="BE64" i="1"/>
  <c r="BL64" i="1"/>
  <c r="BN64" i="1"/>
  <c r="BO64" i="1"/>
  <c r="BQ64" i="1"/>
  <c r="BR64" i="1"/>
  <c r="AY65" i="1"/>
  <c r="AZ65" i="1"/>
  <c r="BE65" i="1"/>
  <c r="BL65" i="1"/>
  <c r="BN65" i="1"/>
  <c r="BO65" i="1"/>
  <c r="BQ65" i="1"/>
  <c r="BR65" i="1"/>
  <c r="AY66" i="1"/>
  <c r="AZ66" i="1"/>
  <c r="BE66" i="1"/>
  <c r="BL66" i="1"/>
  <c r="BN66" i="1"/>
  <c r="BO66" i="1"/>
  <c r="BQ66" i="1"/>
  <c r="BR66" i="1"/>
  <c r="AY67" i="1"/>
  <c r="AZ67" i="1"/>
  <c r="BE67" i="1"/>
  <c r="BL67" i="1"/>
  <c r="BN67" i="1"/>
  <c r="BO67" i="1"/>
  <c r="BQ67" i="1"/>
  <c r="BR67" i="1"/>
  <c r="AY68" i="1"/>
  <c r="BE68" i="1" s="1"/>
  <c r="AZ68" i="1"/>
  <c r="BL68" i="1"/>
  <c r="BN68" i="1"/>
  <c r="BO68" i="1"/>
  <c r="BQ68" i="1"/>
  <c r="BR68" i="1"/>
  <c r="AY69" i="1"/>
  <c r="AZ69" i="1"/>
  <c r="BC69" i="1"/>
  <c r="BE69" i="1"/>
  <c r="BG69" i="1"/>
  <c r="BL69" i="1"/>
  <c r="BN69" i="1"/>
  <c r="BO69" i="1"/>
  <c r="BQ69" i="1"/>
  <c r="BR69" i="1"/>
  <c r="AY70" i="1"/>
  <c r="AZ70" i="1"/>
  <c r="BA73" i="1" s="1"/>
  <c r="BC70" i="1"/>
  <c r="BE70" i="1"/>
  <c r="BL70" i="1"/>
  <c r="BN70" i="1"/>
  <c r="BO70" i="1"/>
  <c r="BQ70" i="1"/>
  <c r="BR70" i="1"/>
  <c r="AY71" i="1"/>
  <c r="AZ71" i="1"/>
  <c r="BC71" i="1"/>
  <c r="BE71" i="1"/>
  <c r="BG71" i="1"/>
  <c r="BL71" i="1"/>
  <c r="BN71" i="1"/>
  <c r="BO71" i="1"/>
  <c r="BQ71" i="1"/>
  <c r="BR71" i="1"/>
  <c r="AY72" i="1"/>
  <c r="BE73" i="1" s="1"/>
  <c r="AZ72" i="1"/>
  <c r="BE72" i="1"/>
  <c r="BL72" i="1"/>
  <c r="BN72" i="1"/>
  <c r="BO72" i="1"/>
  <c r="BQ72" i="1"/>
  <c r="BR72" i="1"/>
  <c r="AY73" i="1"/>
  <c r="AZ73" i="1"/>
  <c r="BL73" i="1"/>
  <c r="BN73" i="1"/>
  <c r="BO73" i="1"/>
  <c r="BQ73" i="1"/>
  <c r="BR73" i="1"/>
  <c r="AY74" i="1"/>
  <c r="AZ74" i="1"/>
  <c r="BE74" i="1"/>
  <c r="BL74" i="1"/>
  <c r="BN74" i="1"/>
  <c r="BO74" i="1"/>
  <c r="BQ74" i="1"/>
  <c r="BR74" i="1"/>
  <c r="AY75" i="1"/>
  <c r="AZ75" i="1"/>
  <c r="BE75" i="1"/>
  <c r="BL75" i="1"/>
  <c r="BN75" i="1"/>
  <c r="BO75" i="1"/>
  <c r="BQ75" i="1"/>
  <c r="BR75" i="1"/>
  <c r="AY76" i="1"/>
  <c r="AZ76" i="1"/>
  <c r="BL76" i="1"/>
  <c r="BN76" i="1"/>
  <c r="BO76" i="1"/>
  <c r="BQ76" i="1"/>
  <c r="BR76" i="1"/>
  <c r="AY77" i="1"/>
  <c r="AZ77" i="1"/>
  <c r="BG77" i="1"/>
  <c r="BL77" i="1"/>
  <c r="BN77" i="1"/>
  <c r="BO77" i="1"/>
  <c r="BQ77" i="1"/>
  <c r="BR77" i="1"/>
  <c r="AY78" i="1"/>
  <c r="AZ78" i="1"/>
  <c r="BC78" i="1"/>
  <c r="BE78" i="1"/>
  <c r="BG78" i="1"/>
  <c r="BL78" i="1"/>
  <c r="BN78" i="1"/>
  <c r="BO78" i="1"/>
  <c r="BQ78" i="1"/>
  <c r="BR78" i="1"/>
  <c r="AY79" i="1"/>
  <c r="AZ79" i="1"/>
  <c r="BE79" i="1"/>
  <c r="BL79" i="1"/>
  <c r="BN79" i="1"/>
  <c r="BO79" i="1"/>
  <c r="BQ79" i="1"/>
  <c r="BR79" i="1"/>
  <c r="AY80" i="1"/>
  <c r="AZ80" i="1"/>
  <c r="BG80" i="1"/>
  <c r="BE80" i="1"/>
  <c r="BL80" i="1"/>
  <c r="BN80" i="1"/>
  <c r="BO80" i="1"/>
  <c r="BQ80" i="1"/>
  <c r="BR80" i="1"/>
  <c r="AY81" i="1"/>
  <c r="AZ81" i="1"/>
  <c r="BA81" i="1"/>
  <c r="BE81" i="1"/>
  <c r="BL81" i="1"/>
  <c r="BN81" i="1"/>
  <c r="BO81" i="1"/>
  <c r="BQ81" i="1"/>
  <c r="BR81" i="1"/>
  <c r="AY82" i="1"/>
  <c r="AZ82" i="1"/>
  <c r="BE82" i="1"/>
  <c r="BL82" i="1"/>
  <c r="BN82" i="1"/>
  <c r="BO82" i="1"/>
  <c r="BQ82" i="1"/>
  <c r="BR82" i="1"/>
  <c r="AY83" i="1"/>
  <c r="AZ83" i="1"/>
  <c r="BE83" i="1"/>
  <c r="BL83" i="1"/>
  <c r="BN83" i="1"/>
  <c r="BO83" i="1"/>
  <c r="BQ83" i="1"/>
  <c r="BR83" i="1"/>
  <c r="AY84" i="1"/>
  <c r="AZ84" i="1"/>
  <c r="BE84" i="1"/>
  <c r="BL84" i="1"/>
  <c r="BN84" i="1"/>
  <c r="BO84" i="1"/>
  <c r="BQ84" i="1"/>
  <c r="BR84" i="1"/>
  <c r="AY85" i="1"/>
  <c r="AZ85" i="1"/>
  <c r="BG85" i="1"/>
  <c r="BE85" i="1"/>
  <c r="BL85" i="1"/>
  <c r="BN85" i="1"/>
  <c r="BO85" i="1"/>
  <c r="BQ85" i="1"/>
  <c r="BR85" i="1"/>
  <c r="AY86" i="1"/>
  <c r="AZ86" i="1"/>
  <c r="BC86" i="1"/>
  <c r="BE86" i="1"/>
  <c r="BG86" i="1"/>
  <c r="BL86" i="1"/>
  <c r="BN86" i="1"/>
  <c r="BO86" i="1"/>
  <c r="BQ86" i="1"/>
  <c r="BR86" i="1"/>
  <c r="AY87" i="1"/>
  <c r="AZ87" i="1"/>
  <c r="BE87" i="1"/>
  <c r="BL87" i="1"/>
  <c r="BN87" i="1"/>
  <c r="BO87" i="1"/>
  <c r="BQ87" i="1"/>
  <c r="BR87" i="1"/>
  <c r="AY88" i="1"/>
  <c r="AZ88" i="1"/>
  <c r="BE88" i="1"/>
  <c r="BL88" i="1"/>
  <c r="BN88" i="1"/>
  <c r="BO88" i="1"/>
  <c r="BQ88" i="1"/>
  <c r="BR88" i="1"/>
  <c r="AY89" i="1"/>
  <c r="AZ89" i="1"/>
  <c r="BA89" i="1"/>
  <c r="BE89" i="1"/>
  <c r="BL89" i="1"/>
  <c r="BN89" i="1"/>
  <c r="BO89" i="1"/>
  <c r="BQ89" i="1"/>
  <c r="BR89" i="1"/>
  <c r="AY90" i="1"/>
  <c r="AZ90" i="1"/>
  <c r="BA95" i="1" s="1"/>
  <c r="BE90" i="1"/>
  <c r="BL90" i="1"/>
  <c r="BN90" i="1"/>
  <c r="BO90" i="1"/>
  <c r="BQ90" i="1"/>
  <c r="BR90" i="1"/>
  <c r="AY91" i="1"/>
  <c r="AZ91" i="1"/>
  <c r="BE91" i="1"/>
  <c r="BL91" i="1"/>
  <c r="BN91" i="1"/>
  <c r="BO91" i="1"/>
  <c r="BQ91" i="1"/>
  <c r="BR91" i="1"/>
  <c r="AY92" i="1"/>
  <c r="AZ92" i="1"/>
  <c r="BE92" i="1"/>
  <c r="BL92" i="1"/>
  <c r="BN92" i="1"/>
  <c r="BO92" i="1"/>
  <c r="BQ92" i="1"/>
  <c r="BR92" i="1"/>
  <c r="AY93" i="1"/>
  <c r="AZ93" i="1"/>
  <c r="BG93" i="1"/>
  <c r="BE93" i="1"/>
  <c r="BL93" i="1"/>
  <c r="BN93" i="1"/>
  <c r="BO93" i="1"/>
  <c r="BQ93" i="1"/>
  <c r="BR93" i="1"/>
  <c r="AY94" i="1"/>
  <c r="AZ94" i="1"/>
  <c r="BC94" i="1"/>
  <c r="BE94" i="1"/>
  <c r="BG94" i="1"/>
  <c r="BL94" i="1"/>
  <c r="BN94" i="1"/>
  <c r="BO94" i="1"/>
  <c r="BQ94" i="1"/>
  <c r="BR94" i="1"/>
  <c r="AY95" i="1"/>
  <c r="BE95" i="1" s="1"/>
  <c r="AZ95" i="1"/>
  <c r="BA99" i="1" s="1"/>
  <c r="BG95" i="1"/>
  <c r="BL95" i="1"/>
  <c r="BN95" i="1"/>
  <c r="BO95" i="1"/>
  <c r="BQ95" i="1"/>
  <c r="BR95" i="1"/>
  <c r="AY96" i="1"/>
  <c r="AZ96" i="1"/>
  <c r="BG96" i="1"/>
  <c r="BL96" i="1"/>
  <c r="BN96" i="1"/>
  <c r="BO96" i="1"/>
  <c r="BQ96" i="1"/>
  <c r="BR96" i="1"/>
  <c r="AY97" i="1"/>
  <c r="AZ97" i="1"/>
  <c r="BE97" i="1"/>
  <c r="BG97" i="1"/>
  <c r="BL97" i="1"/>
  <c r="BN97" i="1"/>
  <c r="BO97" i="1"/>
  <c r="BQ97" i="1"/>
  <c r="BR97" i="1"/>
  <c r="AY98" i="1"/>
  <c r="BE98" i="1" s="1"/>
  <c r="AZ98" i="1"/>
  <c r="BL98" i="1"/>
  <c r="BN98" i="1"/>
  <c r="BO98" i="1"/>
  <c r="BQ98" i="1"/>
  <c r="BR98" i="1"/>
  <c r="AY99" i="1"/>
  <c r="AZ99" i="1"/>
  <c r="BL99" i="1"/>
  <c r="BN99" i="1"/>
  <c r="BO99" i="1"/>
  <c r="BQ99" i="1"/>
  <c r="BR99" i="1"/>
  <c r="AY100" i="1"/>
  <c r="AZ100" i="1"/>
  <c r="BG100" i="1"/>
  <c r="BE100" i="1"/>
  <c r="BL100" i="1"/>
  <c r="BN100" i="1"/>
  <c r="BO100" i="1"/>
  <c r="BQ100" i="1"/>
  <c r="BR100" i="1"/>
  <c r="AY101" i="1"/>
  <c r="AZ101" i="1"/>
  <c r="BC102" i="1"/>
  <c r="BE101" i="1"/>
  <c r="BG101" i="1"/>
  <c r="BL101" i="1"/>
  <c r="BN101" i="1"/>
  <c r="BO101" i="1"/>
  <c r="BQ101" i="1"/>
  <c r="BR101" i="1"/>
  <c r="AY102" i="1"/>
  <c r="BE102" i="1" s="1"/>
  <c r="AZ102" i="1"/>
  <c r="BG102" i="1"/>
  <c r="BL102" i="1"/>
  <c r="BN102" i="1"/>
  <c r="BO102" i="1"/>
  <c r="BQ102" i="1"/>
  <c r="BR102" i="1"/>
  <c r="AY103" i="1"/>
  <c r="AZ103" i="1"/>
  <c r="BL103" i="1"/>
  <c r="BN103" i="1"/>
  <c r="BO103" i="1"/>
  <c r="BQ103" i="1"/>
  <c r="BR103" i="1"/>
  <c r="AY104" i="1"/>
  <c r="AZ104" i="1"/>
  <c r="BG104" i="1"/>
  <c r="BE104" i="1"/>
  <c r="BL104" i="1"/>
  <c r="BN104" i="1"/>
  <c r="BO104" i="1"/>
  <c r="BQ104" i="1"/>
  <c r="BR104" i="1"/>
  <c r="AY105" i="1"/>
  <c r="AZ105" i="1"/>
  <c r="BE105" i="1"/>
  <c r="BG105" i="1"/>
  <c r="BL105" i="1"/>
  <c r="BN105" i="1"/>
  <c r="BO105" i="1"/>
  <c r="BQ105" i="1"/>
  <c r="BR105" i="1"/>
  <c r="AY106" i="1"/>
  <c r="BE106" i="1" s="1"/>
  <c r="AZ106" i="1"/>
  <c r="BL106" i="1"/>
  <c r="BN106" i="1"/>
  <c r="BO106" i="1"/>
  <c r="BQ106" i="1"/>
  <c r="BR106" i="1"/>
  <c r="AY107" i="1"/>
  <c r="AZ107" i="1"/>
  <c r="BL107" i="1"/>
  <c r="BN107" i="1"/>
  <c r="BO107" i="1"/>
  <c r="BQ107" i="1"/>
  <c r="BR107" i="1"/>
  <c r="AY108" i="1"/>
  <c r="AZ108" i="1"/>
  <c r="BG108" i="1"/>
  <c r="BE108" i="1"/>
  <c r="BL108" i="1"/>
  <c r="BN108" i="1"/>
  <c r="BO108" i="1"/>
  <c r="BQ108" i="1"/>
  <c r="BR108" i="1"/>
  <c r="AY109" i="1"/>
  <c r="AZ109" i="1"/>
  <c r="BC110" i="1"/>
  <c r="BE109" i="1"/>
  <c r="BG109" i="1"/>
  <c r="BL109" i="1"/>
  <c r="BN109" i="1"/>
  <c r="BO109" i="1"/>
  <c r="BQ109" i="1"/>
  <c r="BR109" i="1"/>
  <c r="AY110" i="1"/>
  <c r="BE110" i="1" s="1"/>
  <c r="AZ110" i="1"/>
  <c r="BA115" i="1" s="1"/>
  <c r="BG110" i="1"/>
  <c r="BL110" i="1"/>
  <c r="BN110" i="1"/>
  <c r="BO110" i="1"/>
  <c r="BQ110" i="1"/>
  <c r="BR110" i="1"/>
  <c r="AY111" i="1"/>
  <c r="AZ111" i="1"/>
  <c r="BL111" i="1"/>
  <c r="BN111" i="1"/>
  <c r="BO111" i="1"/>
  <c r="BQ111" i="1"/>
  <c r="BR111" i="1"/>
  <c r="AY112" i="1"/>
  <c r="AZ112" i="1"/>
  <c r="BG112" i="1"/>
  <c r="BE112" i="1"/>
  <c r="BL112" i="1"/>
  <c r="BN112" i="1"/>
  <c r="BO112" i="1"/>
  <c r="BQ112" i="1"/>
  <c r="BR112" i="1"/>
  <c r="AY113" i="1"/>
  <c r="AZ113" i="1"/>
  <c r="BE113" i="1"/>
  <c r="BG113" i="1"/>
  <c r="BL113" i="1"/>
  <c r="BN113" i="1"/>
  <c r="BO113" i="1"/>
  <c r="BQ113" i="1"/>
  <c r="BR113" i="1"/>
  <c r="AY114" i="1"/>
  <c r="BE114" i="1" s="1"/>
  <c r="AZ114" i="1"/>
  <c r="BL114" i="1"/>
  <c r="BN114" i="1"/>
  <c r="BO114" i="1"/>
  <c r="BQ114" i="1"/>
  <c r="BR114" i="1"/>
  <c r="AY115" i="1"/>
  <c r="AZ115" i="1"/>
  <c r="BL115" i="1"/>
  <c r="BN115" i="1"/>
  <c r="BO115" i="1"/>
  <c r="BQ115" i="1"/>
  <c r="BR115" i="1"/>
  <c r="AY116" i="1"/>
  <c r="AZ116" i="1"/>
  <c r="BC116" i="1"/>
  <c r="BE116" i="1"/>
  <c r="BL116" i="1"/>
  <c r="BN116" i="1"/>
  <c r="BO116" i="1"/>
  <c r="BQ116" i="1"/>
  <c r="BR116" i="1"/>
  <c r="AY117" i="1"/>
  <c r="AZ117" i="1"/>
  <c r="BC118" i="1"/>
  <c r="BE117" i="1"/>
  <c r="BG117" i="1"/>
  <c r="BL117" i="1"/>
  <c r="BN117" i="1"/>
  <c r="BO117" i="1"/>
  <c r="BQ117" i="1"/>
  <c r="BR117" i="1"/>
  <c r="AY118" i="1"/>
  <c r="BE118" i="1" s="1"/>
  <c r="AZ118" i="1"/>
  <c r="BA123" i="1" s="1"/>
  <c r="BG118" i="1"/>
  <c r="BL118" i="1"/>
  <c r="BN118" i="1"/>
  <c r="BO118" i="1"/>
  <c r="BQ118" i="1"/>
  <c r="BR118" i="1"/>
  <c r="AY119" i="1"/>
  <c r="AZ119" i="1"/>
  <c r="BL119" i="1"/>
  <c r="BN119" i="1"/>
  <c r="BO119" i="1"/>
  <c r="BQ119" i="1"/>
  <c r="BR119" i="1"/>
  <c r="AY120" i="1"/>
  <c r="AZ120" i="1"/>
  <c r="BG120" i="1"/>
  <c r="BE120" i="1"/>
  <c r="BL120" i="1"/>
  <c r="BN120" i="1"/>
  <c r="BO120" i="1"/>
  <c r="BQ120" i="1"/>
  <c r="BR120" i="1"/>
  <c r="AY121" i="1"/>
  <c r="AZ121" i="1"/>
  <c r="BC122" i="1"/>
  <c r="BE121" i="1"/>
  <c r="BG121" i="1"/>
  <c r="BL121" i="1"/>
  <c r="BN121" i="1"/>
  <c r="BO121" i="1"/>
  <c r="BQ121" i="1"/>
  <c r="BR121" i="1"/>
  <c r="AY122" i="1"/>
  <c r="BE122" i="1" s="1"/>
  <c r="AZ122" i="1"/>
  <c r="BL122" i="1"/>
  <c r="BN122" i="1"/>
  <c r="BO122" i="1"/>
  <c r="BQ122" i="1"/>
  <c r="BR122" i="1"/>
  <c r="AY123" i="1"/>
  <c r="AZ123" i="1"/>
  <c r="BL123" i="1"/>
  <c r="BN123" i="1"/>
  <c r="BO123" i="1"/>
  <c r="BQ123" i="1"/>
  <c r="BR123" i="1"/>
  <c r="AY124" i="1"/>
  <c r="AZ124" i="1"/>
  <c r="BG124" i="1"/>
  <c r="BE124" i="1"/>
  <c r="BL124" i="1"/>
  <c r="BN124" i="1"/>
  <c r="BO124" i="1"/>
  <c r="BQ124" i="1"/>
  <c r="BR124" i="1"/>
  <c r="AY125" i="1"/>
  <c r="AZ125" i="1"/>
  <c r="BC126" i="1"/>
  <c r="BE125" i="1"/>
  <c r="BG125" i="1"/>
  <c r="BL125" i="1"/>
  <c r="BN125" i="1"/>
  <c r="BO125" i="1"/>
  <c r="BQ125" i="1"/>
  <c r="BR125" i="1"/>
  <c r="AY126" i="1"/>
  <c r="BE126" i="1" s="1"/>
  <c r="AZ126" i="1"/>
  <c r="BA131" i="1" s="1"/>
  <c r="BG126" i="1"/>
  <c r="BL126" i="1"/>
  <c r="BN126" i="1"/>
  <c r="BO126" i="1"/>
  <c r="BQ126" i="1"/>
  <c r="BR126" i="1"/>
  <c r="AY127" i="1"/>
  <c r="AZ127" i="1"/>
  <c r="BL127" i="1"/>
  <c r="BN127" i="1"/>
  <c r="BO127" i="1"/>
  <c r="BQ127" i="1"/>
  <c r="BR127" i="1"/>
  <c r="AY128" i="1"/>
  <c r="AZ128" i="1"/>
  <c r="BG128" i="1"/>
  <c r="BE128" i="1"/>
  <c r="BL128" i="1"/>
  <c r="BN128" i="1"/>
  <c r="BO128" i="1"/>
  <c r="BQ128" i="1"/>
  <c r="BR128" i="1"/>
  <c r="AY129" i="1"/>
  <c r="AZ129" i="1"/>
  <c r="BE129" i="1"/>
  <c r="BG129" i="1"/>
  <c r="BL129" i="1"/>
  <c r="BN129" i="1"/>
  <c r="BO129" i="1"/>
  <c r="BQ129" i="1"/>
  <c r="BR129" i="1"/>
  <c r="AY130" i="1"/>
  <c r="BE130" i="1" s="1"/>
  <c r="AZ130" i="1"/>
  <c r="BL130" i="1"/>
  <c r="BN130" i="1"/>
  <c r="BO130" i="1"/>
  <c r="BQ130" i="1"/>
  <c r="BR130" i="1"/>
  <c r="AY131" i="1"/>
  <c r="AZ131" i="1"/>
  <c r="BL131" i="1"/>
  <c r="BN131" i="1"/>
  <c r="BO131" i="1"/>
  <c r="BQ131" i="1"/>
  <c r="BR131" i="1"/>
  <c r="AY132" i="1"/>
  <c r="AZ132" i="1"/>
  <c r="BG132" i="1"/>
  <c r="BE132" i="1"/>
  <c r="BL132" i="1"/>
  <c r="BN132" i="1"/>
  <c r="BO132" i="1"/>
  <c r="BQ132" i="1"/>
  <c r="BR132" i="1"/>
  <c r="AY133" i="1"/>
  <c r="AZ133" i="1"/>
  <c r="BC134" i="1"/>
  <c r="BE133" i="1"/>
  <c r="BG133" i="1"/>
  <c r="BL133" i="1"/>
  <c r="BN133" i="1"/>
  <c r="BO133" i="1"/>
  <c r="BQ133" i="1"/>
  <c r="BR133" i="1"/>
  <c r="AY134" i="1"/>
  <c r="BE134" i="1" s="1"/>
  <c r="AZ134" i="1"/>
  <c r="BA139" i="1" s="1"/>
  <c r="BG134" i="1"/>
  <c r="BL134" i="1"/>
  <c r="BN134" i="1"/>
  <c r="BO134" i="1"/>
  <c r="BQ134" i="1"/>
  <c r="BR134" i="1"/>
  <c r="AY135" i="1"/>
  <c r="AZ135" i="1"/>
  <c r="BL135" i="1"/>
  <c r="BN135" i="1"/>
  <c r="BO135" i="1"/>
  <c r="BQ135" i="1"/>
  <c r="BR135" i="1"/>
  <c r="AY136" i="1"/>
  <c r="AZ136" i="1"/>
  <c r="BG136" i="1"/>
  <c r="BE136" i="1"/>
  <c r="BL136" i="1"/>
  <c r="BN136" i="1"/>
  <c r="BO136" i="1"/>
  <c r="BQ136" i="1"/>
  <c r="BR136" i="1"/>
  <c r="AY137" i="1"/>
  <c r="AZ137" i="1"/>
  <c r="BC138" i="1"/>
  <c r="BE137" i="1"/>
  <c r="BG137" i="1"/>
  <c r="BL137" i="1"/>
  <c r="BN137" i="1"/>
  <c r="BO137" i="1"/>
  <c r="BQ137" i="1"/>
  <c r="BR137" i="1"/>
  <c r="AY138" i="1"/>
  <c r="BE138" i="1" s="1"/>
  <c r="AZ138" i="1"/>
  <c r="BA143" i="1" s="1"/>
  <c r="BL138" i="1"/>
  <c r="BN138" i="1"/>
  <c r="BO138" i="1"/>
  <c r="BQ138" i="1"/>
  <c r="BR138" i="1"/>
  <c r="AY139" i="1"/>
  <c r="AZ139" i="1"/>
  <c r="BL139" i="1"/>
  <c r="BN139" i="1"/>
  <c r="BO139" i="1"/>
  <c r="BQ139" i="1"/>
  <c r="BR139" i="1"/>
  <c r="AY140" i="1"/>
  <c r="AZ140" i="1"/>
  <c r="BG140" i="1"/>
  <c r="BE140" i="1"/>
  <c r="BL140" i="1"/>
  <c r="BN140" i="1"/>
  <c r="BO140" i="1"/>
  <c r="BQ140" i="1"/>
  <c r="BR140" i="1"/>
  <c r="AY141" i="1"/>
  <c r="AZ141" i="1"/>
  <c r="BE141" i="1"/>
  <c r="BL141" i="1"/>
  <c r="BN141" i="1"/>
  <c r="BO141" i="1"/>
  <c r="BQ141" i="1"/>
  <c r="BR141" i="1"/>
  <c r="AY142" i="1"/>
  <c r="BE142" i="1" s="1"/>
  <c r="AZ142" i="1"/>
  <c r="BL142" i="1"/>
  <c r="BN142" i="1"/>
  <c r="BO142" i="1"/>
  <c r="BQ142" i="1"/>
  <c r="BR142" i="1"/>
  <c r="AY143" i="1"/>
  <c r="AZ143" i="1"/>
  <c r="BC143" i="1"/>
  <c r="BG143" i="1"/>
  <c r="BL143" i="1"/>
  <c r="BN143" i="1"/>
  <c r="BO143" i="1"/>
  <c r="BQ143" i="1"/>
  <c r="BR143" i="1"/>
  <c r="AY144" i="1"/>
  <c r="AZ144" i="1"/>
  <c r="BG144" i="1"/>
  <c r="BC144" i="1"/>
  <c r="BE144" i="1"/>
  <c r="BL144" i="1"/>
  <c r="BN144" i="1"/>
  <c r="BO144" i="1"/>
  <c r="BQ144" i="1"/>
  <c r="BR144" i="1"/>
  <c r="AY145" i="1"/>
  <c r="AZ145" i="1"/>
  <c r="BE145" i="1"/>
  <c r="BL145" i="1"/>
  <c r="BN145" i="1"/>
  <c r="BO145" i="1"/>
  <c r="BQ145" i="1"/>
  <c r="BR145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BD2" i="1"/>
  <c r="BR10" i="1"/>
  <c r="BQ10" i="1"/>
  <c r="BO10" i="1"/>
  <c r="BN10" i="1"/>
  <c r="BL10" i="1"/>
  <c r="AZ10" i="1"/>
  <c r="AY10" i="1"/>
  <c r="AX10" i="1"/>
  <c r="BR9" i="1"/>
  <c r="BQ9" i="1"/>
  <c r="BO9" i="1"/>
  <c r="BN9" i="1"/>
  <c r="BL9" i="1"/>
  <c r="AZ9" i="1"/>
  <c r="AY9" i="1"/>
  <c r="AX9" i="1"/>
  <c r="BR8" i="1"/>
  <c r="BQ8" i="1"/>
  <c r="BO8" i="1"/>
  <c r="BN8" i="1"/>
  <c r="BL8" i="1"/>
  <c r="AZ8" i="1"/>
  <c r="AY8" i="1"/>
  <c r="AX8" i="1"/>
  <c r="BR7" i="1"/>
  <c r="BQ7" i="1"/>
  <c r="BO7" i="1"/>
  <c r="BN7" i="1"/>
  <c r="BL7" i="1"/>
  <c r="AZ7" i="1"/>
  <c r="AY7" i="1"/>
  <c r="AX7" i="1"/>
  <c r="BR6" i="1"/>
  <c r="BQ6" i="1"/>
  <c r="BO6" i="1"/>
  <c r="BN6" i="1"/>
  <c r="BL6" i="1"/>
  <c r="AZ6" i="1"/>
  <c r="AY6" i="1"/>
  <c r="AX6" i="1"/>
  <c r="BR5" i="1"/>
  <c r="BQ5" i="1"/>
  <c r="BO5" i="1"/>
  <c r="BN5" i="1"/>
  <c r="BL5" i="1"/>
  <c r="AZ5" i="1"/>
  <c r="AY5" i="1"/>
  <c r="AX5" i="1"/>
  <c r="BR4" i="1"/>
  <c r="BQ4" i="1"/>
  <c r="BO4" i="1"/>
  <c r="BN4" i="1"/>
  <c r="BL4" i="1"/>
  <c r="AZ4" i="1"/>
  <c r="AY4" i="1"/>
  <c r="AX4" i="1"/>
  <c r="BR3" i="1"/>
  <c r="BQ3" i="1"/>
  <c r="BO3" i="1"/>
  <c r="BN3" i="1"/>
  <c r="BL3" i="1"/>
  <c r="AZ3" i="1"/>
  <c r="AY3" i="1"/>
  <c r="BE3" i="1" s="1"/>
  <c r="AX3" i="1"/>
  <c r="BR2" i="1"/>
  <c r="AZ2" i="1"/>
  <c r="AY2" i="1"/>
  <c r="AX2" i="1"/>
  <c r="BC91" i="1" l="1"/>
  <c r="BC66" i="1"/>
  <c r="BC58" i="1"/>
  <c r="BG42" i="1"/>
  <c r="BC26" i="1"/>
  <c r="BG130" i="1"/>
  <c r="BG114" i="1"/>
  <c r="BG98" i="1"/>
  <c r="BG75" i="1"/>
  <c r="BG58" i="1"/>
  <c r="BG26" i="1"/>
  <c r="BC106" i="1"/>
  <c r="BG83" i="1"/>
  <c r="BG3" i="1"/>
  <c r="BA134" i="1"/>
  <c r="BA126" i="1"/>
  <c r="BA106" i="1"/>
  <c r="BA102" i="1"/>
  <c r="BF102" i="1" s="1"/>
  <c r="BC64" i="1"/>
  <c r="BG64" i="1"/>
  <c r="BG65" i="1"/>
  <c r="BC48" i="1"/>
  <c r="BC47" i="1"/>
  <c r="BG48" i="1"/>
  <c r="BG47" i="1"/>
  <c r="BC142" i="1"/>
  <c r="BC141" i="1"/>
  <c r="BE96" i="1"/>
  <c r="BC79" i="1"/>
  <c r="BG79" i="1"/>
  <c r="BA48" i="1"/>
  <c r="BA49" i="1"/>
  <c r="BF49" i="1" s="1"/>
  <c r="BF30" i="1"/>
  <c r="BA35" i="1"/>
  <c r="BF35" i="1" s="1"/>
  <c r="BC29" i="1"/>
  <c r="BC30" i="1"/>
  <c r="BA31" i="1"/>
  <c r="BF31" i="1" s="1"/>
  <c r="BC140" i="1"/>
  <c r="BC136" i="1"/>
  <c r="BC132" i="1"/>
  <c r="BC128" i="1"/>
  <c r="BC124" i="1"/>
  <c r="BC120" i="1"/>
  <c r="BC112" i="1"/>
  <c r="BC108" i="1"/>
  <c r="BC104" i="1"/>
  <c r="BC100" i="1"/>
  <c r="BC96" i="1"/>
  <c r="BC92" i="1"/>
  <c r="BG92" i="1"/>
  <c r="BG88" i="1"/>
  <c r="BA84" i="1"/>
  <c r="BF73" i="1"/>
  <c r="BC67" i="1"/>
  <c r="BG67" i="1"/>
  <c r="BC33" i="1"/>
  <c r="BG33" i="1"/>
  <c r="BC34" i="1"/>
  <c r="BA29" i="1"/>
  <c r="BF142" i="1"/>
  <c r="BA118" i="1"/>
  <c r="BA110" i="1"/>
  <c r="BF106" i="1"/>
  <c r="BC89" i="1"/>
  <c r="BG89" i="1"/>
  <c r="BG90" i="1"/>
  <c r="BC56" i="1"/>
  <c r="BC55" i="1"/>
  <c r="BG56" i="1"/>
  <c r="BG55" i="1"/>
  <c r="BA75" i="1"/>
  <c r="BF75" i="1" s="1"/>
  <c r="BA74" i="1"/>
  <c r="BC119" i="1"/>
  <c r="BG119" i="1"/>
  <c r="BG116" i="1"/>
  <c r="BC111" i="1"/>
  <c r="BG111" i="1"/>
  <c r="BC107" i="1"/>
  <c r="BG107" i="1"/>
  <c r="BC103" i="1"/>
  <c r="BG103" i="1"/>
  <c r="BC99" i="1"/>
  <c r="BG99" i="1"/>
  <c r="BF92" i="1"/>
  <c r="BA97" i="1"/>
  <c r="BF97" i="1" s="1"/>
  <c r="BC87" i="1"/>
  <c r="BG87" i="1"/>
  <c r="BA72" i="1"/>
  <c r="BC52" i="1"/>
  <c r="BC51" i="1"/>
  <c r="BG52" i="1"/>
  <c r="BG51" i="1"/>
  <c r="BA39" i="1"/>
  <c r="BF39" i="1" s="1"/>
  <c r="BA33" i="1"/>
  <c r="BA142" i="1"/>
  <c r="BF138" i="1"/>
  <c r="BF65" i="1"/>
  <c r="BC84" i="1"/>
  <c r="BG84" i="1"/>
  <c r="BC73" i="1"/>
  <c r="BG73" i="1"/>
  <c r="BC74" i="1"/>
  <c r="BG74" i="1"/>
  <c r="BA44" i="1"/>
  <c r="BF44" i="1" s="1"/>
  <c r="BA45" i="1"/>
  <c r="BF45" i="1" s="1"/>
  <c r="BF84" i="1"/>
  <c r="BC139" i="1"/>
  <c r="BG139" i="1"/>
  <c r="BC135" i="1"/>
  <c r="BG135" i="1"/>
  <c r="BC131" i="1"/>
  <c r="BG131" i="1"/>
  <c r="BC127" i="1"/>
  <c r="BG127" i="1"/>
  <c r="BC123" i="1"/>
  <c r="BG123" i="1"/>
  <c r="BC115" i="1"/>
  <c r="BG115" i="1"/>
  <c r="BF143" i="1"/>
  <c r="BG142" i="1"/>
  <c r="BA135" i="1"/>
  <c r="BF132" i="1"/>
  <c r="BA127" i="1"/>
  <c r="BF124" i="1"/>
  <c r="BF120" i="1"/>
  <c r="BA119" i="1"/>
  <c r="BA111" i="1"/>
  <c r="BA107" i="1"/>
  <c r="BF107" i="1" s="1"/>
  <c r="BA103" i="1"/>
  <c r="BF103" i="1" s="1"/>
  <c r="BA92" i="1"/>
  <c r="BF87" i="1"/>
  <c r="BC82" i="1"/>
  <c r="BC76" i="1"/>
  <c r="BG76" i="1"/>
  <c r="BF62" i="1"/>
  <c r="BA67" i="1"/>
  <c r="BF67" i="1" s="1"/>
  <c r="BA66" i="1"/>
  <c r="BC61" i="1"/>
  <c r="BG61" i="1"/>
  <c r="BC62" i="1"/>
  <c r="BG62" i="1"/>
  <c r="BA63" i="1"/>
  <c r="BF63" i="1" s="1"/>
  <c r="BE53" i="1"/>
  <c r="BE52" i="1"/>
  <c r="BF33" i="1"/>
  <c r="BC24" i="1"/>
  <c r="BC23" i="1"/>
  <c r="BG24" i="1"/>
  <c r="BG23" i="1"/>
  <c r="BA20" i="1"/>
  <c r="BA21" i="1"/>
  <c r="BA138" i="1"/>
  <c r="BF134" i="1"/>
  <c r="BA130" i="1"/>
  <c r="BF130" i="1" s="1"/>
  <c r="BF126" i="1"/>
  <c r="BC20" i="1"/>
  <c r="BC19" i="1"/>
  <c r="BG19" i="1"/>
  <c r="BE143" i="1"/>
  <c r="BF135" i="1"/>
  <c r="BA140" i="1"/>
  <c r="BF140" i="1" s="1"/>
  <c r="BF131" i="1"/>
  <c r="BA136" i="1"/>
  <c r="BF136" i="1" s="1"/>
  <c r="BF127" i="1"/>
  <c r="BA132" i="1"/>
  <c r="BF123" i="1"/>
  <c r="BA128" i="1"/>
  <c r="BF128" i="1" s="1"/>
  <c r="BF119" i="1"/>
  <c r="BA124" i="1"/>
  <c r="BF115" i="1"/>
  <c r="BA120" i="1"/>
  <c r="BF111" i="1"/>
  <c r="BA116" i="1"/>
  <c r="BF116" i="1" s="1"/>
  <c r="BA112" i="1"/>
  <c r="BF112" i="1" s="1"/>
  <c r="BA108" i="1"/>
  <c r="BF108" i="1" s="1"/>
  <c r="BF99" i="1"/>
  <c r="BA104" i="1"/>
  <c r="BF104" i="1" s="1"/>
  <c r="BF82" i="1"/>
  <c r="BA87" i="1"/>
  <c r="BC81" i="1"/>
  <c r="BG81" i="1"/>
  <c r="BG82" i="1"/>
  <c r="BA122" i="1"/>
  <c r="BF122" i="1" s="1"/>
  <c r="BF118" i="1"/>
  <c r="BA114" i="1"/>
  <c r="BF114" i="1" s="1"/>
  <c r="BF110" i="1"/>
  <c r="BA69" i="1"/>
  <c r="BF139" i="1"/>
  <c r="BA144" i="1"/>
  <c r="BF144" i="1" s="1"/>
  <c r="BG141" i="1"/>
  <c r="BE139" i="1"/>
  <c r="BE135" i="1"/>
  <c r="BE131" i="1"/>
  <c r="BE127" i="1"/>
  <c r="BE123" i="1"/>
  <c r="BE119" i="1"/>
  <c r="BE115" i="1"/>
  <c r="BE111" i="1"/>
  <c r="BE107" i="1"/>
  <c r="BE103" i="1"/>
  <c r="BE99" i="1"/>
  <c r="BF95" i="1"/>
  <c r="BA100" i="1"/>
  <c r="BF100" i="1" s="1"/>
  <c r="BA96" i="1"/>
  <c r="BF96" i="1" s="1"/>
  <c r="BC90" i="1"/>
  <c r="BE76" i="1"/>
  <c r="BE77" i="1"/>
  <c r="BA52" i="1"/>
  <c r="BF48" i="1"/>
  <c r="BA53" i="1"/>
  <c r="BF37" i="1"/>
  <c r="BC16" i="1"/>
  <c r="BC15" i="1"/>
  <c r="BG16" i="1"/>
  <c r="BA16" i="1"/>
  <c r="BF16" i="1" s="1"/>
  <c r="BA15" i="1"/>
  <c r="BF15" i="1" s="1"/>
  <c r="BF12" i="1"/>
  <c r="BA14" i="1"/>
  <c r="BC137" i="1"/>
  <c r="BC133" i="1"/>
  <c r="BC129" i="1"/>
  <c r="BC125" i="1"/>
  <c r="BC121" i="1"/>
  <c r="BC117" i="1"/>
  <c r="BC113" i="1"/>
  <c r="BC109" i="1"/>
  <c r="BC105" i="1"/>
  <c r="BC101" i="1"/>
  <c r="BC97" i="1"/>
  <c r="BF89" i="1"/>
  <c r="BA94" i="1"/>
  <c r="BF81" i="1"/>
  <c r="BA86" i="1"/>
  <c r="BC72" i="1"/>
  <c r="BG72" i="1"/>
  <c r="BF61" i="1"/>
  <c r="BA59" i="1"/>
  <c r="BF59" i="1" s="1"/>
  <c r="BG50" i="1"/>
  <c r="BG49" i="1"/>
  <c r="BC46" i="1"/>
  <c r="BC44" i="1"/>
  <c r="BC43" i="1"/>
  <c r="BG44" i="1"/>
  <c r="BA40" i="1"/>
  <c r="BF40" i="1" s="1"/>
  <c r="BF36" i="1"/>
  <c r="BF29" i="1"/>
  <c r="BA27" i="1"/>
  <c r="BF27" i="1" s="1"/>
  <c r="BF94" i="1"/>
  <c r="BF86" i="1"/>
  <c r="BA91" i="1"/>
  <c r="BF91" i="1" s="1"/>
  <c r="BA83" i="1"/>
  <c r="BF83" i="1" s="1"/>
  <c r="BA80" i="1"/>
  <c r="BF72" i="1"/>
  <c r="BA55" i="1"/>
  <c r="BF55" i="1" s="1"/>
  <c r="BG45" i="1"/>
  <c r="BC40" i="1"/>
  <c r="BC39" i="1"/>
  <c r="BA36" i="1"/>
  <c r="BF25" i="1"/>
  <c r="BA23" i="1"/>
  <c r="BF23" i="1" s="1"/>
  <c r="BG14" i="1"/>
  <c r="BG13" i="1"/>
  <c r="BC12" i="1"/>
  <c r="BC11" i="1"/>
  <c r="BG12" i="1"/>
  <c r="BA137" i="1"/>
  <c r="BF137" i="1" s="1"/>
  <c r="BA129" i="1"/>
  <c r="BF129" i="1" s="1"/>
  <c r="BA125" i="1"/>
  <c r="BF125" i="1" s="1"/>
  <c r="BA121" i="1"/>
  <c r="BF121" i="1" s="1"/>
  <c r="BA117" i="1"/>
  <c r="BF117" i="1" s="1"/>
  <c r="BA113" i="1"/>
  <c r="BF113" i="1" s="1"/>
  <c r="BA109" i="1"/>
  <c r="BF109" i="1" s="1"/>
  <c r="BA105" i="1"/>
  <c r="BF105" i="1" s="1"/>
  <c r="BA101" i="1"/>
  <c r="BF101" i="1" s="1"/>
  <c r="BC93" i="1"/>
  <c r="BC88" i="1"/>
  <c r="BC85" i="1"/>
  <c r="BA88" i="1"/>
  <c r="BF88" i="1" s="1"/>
  <c r="BC80" i="1"/>
  <c r="BC77" i="1"/>
  <c r="BF69" i="1"/>
  <c r="BF66" i="1"/>
  <c r="BA71" i="1"/>
  <c r="BF71" i="1" s="1"/>
  <c r="BA70" i="1"/>
  <c r="BF70" i="1" s="1"/>
  <c r="BA68" i="1"/>
  <c r="BF68" i="1" s="1"/>
  <c r="BA64" i="1"/>
  <c r="BF64" i="1" s="1"/>
  <c r="BF60" i="1"/>
  <c r="BF53" i="1"/>
  <c r="BA51" i="1"/>
  <c r="BF51" i="1" s="1"/>
  <c r="BC36" i="1"/>
  <c r="BC35" i="1"/>
  <c r="BG36" i="1"/>
  <c r="BA32" i="1"/>
  <c r="BF32" i="1" s="1"/>
  <c r="BF28" i="1"/>
  <c r="BF21" i="1"/>
  <c r="BA17" i="1"/>
  <c r="BF14" i="1"/>
  <c r="BA19" i="1"/>
  <c r="BF19" i="1" s="1"/>
  <c r="BA145" i="1"/>
  <c r="BF145" i="1" s="1"/>
  <c r="BA141" i="1"/>
  <c r="BF141" i="1" s="1"/>
  <c r="BA133" i="1"/>
  <c r="BF133" i="1" s="1"/>
  <c r="BA93" i="1"/>
  <c r="BF93" i="1" s="1"/>
  <c r="BA85" i="1"/>
  <c r="BF80" i="1"/>
  <c r="BA77" i="1"/>
  <c r="BF77" i="1" s="1"/>
  <c r="BG70" i="1"/>
  <c r="BC68" i="1"/>
  <c r="BG68" i="1"/>
  <c r="BC65" i="1"/>
  <c r="BA60" i="1"/>
  <c r="BF42" i="1"/>
  <c r="BA47" i="1"/>
  <c r="BF47" i="1" s="1"/>
  <c r="BG38" i="1"/>
  <c r="BG37" i="1"/>
  <c r="BC32" i="1"/>
  <c r="BC31" i="1"/>
  <c r="BG32" i="1"/>
  <c r="BA28" i="1"/>
  <c r="BE21" i="1"/>
  <c r="BF17" i="1"/>
  <c r="BA13" i="1"/>
  <c r="BF13" i="1" s="1"/>
  <c r="BA98" i="1"/>
  <c r="BF98" i="1" s="1"/>
  <c r="BC95" i="1"/>
  <c r="BF85" i="1"/>
  <c r="BA90" i="1"/>
  <c r="BF90" i="1" s="1"/>
  <c r="BF74" i="1"/>
  <c r="BA79" i="1"/>
  <c r="BF79" i="1" s="1"/>
  <c r="BA78" i="1"/>
  <c r="BF78" i="1" s="1"/>
  <c r="BA76" i="1"/>
  <c r="BF76" i="1" s="1"/>
  <c r="BA65" i="1"/>
  <c r="BA56" i="1"/>
  <c r="BF56" i="1" s="1"/>
  <c r="BF52" i="1"/>
  <c r="BE49" i="1"/>
  <c r="BA41" i="1"/>
  <c r="BF41" i="1" s="1"/>
  <c r="BA43" i="1"/>
  <c r="BF43" i="1" s="1"/>
  <c r="BG34" i="1"/>
  <c r="BC28" i="1"/>
  <c r="BC27" i="1"/>
  <c r="BG28" i="1"/>
  <c r="BA24" i="1"/>
  <c r="BF24" i="1" s="1"/>
  <c r="BF20" i="1"/>
  <c r="BE17" i="1"/>
  <c r="BG15" i="1"/>
  <c r="BG60" i="1"/>
  <c r="BA82" i="1"/>
  <c r="BA62" i="1"/>
  <c r="BA58" i="1"/>
  <c r="BF58" i="1" s="1"/>
  <c r="BA54" i="1"/>
  <c r="BF54" i="1" s="1"/>
  <c r="BA50" i="1"/>
  <c r="BF50" i="1" s="1"/>
  <c r="BA46" i="1"/>
  <c r="BF46" i="1" s="1"/>
  <c r="BA42" i="1"/>
  <c r="BA38" i="1"/>
  <c r="BF38" i="1" s="1"/>
  <c r="BA34" i="1"/>
  <c r="BF34" i="1" s="1"/>
  <c r="BA30" i="1"/>
  <c r="BA26" i="1"/>
  <c r="BF26" i="1" s="1"/>
  <c r="BA22" i="1"/>
  <c r="BF22" i="1" s="1"/>
  <c r="BA18" i="1"/>
  <c r="BF18" i="1" s="1"/>
  <c r="BC5" i="1"/>
  <c r="BG6" i="1"/>
  <c r="BE8" i="1"/>
  <c r="BG5" i="1"/>
  <c r="BE10" i="1"/>
  <c r="BE9" i="1"/>
  <c r="BG4" i="1"/>
  <c r="BE7" i="1"/>
  <c r="BA8" i="1"/>
  <c r="BF8" i="1" s="1"/>
  <c r="BG7" i="1"/>
  <c r="BG8" i="1"/>
  <c r="BC10" i="1"/>
  <c r="BA7" i="1"/>
  <c r="BA6" i="1" s="1"/>
  <c r="BF6" i="1" s="1"/>
  <c r="BE4" i="1"/>
  <c r="BA9" i="1"/>
  <c r="BF9" i="1" s="1"/>
  <c r="BE5" i="1"/>
  <c r="BE6" i="1"/>
  <c r="BC9" i="1"/>
  <c r="BC7" i="1"/>
  <c r="BG10" i="1"/>
  <c r="BC6" i="1"/>
  <c r="BG9" i="1"/>
  <c r="BC8" i="1"/>
  <c r="BC4" i="1"/>
  <c r="BA10" i="1"/>
  <c r="BF10" i="1" s="1"/>
  <c r="BA4" i="1" l="1"/>
  <c r="BF4" i="1" s="1"/>
  <c r="BA3" i="1"/>
  <c r="BF3" i="1" s="1"/>
  <c r="BA5" i="1"/>
  <c r="BF5" i="1" s="1"/>
  <c r="BF7" i="1"/>
</calcChain>
</file>

<file path=xl/sharedStrings.xml><?xml version="1.0" encoding="utf-8"?>
<sst xmlns="http://schemas.openxmlformats.org/spreadsheetml/2006/main" count="499" uniqueCount="49">
  <si>
    <t xml:space="preserve">Date 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</si>
  <si>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</si>
  <si>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</si>
  <si>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</si>
  <si>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</si>
  <si>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</si>
  <si>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</si>
  <si>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</si>
  <si>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</si>
  <si>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</si>
  <si>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</si>
  <si>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</si>
  <si>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VALUE </t>
  </si>
  <si>
    <t xml:space="preserve">No of trades </t>
  </si>
  <si>
    <t>Deliverable Qty</t>
  </si>
  <si>
    <t>% Dly Qt to Traded Qty</t>
  </si>
  <si>
    <t xml:space="preserve">DATE </t>
  </si>
  <si>
    <t xml:space="preserve">EXPIRY DATE </t>
  </si>
  <si>
    <t xml:space="preserve">OPTION TYPE </t>
  </si>
  <si>
    <t xml:space="preserve">STRIKE PRICE </t>
  </si>
  <si>
    <t xml:space="preserve">OPEN PRICE </t>
  </si>
  <si>
    <t xml:space="preserve">HIGH PRICE </t>
  </si>
  <si>
    <t xml:space="preserve">LOW PRICE </t>
  </si>
  <si>
    <t xml:space="preserve">CLOSE PRICE </t>
  </si>
  <si>
    <t xml:space="preserve">LAST PRICE </t>
  </si>
  <si>
    <t xml:space="preserve">SETTLE PRICE </t>
  </si>
  <si>
    <t xml:space="preserve">Volume </t>
  </si>
  <si>
    <t xml:space="preserve">PREMIUM VALUE </t>
  </si>
  <si>
    <t xml:space="preserve">OPEN INTEREST </t>
  </si>
  <si>
    <t xml:space="preserve">CHANGE IN OI </t>
  </si>
  <si>
    <t>Date</t>
  </si>
  <si>
    <t>Price</t>
  </si>
  <si>
    <t>Del</t>
  </si>
  <si>
    <t>5DAD</t>
  </si>
  <si>
    <t>COI</t>
  </si>
  <si>
    <t>~ Price</t>
  </si>
  <si>
    <t>~Del</t>
  </si>
  <si>
    <t>~OI</t>
  </si>
  <si>
    <t>Long</t>
  </si>
  <si>
    <t>Short</t>
  </si>
  <si>
    <t>VWAP</t>
  </si>
  <si>
    <t>H</t>
  </si>
  <si>
    <t>L</t>
  </si>
  <si>
    <t>52W High</t>
  </si>
  <si>
    <t>52E Low</t>
  </si>
  <si>
    <t>EQ</t>
  </si>
  <si>
    <t>XX</t>
  </si>
  <si>
    <t>-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</si>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</sst>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rgb="FF4A4A4A"/>
      <name val="Roboto"/>
    </font>
    <font>
      <sz val="9"/>
      <color rgb="FF000000"/>
      <name val="Trebuchet MS"/>
      <family val="2"/>
    </font>
    <font>
      <sz val="10"/>
      <color rgb="FF00000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/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/>
      <right/>
      <top style="medium">
        <color rgb="FFE3E3E3"/>
      </top>
      <bottom style="medium">
        <color rgb="FFE3E3E3"/>
      </bottom>
      <diagonal/>
    </border>
    <border>
      <left/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/>
      <diagonal/>
    </border>
    <border>
      <left/>
      <right style="medium">
        <color rgb="FFE3E3E3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E3E3E3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E3E3E3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</cellStyleXfs>
  <cellXfs count="76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1" fillId="3" borderId="0" xfId="2"/>
    <xf numFmtId="2" fontId="1" fillId="3" borderId="0" xfId="2" applyNumberFormat="1"/>
    <xf numFmtId="0" fontId="1" fillId="2" borderId="0" xfId="1" applyAlignment="1"/>
    <xf numFmtId="15" fontId="1" fillId="2" borderId="0" xfId="1" applyNumberFormat="1"/>
    <xf numFmtId="0" fontId="1" fillId="2" borderId="0" xfId="1"/>
    <xf numFmtId="4" fontId="1" fillId="2" borderId="0" xfId="1" applyNumberFormat="1"/>
    <xf numFmtId="15" fontId="1" fillId="2" borderId="2" xfId="1" applyNumberFormat="1" applyBorder="1" applyAlignment="1">
      <alignment horizontal="center" vertical="top" wrapText="1"/>
    </xf>
    <xf numFmtId="15" fontId="1" fillId="2" borderId="1" xfId="1" applyNumberFormat="1" applyBorder="1" applyAlignment="1">
      <alignment horizontal="center" vertical="top" wrapText="1"/>
    </xf>
    <xf numFmtId="0" fontId="1" fillId="2" borderId="1" xfId="1" applyBorder="1" applyAlignment="1">
      <alignment vertical="top" wrapText="1"/>
    </xf>
    <xf numFmtId="0" fontId="1" fillId="2" borderId="1" xfId="1" applyBorder="1" applyAlignment="1">
      <alignment horizontal="right" vertical="top" wrapText="1"/>
    </xf>
    <xf numFmtId="4" fontId="1" fillId="2" borderId="1" xfId="1" applyNumberFormat="1" applyBorder="1" applyAlignment="1">
      <alignment horizontal="right" vertical="top" wrapText="1"/>
    </xf>
    <xf numFmtId="3" fontId="1" fillId="2" borderId="1" xfId="1" applyNumberFormat="1" applyBorder="1" applyAlignment="1">
      <alignment horizontal="right" vertical="top" wrapText="1"/>
    </xf>
    <xf numFmtId="3" fontId="1" fillId="2" borderId="3" xfId="1" applyNumberFormat="1" applyBorder="1" applyAlignment="1">
      <alignment horizontal="right" vertical="top" wrapText="1"/>
    </xf>
    <xf numFmtId="15" fontId="1" fillId="2" borderId="4" xfId="1" applyNumberFormat="1" applyBorder="1" applyAlignment="1">
      <alignment horizontal="center" vertical="top" wrapText="1"/>
    </xf>
    <xf numFmtId="15" fontId="1" fillId="2" borderId="5" xfId="1" applyNumberFormat="1" applyBorder="1" applyAlignment="1">
      <alignment horizontal="center" vertical="top" wrapText="1"/>
    </xf>
    <xf numFmtId="0" fontId="1" fillId="2" borderId="5" xfId="1" applyBorder="1" applyAlignment="1">
      <alignment vertical="top" wrapText="1"/>
    </xf>
    <xf numFmtId="0" fontId="1" fillId="2" borderId="5" xfId="1" applyBorder="1" applyAlignment="1">
      <alignment horizontal="right" vertical="top" wrapText="1"/>
    </xf>
    <xf numFmtId="4" fontId="1" fillId="2" borderId="5" xfId="1" applyNumberFormat="1" applyBorder="1" applyAlignment="1">
      <alignment horizontal="right" vertical="top" wrapText="1"/>
    </xf>
    <xf numFmtId="3" fontId="1" fillId="2" borderId="5" xfId="1" applyNumberFormat="1" applyBorder="1" applyAlignment="1">
      <alignment horizontal="right" vertical="top" wrapText="1"/>
    </xf>
    <xf numFmtId="0" fontId="1" fillId="2" borderId="6" xfId="1" applyBorder="1" applyAlignment="1">
      <alignment horizontal="right" vertical="top" wrapText="1"/>
    </xf>
    <xf numFmtId="2" fontId="1" fillId="2" borderId="0" xfId="1" applyNumberFormat="1"/>
    <xf numFmtId="3" fontId="1" fillId="2" borderId="0" xfId="1" applyNumberFormat="1"/>
    <xf numFmtId="9" fontId="1" fillId="2" borderId="0" xfId="1" applyNumberFormat="1"/>
    <xf numFmtId="2" fontId="1" fillId="2" borderId="0" xfId="1" applyNumberFormat="1" applyAlignment="1"/>
    <xf numFmtId="10" fontId="1" fillId="2" borderId="0" xfId="1" applyNumberFormat="1"/>
    <xf numFmtId="0" fontId="1" fillId="2" borderId="0" xfId="1" applyBorder="1"/>
    <xf numFmtId="0" fontId="1" fillId="2" borderId="3" xfId="1" applyBorder="1" applyAlignment="1">
      <alignment horizontal="right" vertical="top" wrapText="1"/>
    </xf>
    <xf numFmtId="15" fontId="1" fillId="2" borderId="7" xfId="1" applyNumberFormat="1" applyBorder="1" applyAlignment="1">
      <alignment horizontal="center" vertical="top" wrapText="1"/>
    </xf>
    <xf numFmtId="15" fontId="1" fillId="2" borderId="0" xfId="1" applyNumberFormat="1" applyBorder="1" applyAlignment="1">
      <alignment horizontal="center" vertical="top" wrapText="1"/>
    </xf>
    <xf numFmtId="0" fontId="1" fillId="2" borderId="0" xfId="1" applyBorder="1" applyAlignment="1">
      <alignment vertical="top" wrapText="1"/>
    </xf>
    <xf numFmtId="0" fontId="1" fillId="2" borderId="0" xfId="1" applyBorder="1" applyAlignment="1">
      <alignment horizontal="right" vertical="top" wrapText="1"/>
    </xf>
    <xf numFmtId="4" fontId="1" fillId="2" borderId="0" xfId="1" applyNumberFormat="1" applyBorder="1" applyAlignment="1">
      <alignment horizontal="right" vertical="top" wrapText="1"/>
    </xf>
    <xf numFmtId="3" fontId="1" fillId="2" borderId="0" xfId="1" applyNumberFormat="1" applyBorder="1" applyAlignment="1">
      <alignment horizontal="right" vertical="top" wrapText="1"/>
    </xf>
    <xf numFmtId="3" fontId="1" fillId="2" borderId="8" xfId="1" applyNumberFormat="1" applyBorder="1" applyAlignment="1">
      <alignment horizontal="right" vertical="top" wrapText="1"/>
    </xf>
    <xf numFmtId="15" fontId="1" fillId="2" borderId="9" xfId="1" applyNumberFormat="1" applyBorder="1"/>
    <xf numFmtId="0" fontId="1" fillId="2" borderId="10" xfId="1" applyBorder="1"/>
    <xf numFmtId="4" fontId="1" fillId="2" borderId="10" xfId="1" applyNumberFormat="1" applyBorder="1"/>
    <xf numFmtId="15" fontId="1" fillId="2" borderId="11" xfId="1" applyNumberFormat="1" applyBorder="1" applyAlignment="1">
      <alignment horizontal="center" vertical="top" wrapText="1"/>
    </xf>
    <xf numFmtId="15" fontId="1" fillId="2" borderId="10" xfId="1" applyNumberFormat="1" applyBorder="1" applyAlignment="1">
      <alignment horizontal="center" vertical="top" wrapText="1"/>
    </xf>
    <xf numFmtId="0" fontId="1" fillId="2" borderId="10" xfId="1" applyBorder="1" applyAlignment="1">
      <alignment vertical="top" wrapText="1"/>
    </xf>
    <xf numFmtId="0" fontId="1" fillId="2" borderId="10" xfId="1" applyBorder="1" applyAlignment="1">
      <alignment horizontal="right" vertical="top" wrapText="1"/>
    </xf>
    <xf numFmtId="4" fontId="1" fillId="2" borderId="10" xfId="1" applyNumberFormat="1" applyBorder="1" applyAlignment="1">
      <alignment horizontal="right" vertical="top" wrapText="1"/>
    </xf>
    <xf numFmtId="3" fontId="1" fillId="2" borderId="10" xfId="1" applyNumberFormat="1" applyBorder="1" applyAlignment="1">
      <alignment horizontal="right" vertical="top" wrapText="1"/>
    </xf>
    <xf numFmtId="3" fontId="1" fillId="2" borderId="12" xfId="1" applyNumberFormat="1" applyBorder="1" applyAlignment="1">
      <alignment horizontal="right" vertical="top" wrapText="1"/>
    </xf>
    <xf numFmtId="15" fontId="1" fillId="2" borderId="10" xfId="1" applyNumberFormat="1" applyBorder="1"/>
    <xf numFmtId="2" fontId="1" fillId="2" borderId="10" xfId="1" applyNumberFormat="1" applyBorder="1"/>
    <xf numFmtId="3" fontId="1" fillId="2" borderId="10" xfId="1" applyNumberFormat="1" applyBorder="1"/>
    <xf numFmtId="0" fontId="1" fillId="2" borderId="10" xfId="1" applyBorder="1" applyAlignment="1"/>
    <xf numFmtId="10" fontId="1" fillId="2" borderId="10" xfId="1" applyNumberFormat="1" applyBorder="1"/>
    <xf numFmtId="2" fontId="1" fillId="2" borderId="10" xfId="1" applyNumberFormat="1" applyBorder="1" applyAlignment="1"/>
    <xf numFmtId="9" fontId="1" fillId="2" borderId="10" xfId="1" applyNumberFormat="1" applyBorder="1"/>
    <xf numFmtId="15" fontId="1" fillId="2" borderId="0" xfId="1" applyNumberFormat="1" applyBorder="1"/>
    <xf numFmtId="4" fontId="1" fillId="2" borderId="0" xfId="1" applyNumberFormat="1" applyBorder="1"/>
    <xf numFmtId="2" fontId="1" fillId="2" borderId="0" xfId="1" applyNumberFormat="1" applyBorder="1"/>
    <xf numFmtId="3" fontId="1" fillId="2" borderId="0" xfId="1" applyNumberFormat="1" applyBorder="1"/>
    <xf numFmtId="0" fontId="1" fillId="2" borderId="0" xfId="1" applyBorder="1" applyAlignment="1"/>
    <xf numFmtId="10" fontId="1" fillId="2" borderId="0" xfId="1" applyNumberFormat="1" applyBorder="1"/>
    <xf numFmtId="2" fontId="1" fillId="2" borderId="0" xfId="1" applyNumberFormat="1" applyBorder="1" applyAlignment="1"/>
    <xf numFmtId="9" fontId="1" fillId="2" borderId="0" xfId="1" applyNumberFormat="1" applyBorder="1"/>
    <xf numFmtId="0" fontId="2" fillId="4" borderId="0" xfId="3" applyFont="1"/>
    <xf numFmtId="2" fontId="0" fillId="2" borderId="0" xfId="1" applyNumberFormat="1" applyFont="1" applyAlignment="1"/>
    <xf numFmtId="0" fontId="0" fillId="3" borderId="0" xfId="2" applyFont="1"/>
    <xf numFmtId="15" fontId="4" fillId="5" borderId="4" xfId="0" applyNumberFormat="1" applyFont="1" applyFill="1" applyBorder="1" applyAlignment="1">
      <alignment horizontal="center" vertical="top" wrapText="1"/>
    </xf>
    <xf numFmtId="0" fontId="4" fillId="5" borderId="5" xfId="0" applyFont="1" applyFill="1" applyBorder="1" applyAlignment="1">
      <alignment vertical="top" wrapText="1"/>
    </xf>
    <xf numFmtId="4" fontId="4" fillId="5" borderId="5" xfId="0" applyNumberFormat="1" applyFont="1" applyFill="1" applyBorder="1" applyAlignment="1">
      <alignment horizontal="right" vertical="top" wrapText="1"/>
    </xf>
    <xf numFmtId="3" fontId="4" fillId="5" borderId="5" xfId="0" applyNumberFormat="1" applyFont="1" applyFill="1" applyBorder="1" applyAlignment="1">
      <alignment horizontal="right" vertical="top" wrapText="1"/>
    </xf>
    <xf numFmtId="3" fontId="4" fillId="5" borderId="6" xfId="0" applyNumberFormat="1" applyFont="1" applyFill="1" applyBorder="1" applyAlignment="1">
      <alignment horizontal="right" vertical="top" wrapText="1"/>
    </xf>
    <xf numFmtId="3" fontId="5" fillId="0" borderId="0" xfId="0" applyNumberFormat="1" applyFont="1"/>
    <xf numFmtId="0" fontId="6" fillId="0" borderId="0" xfId="0" applyFont="1"/>
    <xf numFmtId="15" fontId="0" fillId="0" borderId="0" xfId="0" applyNumberFormat="1"/>
    <xf numFmtId="4" fontId="0" fillId="0" borderId="0" xfId="0" applyNumberFormat="1"/>
    <xf numFmtId="10" fontId="1" fillId="6" borderId="0" xfId="4" applyNumberFormat="1"/>
    <xf numFmtId="10" fontId="0" fillId="2" borderId="0" xfId="1" applyNumberFormat="1" applyFont="1"/>
  </cellXfs>
  <cellStyles count="5">
    <cellStyle name="20% - Accent2" xfId="4" builtinId="34"/>
    <cellStyle name="20% - Accent3" xfId="1" builtinId="38"/>
    <cellStyle name="40% - Accent3" xfId="2" builtinId="39"/>
    <cellStyle name="60% - Accent3" xfId="3" builtinId="40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F933-E89F-4EAA-BFE6-67DAA57AF9B8}">
  <dimension ref="A1:BR154"/>
  <sheetViews>
    <sheetView tabSelected="1" topLeftCell="AY1" zoomScale="160" zoomScaleNormal="160" workbookViewId="0">
      <pane ySplit="1" topLeftCell="A109" activePane="bottomLeft" state="frozen"/>
      <selection activeCell="AT1" sqref="AT1"/>
      <selection pane="bottomLeft" activeCell="BG124" sqref="BG124"/>
    </sheetView>
  </sheetViews>
  <sheetFormatPr defaultRowHeight="13.8"/>
  <cols>
    <col min="1" max="1" width="18.33203125" style="1" customWidth="1"/>
    <col min="2" max="2" width="8.88671875" style="1"/>
    <col min="3" max="12" width="9.109375" style="1" bestFit="1" customWidth="1"/>
    <col min="13" max="13" width="16.44140625" style="1" bestFit="1" customWidth="1"/>
    <col min="14" max="14" width="12.5546875" style="1" customWidth="1"/>
    <col min="15" max="15" width="9.109375" style="1" bestFit="1" customWidth="1"/>
    <col min="16" max="16" width="24.77734375" style="1" customWidth="1"/>
    <col min="17" max="17" width="12.44140625" style="1" customWidth="1"/>
    <col min="18" max="18" width="12.33203125" style="1" customWidth="1"/>
    <col min="19" max="19" width="14.109375" style="1" customWidth="1"/>
    <col min="20" max="21" width="8.88671875" style="1"/>
    <col min="22" max="28" width="9.109375" style="1" bestFit="1" customWidth="1"/>
    <col min="29" max="29" width="16.44140625" style="1" bestFit="1" customWidth="1"/>
    <col min="30" max="30" width="17.21875" style="1" customWidth="1"/>
    <col min="31" max="31" width="21.109375" style="1" customWidth="1"/>
    <col min="32" max="32" width="18.33203125" style="1" customWidth="1"/>
    <col min="33" max="33" width="8.88671875" style="1"/>
    <col min="34" max="34" width="13.21875" style="1" customWidth="1"/>
    <col min="35" max="35" width="22.88671875" style="1" customWidth="1"/>
    <col min="36" max="37" width="8.88671875" style="1"/>
    <col min="38" max="38" width="9.109375" style="1" bestFit="1" customWidth="1"/>
    <col min="39" max="39" width="18" style="1" customWidth="1"/>
    <col min="40" max="40" width="22.88671875" style="1" customWidth="1"/>
    <col min="41" max="41" width="11.77734375" style="1" customWidth="1"/>
    <col min="42" max="42" width="16.88671875" style="1" customWidth="1"/>
    <col min="43" max="43" width="16.33203125" style="1" customWidth="1"/>
    <col min="44" max="44" width="9.109375" style="1" bestFit="1" customWidth="1"/>
    <col min="45" max="45" width="15.6640625" style="1" customWidth="1"/>
    <col min="46" max="46" width="16.5546875" style="1" customWidth="1"/>
    <col min="47" max="47" width="20.44140625" style="1" customWidth="1"/>
    <col min="48" max="48" width="10.77734375" style="1" customWidth="1"/>
    <col min="49" max="49" width="8.88671875" style="1"/>
    <col min="50" max="50" width="12.5546875" style="1" customWidth="1"/>
    <col min="51" max="51" width="11.5546875" style="1" customWidth="1"/>
    <col min="52" max="53" width="9.21875" style="1" bestFit="1" customWidth="1"/>
    <col min="54" max="54" width="12" style="1" customWidth="1"/>
    <col min="55" max="59" width="9.21875" style="1" bestFit="1" customWidth="1"/>
    <col min="60" max="60" width="9.109375" style="1" bestFit="1" customWidth="1"/>
    <col min="61" max="61" width="9.21875" style="1" bestFit="1" customWidth="1"/>
    <col min="62" max="62" width="15.88671875" style="2" bestFit="1" customWidth="1"/>
    <col min="63" max="63" width="9" style="1" bestFit="1" customWidth="1"/>
    <col min="64" max="64" width="9.109375" style="1" bestFit="1" customWidth="1"/>
    <col min="65" max="65" width="8.88671875" style="1"/>
    <col min="66" max="67" width="9.109375" style="1" bestFit="1" customWidth="1"/>
    <col min="68" max="68" width="8.88671875" style="1"/>
    <col min="69" max="70" width="9.109375" style="1" bestFit="1" customWidth="1"/>
    <col min="71" max="16384" width="8.88671875" style="1"/>
  </cols>
  <sheetData>
    <row r="1" spans="1:70" s="62" customFormat="1" ht="15" thickBot="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R1" s="62" t="s">
        <v>16</v>
      </c>
      <c r="S1" s="62" t="s">
        <v>17</v>
      </c>
      <c r="T1" s="62" t="s">
        <v>18</v>
      </c>
      <c r="U1" s="62" t="s">
        <v>19</v>
      </c>
      <c r="V1" s="62" t="s">
        <v>20</v>
      </c>
      <c r="W1" s="62" t="s">
        <v>21</v>
      </c>
      <c r="X1" s="62" t="s">
        <v>22</v>
      </c>
      <c r="Y1" s="62" t="s">
        <v>23</v>
      </c>
      <c r="Z1" s="62" t="s">
        <v>24</v>
      </c>
      <c r="AA1" s="62" t="s">
        <v>25</v>
      </c>
      <c r="AB1" s="62" t="s">
        <v>26</v>
      </c>
      <c r="AC1" s="62" t="s">
        <v>12</v>
      </c>
      <c r="AD1" s="62" t="s">
        <v>27</v>
      </c>
      <c r="AE1" s="62" t="s">
        <v>28</v>
      </c>
      <c r="AF1" s="62" t="s">
        <v>29</v>
      </c>
      <c r="AH1" s="62" t="s">
        <v>16</v>
      </c>
      <c r="AI1" s="62" t="s">
        <v>17</v>
      </c>
      <c r="AL1" s="62" t="s">
        <v>20</v>
      </c>
      <c r="AM1" s="62" t="s">
        <v>21</v>
      </c>
      <c r="AN1" s="62" t="s">
        <v>22</v>
      </c>
      <c r="AO1" s="62" t="s">
        <v>23</v>
      </c>
      <c r="AP1" s="62" t="s">
        <v>24</v>
      </c>
      <c r="AQ1" s="62" t="s">
        <v>25</v>
      </c>
      <c r="AR1" s="62" t="s">
        <v>26</v>
      </c>
      <c r="AS1" s="62" t="s">
        <v>12</v>
      </c>
      <c r="AT1" s="62" t="s">
        <v>27</v>
      </c>
      <c r="AU1" s="62" t="s">
        <v>28</v>
      </c>
      <c r="AV1" s="62" t="s">
        <v>29</v>
      </c>
      <c r="AX1" s="62" t="s">
        <v>30</v>
      </c>
      <c r="AY1" s="62" t="s">
        <v>31</v>
      </c>
      <c r="AZ1" s="62" t="s">
        <v>32</v>
      </c>
      <c r="BA1" s="62" t="s">
        <v>33</v>
      </c>
      <c r="BB1" s="62" t="s">
        <v>34</v>
      </c>
      <c r="BE1" s="62" t="s">
        <v>35</v>
      </c>
      <c r="BF1" s="62" t="s">
        <v>36</v>
      </c>
      <c r="BG1" s="62" t="s">
        <v>37</v>
      </c>
      <c r="BI1" s="62" t="s">
        <v>38</v>
      </c>
      <c r="BJ1" s="62" t="s">
        <v>39</v>
      </c>
      <c r="BL1" s="62" t="s">
        <v>40</v>
      </c>
      <c r="BN1" s="62" t="s">
        <v>41</v>
      </c>
      <c r="BO1" s="62" t="s">
        <v>42</v>
      </c>
      <c r="BQ1" s="62" t="s">
        <v>43</v>
      </c>
      <c r="BR1" s="62" t="s">
        <v>44</v>
      </c>
    </row>
    <row r="2" spans="1:70" s="5" customFormat="1" ht="15" thickBot="1">
      <c r="A2" s="6">
        <v>44564</v>
      </c>
      <c r="B2" s="7" t="s">
        <v>45</v>
      </c>
      <c r="C2" s="8">
        <v>16406.5</v>
      </c>
      <c r="D2" s="8">
        <v>17040</v>
      </c>
      <c r="E2" s="8">
        <v>16406.5</v>
      </c>
      <c r="F2" s="8">
        <v>16406.2</v>
      </c>
      <c r="G2" s="8">
        <v>16960</v>
      </c>
      <c r="H2" s="8">
        <v>16981.3</v>
      </c>
      <c r="I2" s="8">
        <v>16823.189999999999</v>
      </c>
      <c r="J2" s="8">
        <v>19325</v>
      </c>
      <c r="K2" s="8">
        <v>8273.7000000000007</v>
      </c>
      <c r="L2" s="7">
        <v>271061</v>
      </c>
      <c r="M2" s="8">
        <v>4560111238.6499996</v>
      </c>
      <c r="N2" s="7">
        <v>43891</v>
      </c>
      <c r="O2" s="7">
        <v>39677</v>
      </c>
      <c r="P2" s="7">
        <v>14.64</v>
      </c>
      <c r="R2" s="9">
        <v>44564</v>
      </c>
      <c r="S2" s="10">
        <v>44588</v>
      </c>
      <c r="T2" s="11" t="s">
        <v>46</v>
      </c>
      <c r="U2" s="12" t="s">
        <v>47</v>
      </c>
      <c r="V2" s="13">
        <v>16509.599999999999</v>
      </c>
      <c r="W2" s="13">
        <v>17094</v>
      </c>
      <c r="X2" s="13">
        <v>16499.05</v>
      </c>
      <c r="Y2" s="13">
        <v>17057.400000000001</v>
      </c>
      <c r="Z2" s="13">
        <v>17040.05</v>
      </c>
      <c r="AA2" s="13">
        <v>17057.400000000001</v>
      </c>
      <c r="AB2" s="14">
        <v>294650</v>
      </c>
      <c r="AC2" s="13">
        <v>49797.32</v>
      </c>
      <c r="AD2" s="13">
        <v>49797.32</v>
      </c>
      <c r="AE2" s="14">
        <v>574250</v>
      </c>
      <c r="AF2" s="15">
        <v>21700</v>
      </c>
      <c r="AH2" s="16">
        <v>44564</v>
      </c>
      <c r="AI2" s="17">
        <v>44616</v>
      </c>
      <c r="AJ2" s="18"/>
      <c r="AK2" s="19"/>
      <c r="AL2" s="20">
        <v>16556</v>
      </c>
      <c r="AM2" s="20">
        <v>17136</v>
      </c>
      <c r="AN2" s="20">
        <v>16555.95</v>
      </c>
      <c r="AO2" s="20">
        <v>17114.849999999999</v>
      </c>
      <c r="AP2" s="20">
        <v>17092.849999999999</v>
      </c>
      <c r="AQ2" s="20">
        <v>17114.849999999999</v>
      </c>
      <c r="AR2" s="21">
        <v>7700</v>
      </c>
      <c r="AS2" s="20">
        <v>1305.5899999999999</v>
      </c>
      <c r="AT2" s="20">
        <v>1305.5899999999999</v>
      </c>
      <c r="AU2" s="21">
        <v>5600</v>
      </c>
      <c r="AV2" s="22">
        <v>-950</v>
      </c>
      <c r="AX2" s="6">
        <f t="shared" ref="AX2:AX65" si="0">A2</f>
        <v>44564</v>
      </c>
      <c r="AY2" s="23">
        <f t="shared" ref="AY2:AY10" si="1">H2</f>
        <v>16981.3</v>
      </c>
      <c r="AZ2" s="7">
        <f t="shared" ref="AZ2:AZ10" si="2">O2*I2/10000000</f>
        <v>66.749370963000004</v>
      </c>
      <c r="BB2" s="24">
        <f>AE2+AU2</f>
        <v>579850</v>
      </c>
      <c r="BD2" s="7">
        <f>BB2</f>
        <v>579850</v>
      </c>
      <c r="BE2" s="25">
        <v>0.02</v>
      </c>
      <c r="BF2" s="25">
        <v>1.25</v>
      </c>
      <c r="BG2" s="25">
        <v>0.04</v>
      </c>
      <c r="BJ2" s="26"/>
      <c r="BQ2" s="25">
        <f>(J2-H2)/J2</f>
        <v>0.12127813712807248</v>
      </c>
      <c r="BR2" s="25">
        <f>(H2-K2)/K2</f>
        <v>1.0524432841413149</v>
      </c>
    </row>
    <row r="3" spans="1:70" s="5" customFormat="1" ht="15" thickBot="1">
      <c r="A3" s="6">
        <v>44565</v>
      </c>
      <c r="B3" s="7" t="s">
        <v>45</v>
      </c>
      <c r="C3" s="8">
        <v>17099</v>
      </c>
      <c r="D3" s="8">
        <v>17190</v>
      </c>
      <c r="E3" s="8">
        <v>16852.099999999999</v>
      </c>
      <c r="F3" s="8">
        <v>16981.3</v>
      </c>
      <c r="G3" s="8">
        <v>17100</v>
      </c>
      <c r="H3" s="8">
        <v>17135.45</v>
      </c>
      <c r="I3" s="8">
        <v>17067.009999999998</v>
      </c>
      <c r="J3" s="8">
        <v>19325</v>
      </c>
      <c r="K3" s="8">
        <v>8273.7000000000007</v>
      </c>
      <c r="L3" s="7">
        <v>230043</v>
      </c>
      <c r="M3" s="8">
        <v>3926147038.0500002</v>
      </c>
      <c r="N3" s="7">
        <v>38093</v>
      </c>
      <c r="O3" s="7">
        <v>38581</v>
      </c>
      <c r="P3" s="7">
        <v>16.77</v>
      </c>
      <c r="R3" s="9">
        <v>44565</v>
      </c>
      <c r="S3" s="10">
        <v>44588</v>
      </c>
      <c r="T3" s="11" t="s">
        <v>46</v>
      </c>
      <c r="U3" s="12" t="s">
        <v>47</v>
      </c>
      <c r="V3" s="13">
        <v>17100.650000000001</v>
      </c>
      <c r="W3" s="13">
        <v>17227.650000000001</v>
      </c>
      <c r="X3" s="13">
        <v>16915</v>
      </c>
      <c r="Y3" s="13">
        <v>17171.099999999999</v>
      </c>
      <c r="Z3" s="13">
        <v>17139.5</v>
      </c>
      <c r="AA3" s="13">
        <v>17171.099999999999</v>
      </c>
      <c r="AB3" s="14">
        <v>210150</v>
      </c>
      <c r="AC3" s="13">
        <v>35963.49</v>
      </c>
      <c r="AD3" s="13">
        <v>35963.49</v>
      </c>
      <c r="AE3" s="14">
        <v>566300</v>
      </c>
      <c r="AF3" s="15">
        <v>-7950</v>
      </c>
      <c r="AH3" s="9">
        <v>44565</v>
      </c>
      <c r="AI3" s="10">
        <v>44616</v>
      </c>
      <c r="AJ3" s="11"/>
      <c r="AK3" s="12"/>
      <c r="AL3" s="13">
        <v>17379.8</v>
      </c>
      <c r="AM3" s="13">
        <v>17379.849999999999</v>
      </c>
      <c r="AN3" s="13">
        <v>17000</v>
      </c>
      <c r="AO3" s="13">
        <v>17239.55</v>
      </c>
      <c r="AP3" s="13">
        <v>17190.099999999999</v>
      </c>
      <c r="AQ3" s="13">
        <v>17239.55</v>
      </c>
      <c r="AR3" s="14">
        <v>6000</v>
      </c>
      <c r="AS3" s="13">
        <v>1029.29</v>
      </c>
      <c r="AT3" s="13">
        <v>1029.29</v>
      </c>
      <c r="AU3" s="14">
        <v>6900</v>
      </c>
      <c r="AV3" s="15">
        <v>1300</v>
      </c>
      <c r="AX3" s="6">
        <f t="shared" si="0"/>
        <v>44565</v>
      </c>
      <c r="AY3" s="23">
        <f t="shared" si="1"/>
        <v>17135.45</v>
      </c>
      <c r="AZ3" s="7">
        <f t="shared" si="2"/>
        <v>65.846231280999987</v>
      </c>
      <c r="BA3" s="7">
        <f>BA7</f>
        <v>102.0977967562</v>
      </c>
      <c r="BB3" s="24">
        <f t="shared" ref="BB3:BB66" si="3">AE3+AU3</f>
        <v>573200</v>
      </c>
      <c r="BC3" s="24">
        <f>BB3-BB2</f>
        <v>-6650</v>
      </c>
      <c r="BE3" s="27">
        <f t="shared" ref="BE3:BE10" si="4">(AY3-AY2)/AY2</f>
        <v>9.077632454523591E-3</v>
      </c>
      <c r="BF3" s="27">
        <f t="shared" ref="BF3:BF10" si="5">AZ3/BA3</f>
        <v>0.64493293070990199</v>
      </c>
      <c r="BG3" s="27">
        <f>(BB3-BB2)/BB2</f>
        <v>-1.1468483228421143E-2</v>
      </c>
      <c r="BI3" s="7"/>
      <c r="BJ3" s="26">
        <f>BC3</f>
        <v>-6650</v>
      </c>
      <c r="BL3" s="7">
        <f t="shared" ref="BL3:BL10" si="6">I3</f>
        <v>17067.009999999998</v>
      </c>
      <c r="BN3" s="7">
        <f t="shared" ref="BN3:BO10" si="7">D3</f>
        <v>17190</v>
      </c>
      <c r="BO3" s="7">
        <f t="shared" si="7"/>
        <v>16852.099999999999</v>
      </c>
      <c r="BQ3" s="25">
        <f t="shared" ref="BQ3:BQ10" si="8">(J3-H3)/J3</f>
        <v>0.11330142302716685</v>
      </c>
      <c r="BR3" s="25">
        <f t="shared" ref="BR3:BR10" si="9">(H3-K3)/K3</f>
        <v>1.0710746099085051</v>
      </c>
    </row>
    <row r="4" spans="1:70" s="5" customFormat="1" ht="15" thickBot="1">
      <c r="A4" s="6">
        <v>44566</v>
      </c>
      <c r="B4" s="7" t="s">
        <v>45</v>
      </c>
      <c r="C4" s="8">
        <v>17100</v>
      </c>
      <c r="D4" s="8">
        <v>18050</v>
      </c>
      <c r="E4" s="8">
        <v>17100</v>
      </c>
      <c r="F4" s="8">
        <v>17135.45</v>
      </c>
      <c r="G4" s="8">
        <v>17983.3</v>
      </c>
      <c r="H4" s="8">
        <v>17988.400000000001</v>
      </c>
      <c r="I4" s="8">
        <v>17775.07</v>
      </c>
      <c r="J4" s="8">
        <v>19325</v>
      </c>
      <c r="K4" s="8">
        <v>8273.7000000000007</v>
      </c>
      <c r="L4" s="7">
        <v>608210</v>
      </c>
      <c r="M4" s="8">
        <v>10810976454.4</v>
      </c>
      <c r="N4" s="7">
        <v>85891</v>
      </c>
      <c r="O4" s="7">
        <v>113767</v>
      </c>
      <c r="P4" s="7">
        <v>18.71</v>
      </c>
      <c r="R4" s="9">
        <v>44566</v>
      </c>
      <c r="S4" s="10">
        <v>44588</v>
      </c>
      <c r="T4" s="11" t="s">
        <v>46</v>
      </c>
      <c r="U4" s="12" t="s">
        <v>47</v>
      </c>
      <c r="V4" s="13">
        <v>17189.75</v>
      </c>
      <c r="W4" s="13">
        <v>18141.099999999999</v>
      </c>
      <c r="X4" s="13">
        <v>17168.3</v>
      </c>
      <c r="Y4" s="13">
        <v>18060.5</v>
      </c>
      <c r="Z4" s="13">
        <v>18050</v>
      </c>
      <c r="AA4" s="13">
        <v>18060.5</v>
      </c>
      <c r="AB4" s="14">
        <v>644300</v>
      </c>
      <c r="AC4" s="13">
        <v>114922.04</v>
      </c>
      <c r="AD4" s="13">
        <v>114922.04</v>
      </c>
      <c r="AE4" s="14">
        <v>585250</v>
      </c>
      <c r="AF4" s="15">
        <v>18950</v>
      </c>
      <c r="AH4" s="9">
        <v>44566</v>
      </c>
      <c r="AI4" s="10">
        <v>44616</v>
      </c>
      <c r="AJ4" s="11"/>
      <c r="AK4" s="12"/>
      <c r="AL4" s="13">
        <v>17291.900000000001</v>
      </c>
      <c r="AM4" s="13">
        <v>18199</v>
      </c>
      <c r="AN4" s="13">
        <v>17291.900000000001</v>
      </c>
      <c r="AO4" s="13">
        <v>18129.349999999999</v>
      </c>
      <c r="AP4" s="13">
        <v>18105.05</v>
      </c>
      <c r="AQ4" s="13">
        <v>18129.349999999999</v>
      </c>
      <c r="AR4" s="14">
        <v>15650</v>
      </c>
      <c r="AS4" s="13">
        <v>2798.57</v>
      </c>
      <c r="AT4" s="13">
        <v>2798.57</v>
      </c>
      <c r="AU4" s="14">
        <v>8200</v>
      </c>
      <c r="AV4" s="15">
        <v>1300</v>
      </c>
      <c r="AX4" s="6">
        <f t="shared" si="0"/>
        <v>44566</v>
      </c>
      <c r="AY4" s="23">
        <f t="shared" si="1"/>
        <v>17988.400000000001</v>
      </c>
      <c r="AZ4" s="7">
        <f t="shared" si="2"/>
        <v>202.221638869</v>
      </c>
      <c r="BA4" s="7">
        <f>BA7</f>
        <v>102.0977967562</v>
      </c>
      <c r="BB4" s="24">
        <f t="shared" si="3"/>
        <v>593450</v>
      </c>
      <c r="BC4" s="7">
        <f t="shared" ref="BC4:BC10" si="10">BB4-BB3</f>
        <v>20250</v>
      </c>
      <c r="BE4" s="27">
        <f t="shared" si="4"/>
        <v>4.9776924446104459E-2</v>
      </c>
      <c r="BF4" s="27">
        <f t="shared" si="5"/>
        <v>1.9806660407362795</v>
      </c>
      <c r="BG4" s="27">
        <f t="shared" ref="BG4:BG10" si="11">(BB4-BB3)/BB3</f>
        <v>3.5327983251919048E-2</v>
      </c>
      <c r="BI4" s="5">
        <f>BC4</f>
        <v>20250</v>
      </c>
      <c r="BJ4" s="23"/>
      <c r="BL4" s="28">
        <f t="shared" si="6"/>
        <v>17775.07</v>
      </c>
      <c r="BN4" s="7">
        <f t="shared" si="7"/>
        <v>18050</v>
      </c>
      <c r="BO4" s="7">
        <f t="shared" si="7"/>
        <v>17100</v>
      </c>
      <c r="BQ4" s="25">
        <f t="shared" si="8"/>
        <v>6.9164294954721789E-2</v>
      </c>
      <c r="BR4" s="25">
        <f t="shared" si="9"/>
        <v>1.1741663342881661</v>
      </c>
    </row>
    <row r="5" spans="1:70" s="5" customFormat="1" ht="15" thickBot="1">
      <c r="A5" s="6">
        <v>44567</v>
      </c>
      <c r="B5" s="7" t="s">
        <v>45</v>
      </c>
      <c r="C5" s="8">
        <v>17701</v>
      </c>
      <c r="D5" s="8">
        <v>18080</v>
      </c>
      <c r="E5" s="8">
        <v>17701</v>
      </c>
      <c r="F5" s="8">
        <v>17988.400000000001</v>
      </c>
      <c r="G5" s="8">
        <v>17955.099999999999</v>
      </c>
      <c r="H5" s="8">
        <v>17986.5</v>
      </c>
      <c r="I5" s="8">
        <v>17884.580000000002</v>
      </c>
      <c r="J5" s="8">
        <v>19325</v>
      </c>
      <c r="K5" s="8">
        <v>8273.7000000000007</v>
      </c>
      <c r="L5" s="7">
        <v>351136</v>
      </c>
      <c r="M5" s="8">
        <v>6279919703.6000004</v>
      </c>
      <c r="N5" s="7">
        <v>57967</v>
      </c>
      <c r="O5" s="7">
        <v>54798</v>
      </c>
      <c r="P5" s="7">
        <v>15.61</v>
      </c>
      <c r="R5" s="9">
        <v>44567</v>
      </c>
      <c r="S5" s="10">
        <v>44588</v>
      </c>
      <c r="T5" s="11" t="s">
        <v>46</v>
      </c>
      <c r="U5" s="12" t="s">
        <v>47</v>
      </c>
      <c r="V5" s="13">
        <v>17901.05</v>
      </c>
      <c r="W5" s="13">
        <v>18160</v>
      </c>
      <c r="X5" s="13">
        <v>17754.95</v>
      </c>
      <c r="Y5" s="13">
        <v>18073.400000000001</v>
      </c>
      <c r="Z5" s="13">
        <v>18055</v>
      </c>
      <c r="AA5" s="13">
        <v>18073.400000000001</v>
      </c>
      <c r="AB5" s="14">
        <v>340050</v>
      </c>
      <c r="AC5" s="13">
        <v>61097.05</v>
      </c>
      <c r="AD5" s="13">
        <v>61097.05</v>
      </c>
      <c r="AE5" s="14">
        <v>604050</v>
      </c>
      <c r="AF5" s="15">
        <v>18800</v>
      </c>
      <c r="AH5" s="9">
        <v>44567</v>
      </c>
      <c r="AI5" s="10">
        <v>44616</v>
      </c>
      <c r="AJ5" s="11"/>
      <c r="AK5" s="12"/>
      <c r="AL5" s="13">
        <v>17926.400000000001</v>
      </c>
      <c r="AM5" s="13">
        <v>18217.349999999999</v>
      </c>
      <c r="AN5" s="13">
        <v>17870</v>
      </c>
      <c r="AO5" s="13">
        <v>18124.599999999999</v>
      </c>
      <c r="AP5" s="13">
        <v>18143.8</v>
      </c>
      <c r="AQ5" s="13">
        <v>18124.599999999999</v>
      </c>
      <c r="AR5" s="14">
        <v>10750</v>
      </c>
      <c r="AS5" s="13">
        <v>1938.28</v>
      </c>
      <c r="AT5" s="13">
        <v>1938.28</v>
      </c>
      <c r="AU5" s="14">
        <v>8800</v>
      </c>
      <c r="AV5" s="29">
        <v>600</v>
      </c>
      <c r="AX5" s="6">
        <f t="shared" si="0"/>
        <v>44567</v>
      </c>
      <c r="AY5" s="23">
        <f t="shared" si="1"/>
        <v>17986.5</v>
      </c>
      <c r="AZ5" s="7">
        <f t="shared" si="2"/>
        <v>98.003921484000017</v>
      </c>
      <c r="BA5" s="7">
        <f>BA7</f>
        <v>102.0977967562</v>
      </c>
      <c r="BB5" s="24">
        <f t="shared" si="3"/>
        <v>612850</v>
      </c>
      <c r="BC5" s="7">
        <f t="shared" si="10"/>
        <v>19400</v>
      </c>
      <c r="BE5" s="27">
        <f t="shared" si="4"/>
        <v>-1.0562362411339836E-4</v>
      </c>
      <c r="BF5" s="27">
        <f t="shared" si="5"/>
        <v>0.95990241315416658</v>
      </c>
      <c r="BG5" s="27">
        <f t="shared" si="11"/>
        <v>3.2690201364900161E-2</v>
      </c>
      <c r="BJ5" s="23">
        <f>BC5</f>
        <v>19400</v>
      </c>
      <c r="BL5" s="28">
        <f t="shared" si="6"/>
        <v>17884.580000000002</v>
      </c>
      <c r="BN5" s="7">
        <f t="shared" si="7"/>
        <v>18080</v>
      </c>
      <c r="BO5" s="7">
        <f t="shared" si="7"/>
        <v>17701</v>
      </c>
      <c r="BQ5" s="25">
        <f t="shared" si="8"/>
        <v>6.9262613195342826E-2</v>
      </c>
      <c r="BR5" s="25">
        <f t="shared" si="9"/>
        <v>1.1739366909605133</v>
      </c>
    </row>
    <row r="6" spans="1:70" s="5" customFormat="1" ht="15" thickBot="1">
      <c r="A6" s="6">
        <v>44568</v>
      </c>
      <c r="B6" s="7" t="s">
        <v>45</v>
      </c>
      <c r="C6" s="8">
        <v>18075</v>
      </c>
      <c r="D6" s="8">
        <v>18142.95</v>
      </c>
      <c r="E6" s="8">
        <v>17580</v>
      </c>
      <c r="F6" s="8">
        <v>17986.5</v>
      </c>
      <c r="G6" s="8">
        <v>17723.599999999999</v>
      </c>
      <c r="H6" s="8">
        <v>17756.900000000001</v>
      </c>
      <c r="I6" s="8">
        <v>17820.259999999998</v>
      </c>
      <c r="J6" s="8">
        <v>19325</v>
      </c>
      <c r="K6" s="8">
        <v>8273.7000000000007</v>
      </c>
      <c r="L6" s="7">
        <v>322914</v>
      </c>
      <c r="M6" s="8">
        <v>5754410641.8999996</v>
      </c>
      <c r="N6" s="7">
        <v>54893</v>
      </c>
      <c r="O6" s="7">
        <v>43584</v>
      </c>
      <c r="P6" s="7">
        <v>13.5</v>
      </c>
      <c r="R6" s="9">
        <v>44568</v>
      </c>
      <c r="S6" s="10">
        <v>44588</v>
      </c>
      <c r="T6" s="11" t="s">
        <v>46</v>
      </c>
      <c r="U6" s="12" t="s">
        <v>47</v>
      </c>
      <c r="V6" s="13">
        <v>18159.849999999999</v>
      </c>
      <c r="W6" s="13">
        <v>18210.95</v>
      </c>
      <c r="X6" s="13">
        <v>17630.2</v>
      </c>
      <c r="Y6" s="13">
        <v>17827.099999999999</v>
      </c>
      <c r="Z6" s="13">
        <v>17830</v>
      </c>
      <c r="AA6" s="13">
        <v>17827.099999999999</v>
      </c>
      <c r="AB6" s="14">
        <v>291850</v>
      </c>
      <c r="AC6" s="13">
        <v>52143.41</v>
      </c>
      <c r="AD6" s="13">
        <v>52143.41</v>
      </c>
      <c r="AE6" s="14">
        <v>573300</v>
      </c>
      <c r="AF6" s="15">
        <v>-30750</v>
      </c>
      <c r="AH6" s="9">
        <v>44568</v>
      </c>
      <c r="AI6" s="10">
        <v>44616</v>
      </c>
      <c r="AJ6" s="11"/>
      <c r="AK6" s="12"/>
      <c r="AL6" s="13">
        <v>18110.400000000001</v>
      </c>
      <c r="AM6" s="13">
        <v>18267.849999999999</v>
      </c>
      <c r="AN6" s="13">
        <v>17700</v>
      </c>
      <c r="AO6" s="13">
        <v>17883.7</v>
      </c>
      <c r="AP6" s="13">
        <v>17949.849999999999</v>
      </c>
      <c r="AQ6" s="13">
        <v>17883.7</v>
      </c>
      <c r="AR6" s="14">
        <v>9450</v>
      </c>
      <c r="AS6" s="13">
        <v>1693.57</v>
      </c>
      <c r="AT6" s="13">
        <v>1693.57</v>
      </c>
      <c r="AU6" s="14">
        <v>8400</v>
      </c>
      <c r="AV6" s="29">
        <v>-400</v>
      </c>
      <c r="AX6" s="6">
        <f t="shared" si="0"/>
        <v>44568</v>
      </c>
      <c r="AY6" s="23">
        <f t="shared" si="1"/>
        <v>17756.900000000001</v>
      </c>
      <c r="AZ6" s="7">
        <f t="shared" si="2"/>
        <v>77.66782118399999</v>
      </c>
      <c r="BA6" s="7">
        <f>BA7</f>
        <v>102.0977967562</v>
      </c>
      <c r="BB6" s="24">
        <f t="shared" si="3"/>
        <v>581700</v>
      </c>
      <c r="BC6" s="7">
        <f t="shared" si="10"/>
        <v>-31150</v>
      </c>
      <c r="BE6" s="27">
        <f t="shared" si="4"/>
        <v>-1.276512940260743E-2</v>
      </c>
      <c r="BF6" s="27">
        <f t="shared" si="5"/>
        <v>0.76071985538986209</v>
      </c>
      <c r="BG6" s="27">
        <f t="shared" si="11"/>
        <v>-5.0828098229583098E-2</v>
      </c>
      <c r="BI6" s="5">
        <f>BC6</f>
        <v>-31150</v>
      </c>
      <c r="BJ6" s="23"/>
      <c r="BL6" s="7">
        <f t="shared" si="6"/>
        <v>17820.259999999998</v>
      </c>
      <c r="BN6" s="7">
        <f t="shared" si="7"/>
        <v>18142.95</v>
      </c>
      <c r="BO6" s="7">
        <f t="shared" si="7"/>
        <v>17580</v>
      </c>
      <c r="BQ6" s="25">
        <f t="shared" si="8"/>
        <v>8.1143596377748956E-2</v>
      </c>
      <c r="BR6" s="25">
        <f t="shared" si="9"/>
        <v>1.1461861077873261</v>
      </c>
    </row>
    <row r="7" spans="1:70" s="5" customFormat="1" ht="15" thickBot="1">
      <c r="A7" s="6">
        <v>44571</v>
      </c>
      <c r="B7" s="7" t="s">
        <v>45</v>
      </c>
      <c r="C7" s="8">
        <v>17800</v>
      </c>
      <c r="D7" s="8">
        <v>18000</v>
      </c>
      <c r="E7" s="8">
        <v>17730.650000000001</v>
      </c>
      <c r="F7" s="8">
        <v>17756.900000000001</v>
      </c>
      <c r="G7" s="8">
        <v>17779.95</v>
      </c>
      <c r="H7" s="8">
        <v>17798.8</v>
      </c>
      <c r="I7" s="8">
        <v>17859.09</v>
      </c>
      <c r="J7" s="8">
        <v>19325</v>
      </c>
      <c r="K7" s="8">
        <v>8273.7000000000007</v>
      </c>
      <c r="L7" s="7">
        <v>169797</v>
      </c>
      <c r="M7" s="8">
        <v>3032419085.0999999</v>
      </c>
      <c r="N7" s="7">
        <v>32869</v>
      </c>
      <c r="O7" s="7">
        <v>36380</v>
      </c>
      <c r="P7" s="7">
        <v>21.43</v>
      </c>
      <c r="R7" s="9">
        <v>44571</v>
      </c>
      <c r="S7" s="10">
        <v>44588</v>
      </c>
      <c r="T7" s="11" t="s">
        <v>46</v>
      </c>
      <c r="U7" s="12" t="s">
        <v>47</v>
      </c>
      <c r="V7" s="13">
        <v>17920.8</v>
      </c>
      <c r="W7" s="13">
        <v>18064.45</v>
      </c>
      <c r="X7" s="13">
        <v>17822.849999999999</v>
      </c>
      <c r="Y7" s="13">
        <v>17870.75</v>
      </c>
      <c r="Z7" s="13">
        <v>17864.900000000001</v>
      </c>
      <c r="AA7" s="13">
        <v>17870.75</v>
      </c>
      <c r="AB7" s="14">
        <v>121700</v>
      </c>
      <c r="AC7" s="13">
        <v>21814.7</v>
      </c>
      <c r="AD7" s="13">
        <v>21814.7</v>
      </c>
      <c r="AE7" s="14">
        <v>580700</v>
      </c>
      <c r="AF7" s="15">
        <v>7400</v>
      </c>
      <c r="AH7" s="9">
        <v>44571</v>
      </c>
      <c r="AI7" s="10">
        <v>44616</v>
      </c>
      <c r="AJ7" s="11"/>
      <c r="AK7" s="12"/>
      <c r="AL7" s="13">
        <v>18074.400000000001</v>
      </c>
      <c r="AM7" s="13">
        <v>18087.849999999999</v>
      </c>
      <c r="AN7" s="13">
        <v>17889.7</v>
      </c>
      <c r="AO7" s="13">
        <v>17928.55</v>
      </c>
      <c r="AP7" s="13">
        <v>17902.599999999999</v>
      </c>
      <c r="AQ7" s="13">
        <v>17928.55</v>
      </c>
      <c r="AR7" s="14">
        <v>2950</v>
      </c>
      <c r="AS7" s="12">
        <v>531.07000000000005</v>
      </c>
      <c r="AT7" s="12">
        <v>531.07000000000005</v>
      </c>
      <c r="AU7" s="14">
        <v>9100</v>
      </c>
      <c r="AV7" s="29">
        <v>700</v>
      </c>
      <c r="AX7" s="6">
        <f t="shared" si="0"/>
        <v>44571</v>
      </c>
      <c r="AY7" s="23">
        <f t="shared" si="1"/>
        <v>17798.8</v>
      </c>
      <c r="AZ7" s="7">
        <f t="shared" si="2"/>
        <v>64.971369420000002</v>
      </c>
      <c r="BA7" s="7">
        <f t="shared" ref="BA7:BA10" si="12">AVERAGE(AZ2:AZ6)</f>
        <v>102.0977967562</v>
      </c>
      <c r="BB7" s="24">
        <f t="shared" si="3"/>
        <v>589800</v>
      </c>
      <c r="BC7" s="7">
        <f t="shared" si="10"/>
        <v>8100</v>
      </c>
      <c r="BE7" s="27">
        <f t="shared" si="4"/>
        <v>2.3596461093996031E-3</v>
      </c>
      <c r="BF7" s="27">
        <f t="shared" si="5"/>
        <v>0.63636406939461743</v>
      </c>
      <c r="BG7" s="27">
        <f t="shared" si="11"/>
        <v>1.3924703455389376E-2</v>
      </c>
      <c r="BI7" s="5">
        <f>BC7</f>
        <v>8100</v>
      </c>
      <c r="BJ7" s="23"/>
      <c r="BL7" s="7">
        <f t="shared" si="6"/>
        <v>17859.09</v>
      </c>
      <c r="BN7" s="7">
        <f t="shared" si="7"/>
        <v>18000</v>
      </c>
      <c r="BO7" s="7">
        <f t="shared" si="7"/>
        <v>17730.650000000001</v>
      </c>
      <c r="BQ7" s="25">
        <f t="shared" si="8"/>
        <v>7.8975420439844804E-2</v>
      </c>
      <c r="BR7" s="25">
        <f t="shared" si="9"/>
        <v>1.151250347486614</v>
      </c>
    </row>
    <row r="8" spans="1:70" s="5" customFormat="1" ht="15" thickBot="1">
      <c r="A8" s="6">
        <v>44572</v>
      </c>
      <c r="B8" s="7" t="s">
        <v>45</v>
      </c>
      <c r="C8" s="8">
        <v>17700</v>
      </c>
      <c r="D8" s="8">
        <v>17935.05</v>
      </c>
      <c r="E8" s="8">
        <v>17621.099999999999</v>
      </c>
      <c r="F8" s="8">
        <v>17798.8</v>
      </c>
      <c r="G8" s="8">
        <v>17800</v>
      </c>
      <c r="H8" s="8">
        <v>17799.5</v>
      </c>
      <c r="I8" s="8">
        <v>17780.03</v>
      </c>
      <c r="J8" s="8">
        <v>19325</v>
      </c>
      <c r="K8" s="8">
        <v>8273.7000000000007</v>
      </c>
      <c r="L8" s="7">
        <v>164818</v>
      </c>
      <c r="M8" s="8">
        <v>2930469117.4499998</v>
      </c>
      <c r="N8" s="7">
        <v>31862</v>
      </c>
      <c r="O8" s="7">
        <v>23256</v>
      </c>
      <c r="P8" s="7">
        <v>14.11</v>
      </c>
      <c r="R8" s="9">
        <v>44572</v>
      </c>
      <c r="S8" s="10">
        <v>44588</v>
      </c>
      <c r="T8" s="11" t="s">
        <v>46</v>
      </c>
      <c r="U8" s="12" t="s">
        <v>47</v>
      </c>
      <c r="V8" s="13">
        <v>17873.150000000001</v>
      </c>
      <c r="W8" s="13">
        <v>17998.599999999999</v>
      </c>
      <c r="X8" s="13">
        <v>17679.650000000001</v>
      </c>
      <c r="Y8" s="13">
        <v>17861.8</v>
      </c>
      <c r="Z8" s="13">
        <v>17868</v>
      </c>
      <c r="AA8" s="13">
        <v>17861.8</v>
      </c>
      <c r="AB8" s="14">
        <v>158100</v>
      </c>
      <c r="AC8" s="13">
        <v>28193.31</v>
      </c>
      <c r="AD8" s="13">
        <v>28193.31</v>
      </c>
      <c r="AE8" s="14">
        <v>579250</v>
      </c>
      <c r="AF8" s="15">
        <v>-1450</v>
      </c>
      <c r="AH8" s="9">
        <v>44572</v>
      </c>
      <c r="AI8" s="10">
        <v>44616</v>
      </c>
      <c r="AJ8" s="11"/>
      <c r="AK8" s="12"/>
      <c r="AL8" s="13">
        <v>17645.8</v>
      </c>
      <c r="AM8" s="13">
        <v>18055.55</v>
      </c>
      <c r="AN8" s="13">
        <v>17645.8</v>
      </c>
      <c r="AO8" s="13">
        <v>17873.45</v>
      </c>
      <c r="AP8" s="13">
        <v>17946.3</v>
      </c>
      <c r="AQ8" s="13">
        <v>17873.45</v>
      </c>
      <c r="AR8" s="14">
        <v>3800</v>
      </c>
      <c r="AS8" s="12">
        <v>679.55</v>
      </c>
      <c r="AT8" s="12">
        <v>679.55</v>
      </c>
      <c r="AU8" s="14">
        <v>10200</v>
      </c>
      <c r="AV8" s="15">
        <v>1100</v>
      </c>
      <c r="AX8" s="6">
        <f t="shared" si="0"/>
        <v>44572</v>
      </c>
      <c r="AY8" s="23">
        <f t="shared" si="1"/>
        <v>17799.5</v>
      </c>
      <c r="AZ8" s="7">
        <f t="shared" si="2"/>
        <v>41.349237767999995</v>
      </c>
      <c r="BA8" s="7">
        <f t="shared" si="12"/>
        <v>101.74219644759998</v>
      </c>
      <c r="BB8" s="24">
        <f t="shared" si="3"/>
        <v>589450</v>
      </c>
      <c r="BC8" s="7">
        <f t="shared" si="10"/>
        <v>-350</v>
      </c>
      <c r="BE8" s="27">
        <f t="shared" si="4"/>
        <v>3.9328494055819923E-5</v>
      </c>
      <c r="BF8" s="27">
        <f t="shared" si="5"/>
        <v>0.40641188426963032</v>
      </c>
      <c r="BG8" s="27">
        <f t="shared" si="11"/>
        <v>-5.9342149881315702E-4</v>
      </c>
      <c r="BI8" s="7"/>
      <c r="BJ8" s="26">
        <f>BC8</f>
        <v>-350</v>
      </c>
      <c r="BL8" s="28">
        <f t="shared" si="6"/>
        <v>17780.03</v>
      </c>
      <c r="BN8" s="7">
        <f t="shared" si="7"/>
        <v>17935.05</v>
      </c>
      <c r="BO8" s="7">
        <f t="shared" si="7"/>
        <v>17621.099999999999</v>
      </c>
      <c r="BQ8" s="25">
        <f t="shared" si="8"/>
        <v>7.8939197930142299E-2</v>
      </c>
      <c r="BR8" s="25">
        <f t="shared" si="9"/>
        <v>1.1513349529231176</v>
      </c>
    </row>
    <row r="9" spans="1:70" s="5" customFormat="1" ht="15" thickBot="1">
      <c r="A9" s="6">
        <v>44573</v>
      </c>
      <c r="B9" s="7" t="s">
        <v>45</v>
      </c>
      <c r="C9" s="8">
        <v>17900</v>
      </c>
      <c r="D9" s="8">
        <v>18190</v>
      </c>
      <c r="E9" s="8">
        <v>17750</v>
      </c>
      <c r="F9" s="8">
        <v>17799.5</v>
      </c>
      <c r="G9" s="8">
        <v>17890</v>
      </c>
      <c r="H9" s="8">
        <v>17935.3</v>
      </c>
      <c r="I9" s="8">
        <v>17993.400000000001</v>
      </c>
      <c r="J9" s="8">
        <v>19325</v>
      </c>
      <c r="K9" s="8">
        <v>8273.7000000000007</v>
      </c>
      <c r="L9" s="7">
        <v>223394</v>
      </c>
      <c r="M9" s="8">
        <v>4019617727.5999999</v>
      </c>
      <c r="N9" s="7">
        <v>40203</v>
      </c>
      <c r="O9" s="7">
        <v>46275</v>
      </c>
      <c r="P9" s="7">
        <v>20.71</v>
      </c>
      <c r="R9" s="9">
        <v>44573</v>
      </c>
      <c r="S9" s="10">
        <v>44588</v>
      </c>
      <c r="T9" s="11" t="s">
        <v>46</v>
      </c>
      <c r="U9" s="12" t="s">
        <v>47</v>
      </c>
      <c r="V9" s="13">
        <v>17899.95</v>
      </c>
      <c r="W9" s="13">
        <v>18259.400000000001</v>
      </c>
      <c r="X9" s="13">
        <v>17807.900000000001</v>
      </c>
      <c r="Y9" s="13">
        <v>18014.599999999999</v>
      </c>
      <c r="Z9" s="13">
        <v>17950</v>
      </c>
      <c r="AA9" s="13">
        <v>18014.599999999999</v>
      </c>
      <c r="AB9" s="14">
        <v>285900</v>
      </c>
      <c r="AC9" s="13">
        <v>51626.68</v>
      </c>
      <c r="AD9" s="13">
        <v>51626.68</v>
      </c>
      <c r="AE9" s="14">
        <v>577450</v>
      </c>
      <c r="AF9" s="15">
        <v>-1800</v>
      </c>
      <c r="AH9" s="9">
        <v>44573</v>
      </c>
      <c r="AI9" s="10">
        <v>44616</v>
      </c>
      <c r="AJ9" s="11"/>
      <c r="AK9" s="12"/>
      <c r="AL9" s="13">
        <v>17999.3</v>
      </c>
      <c r="AM9" s="13">
        <v>18321.400000000001</v>
      </c>
      <c r="AN9" s="13">
        <v>17920.45</v>
      </c>
      <c r="AO9" s="13">
        <v>18066.25</v>
      </c>
      <c r="AP9" s="13">
        <v>18051.849999999999</v>
      </c>
      <c r="AQ9" s="13">
        <v>18066.25</v>
      </c>
      <c r="AR9" s="14">
        <v>10300</v>
      </c>
      <c r="AS9" s="13">
        <v>1868.43</v>
      </c>
      <c r="AT9" s="13">
        <v>1868.43</v>
      </c>
      <c r="AU9" s="14">
        <v>11300</v>
      </c>
      <c r="AV9" s="15">
        <v>1100</v>
      </c>
      <c r="AX9" s="6">
        <f t="shared" si="0"/>
        <v>44573</v>
      </c>
      <c r="AY9" s="23">
        <f t="shared" si="1"/>
        <v>17935.3</v>
      </c>
      <c r="AZ9" s="7">
        <f t="shared" si="2"/>
        <v>83.264458500000018</v>
      </c>
      <c r="BA9" s="7">
        <f t="shared" si="12"/>
        <v>96.842797744999984</v>
      </c>
      <c r="BB9" s="24">
        <f t="shared" si="3"/>
        <v>588750</v>
      </c>
      <c r="BC9" s="7">
        <f t="shared" si="10"/>
        <v>-700</v>
      </c>
      <c r="BE9" s="27">
        <f t="shared" si="4"/>
        <v>7.6294277929154905E-3</v>
      </c>
      <c r="BF9" s="27">
        <f t="shared" si="5"/>
        <v>0.85978989082127155</v>
      </c>
      <c r="BG9" s="27">
        <f t="shared" si="11"/>
        <v>-1.1875477139706506E-3</v>
      </c>
      <c r="BI9" s="7"/>
      <c r="BJ9" s="26">
        <f>BC9</f>
        <v>-700</v>
      </c>
      <c r="BL9" s="7">
        <f t="shared" si="6"/>
        <v>17993.400000000001</v>
      </c>
      <c r="BN9" s="7">
        <f t="shared" si="7"/>
        <v>18190</v>
      </c>
      <c r="BO9" s="7">
        <f t="shared" si="7"/>
        <v>17750</v>
      </c>
      <c r="BQ9" s="25">
        <f t="shared" si="8"/>
        <v>7.1912031047865491E-2</v>
      </c>
      <c r="BR9" s="25">
        <f t="shared" si="9"/>
        <v>1.1677484076048199</v>
      </c>
    </row>
    <row r="10" spans="1:70" s="5" customFormat="1" ht="15" thickBot="1">
      <c r="A10" s="6">
        <v>44574</v>
      </c>
      <c r="B10" s="7" t="s">
        <v>45</v>
      </c>
      <c r="C10" s="8">
        <v>17997.7</v>
      </c>
      <c r="D10" s="8">
        <v>18274.900000000001</v>
      </c>
      <c r="E10" s="8">
        <v>17900</v>
      </c>
      <c r="F10" s="8">
        <v>17935.3</v>
      </c>
      <c r="G10" s="8">
        <v>18200</v>
      </c>
      <c r="H10" s="8">
        <v>18225</v>
      </c>
      <c r="I10" s="8">
        <v>18130.48</v>
      </c>
      <c r="J10" s="8">
        <v>19325</v>
      </c>
      <c r="K10" s="8">
        <v>8273.7000000000007</v>
      </c>
      <c r="L10" s="7">
        <v>248013</v>
      </c>
      <c r="M10" s="8">
        <v>4496595692.8000002</v>
      </c>
      <c r="N10" s="7">
        <v>35996</v>
      </c>
      <c r="O10" s="7">
        <v>73591</v>
      </c>
      <c r="P10" s="7">
        <v>29.67</v>
      </c>
      <c r="R10" s="9">
        <v>44574</v>
      </c>
      <c r="S10" s="10">
        <v>44588</v>
      </c>
      <c r="T10" s="11" t="s">
        <v>46</v>
      </c>
      <c r="U10" s="12" t="s">
        <v>47</v>
      </c>
      <c r="V10" s="13">
        <v>18079.5</v>
      </c>
      <c r="W10" s="13">
        <v>18284.55</v>
      </c>
      <c r="X10" s="13">
        <v>17954.150000000001</v>
      </c>
      <c r="Y10" s="13">
        <v>18246.55</v>
      </c>
      <c r="Z10" s="13">
        <v>18225</v>
      </c>
      <c r="AA10" s="13">
        <v>18246.55</v>
      </c>
      <c r="AB10" s="14">
        <v>238400</v>
      </c>
      <c r="AC10" s="13">
        <v>43300.74</v>
      </c>
      <c r="AD10" s="13">
        <v>43300.74</v>
      </c>
      <c r="AE10" s="14">
        <v>570750</v>
      </c>
      <c r="AF10" s="15">
        <v>-6700</v>
      </c>
      <c r="AH10" s="9">
        <v>44574</v>
      </c>
      <c r="AI10" s="10">
        <v>44616</v>
      </c>
      <c r="AJ10" s="11"/>
      <c r="AK10" s="12"/>
      <c r="AL10" s="13">
        <v>18090.2</v>
      </c>
      <c r="AM10" s="13">
        <v>18349.849999999999</v>
      </c>
      <c r="AN10" s="13">
        <v>18050</v>
      </c>
      <c r="AO10" s="13">
        <v>18310.45</v>
      </c>
      <c r="AP10" s="13">
        <v>18279.25</v>
      </c>
      <c r="AQ10" s="13">
        <v>18310.45</v>
      </c>
      <c r="AR10" s="14">
        <v>6500</v>
      </c>
      <c r="AS10" s="13">
        <v>1184.55</v>
      </c>
      <c r="AT10" s="13">
        <v>1184.55</v>
      </c>
      <c r="AU10" s="14">
        <v>12150</v>
      </c>
      <c r="AV10" s="29">
        <v>850</v>
      </c>
      <c r="AX10" s="6">
        <f t="shared" si="0"/>
        <v>44574</v>
      </c>
      <c r="AY10" s="23">
        <f t="shared" si="1"/>
        <v>18225</v>
      </c>
      <c r="AZ10" s="7">
        <f t="shared" si="2"/>
        <v>133.424015368</v>
      </c>
      <c r="BA10" s="7">
        <f t="shared" si="12"/>
        <v>73.051361671200013</v>
      </c>
      <c r="BB10" s="24">
        <f t="shared" si="3"/>
        <v>582900</v>
      </c>
      <c r="BC10" s="7">
        <f t="shared" si="10"/>
        <v>-5850</v>
      </c>
      <c r="BE10" s="27">
        <f t="shared" si="4"/>
        <v>1.6152503721710856E-2</v>
      </c>
      <c r="BF10" s="27">
        <f t="shared" si="5"/>
        <v>1.826441182144336</v>
      </c>
      <c r="BG10" s="27">
        <f t="shared" si="11"/>
        <v>-9.9363057324840763E-3</v>
      </c>
      <c r="BJ10" s="23">
        <f>BC10</f>
        <v>-5850</v>
      </c>
      <c r="BL10" s="7">
        <f t="shared" si="6"/>
        <v>18130.48</v>
      </c>
      <c r="BN10" s="7">
        <f t="shared" si="7"/>
        <v>18274.900000000001</v>
      </c>
      <c r="BO10" s="7">
        <f t="shared" si="7"/>
        <v>17900</v>
      </c>
      <c r="BQ10" s="25">
        <f t="shared" si="8"/>
        <v>5.6921086675291076E-2</v>
      </c>
      <c r="BR10" s="25">
        <f t="shared" si="9"/>
        <v>1.2027629718263895</v>
      </c>
    </row>
    <row r="11" spans="1:70" s="7" customFormat="1" ht="15" thickBot="1">
      <c r="A11" s="6">
        <v>44575</v>
      </c>
      <c r="B11" s="7" t="s">
        <v>45</v>
      </c>
      <c r="C11" s="8">
        <v>18044</v>
      </c>
      <c r="D11" s="8">
        <v>18333.45</v>
      </c>
      <c r="E11" s="8">
        <v>18000</v>
      </c>
      <c r="F11" s="8">
        <v>18225</v>
      </c>
      <c r="G11" s="8">
        <v>18161.3</v>
      </c>
      <c r="H11" s="8">
        <v>18209.7</v>
      </c>
      <c r="I11" s="8">
        <v>18213.259999999998</v>
      </c>
      <c r="J11" s="8">
        <v>19325</v>
      </c>
      <c r="K11" s="8">
        <v>8273.7000000000007</v>
      </c>
      <c r="L11" s="7">
        <v>155328</v>
      </c>
      <c r="M11" s="8">
        <v>2829029031.1999998</v>
      </c>
      <c r="N11" s="7">
        <v>26980</v>
      </c>
      <c r="O11" s="7">
        <v>24642</v>
      </c>
      <c r="P11" s="7">
        <v>15.86</v>
      </c>
      <c r="R11" s="9">
        <v>44575</v>
      </c>
      <c r="S11" s="10">
        <v>44588</v>
      </c>
      <c r="T11" s="11" t="s">
        <v>46</v>
      </c>
      <c r="U11" s="12" t="s">
        <v>47</v>
      </c>
      <c r="V11" s="13">
        <v>18225</v>
      </c>
      <c r="W11" s="13">
        <v>18355.599999999999</v>
      </c>
      <c r="X11" s="13">
        <v>18065.650000000001</v>
      </c>
      <c r="Y11" s="13">
        <v>18238</v>
      </c>
      <c r="Z11" s="13">
        <v>18200</v>
      </c>
      <c r="AA11" s="13">
        <v>18238</v>
      </c>
      <c r="AB11" s="14">
        <v>151950</v>
      </c>
      <c r="AC11" s="13">
        <v>27726.1</v>
      </c>
      <c r="AD11" s="13">
        <v>27726.1</v>
      </c>
      <c r="AE11" s="14">
        <v>571750</v>
      </c>
      <c r="AF11" s="15">
        <v>1000</v>
      </c>
      <c r="AH11" s="9">
        <v>44575</v>
      </c>
      <c r="AI11" s="10">
        <v>44616</v>
      </c>
      <c r="AJ11" s="11"/>
      <c r="AK11" s="12"/>
      <c r="AL11" s="13">
        <v>18120.05</v>
      </c>
      <c r="AM11" s="13">
        <v>18422.3</v>
      </c>
      <c r="AN11" s="13">
        <v>18120.05</v>
      </c>
      <c r="AO11" s="13">
        <v>18305.55</v>
      </c>
      <c r="AP11" s="13">
        <v>18292.650000000001</v>
      </c>
      <c r="AQ11" s="13">
        <v>18305.55</v>
      </c>
      <c r="AR11" s="14">
        <v>5850</v>
      </c>
      <c r="AS11" s="13">
        <v>1071.95</v>
      </c>
      <c r="AT11" s="13">
        <v>1071.95</v>
      </c>
      <c r="AU11" s="14">
        <v>13400</v>
      </c>
      <c r="AV11" s="15">
        <v>1250</v>
      </c>
      <c r="AX11" s="6">
        <f t="shared" si="0"/>
        <v>44575</v>
      </c>
      <c r="AY11" s="23">
        <f t="shared" ref="AY11:AY74" si="13">H11</f>
        <v>18209.7</v>
      </c>
      <c r="AZ11" s="7">
        <f t="shared" ref="AZ11:AZ74" si="14">O11*I11/10000000</f>
        <v>44.881115291999997</v>
      </c>
      <c r="BA11" s="7">
        <f t="shared" ref="BA11:BA74" si="15">AVERAGE(AZ6:AZ10)</f>
        <v>80.135380448000006</v>
      </c>
      <c r="BB11" s="24">
        <f t="shared" si="3"/>
        <v>585150</v>
      </c>
      <c r="BC11" s="7">
        <f t="shared" ref="BC11:BC74" si="16">BB11-BB10</f>
        <v>2250</v>
      </c>
      <c r="BD11" s="5"/>
      <c r="BE11" s="27">
        <f t="shared" ref="BE11:BE74" si="17">(AY11-AY10)/AY10</f>
        <v>-8.3950617283946622E-4</v>
      </c>
      <c r="BF11" s="27">
        <f t="shared" ref="BF11:BF74" si="18">AZ11/BA11</f>
        <v>0.56006616604414117</v>
      </c>
      <c r="BG11" s="27">
        <f t="shared" ref="BG11:BG74" si="19">(BB11-BB10)/BB10</f>
        <v>3.8600102933607824E-3</v>
      </c>
      <c r="BH11" s="5"/>
      <c r="BJ11" s="26">
        <f>BC11</f>
        <v>2250</v>
      </c>
      <c r="BK11" s="5"/>
      <c r="BL11" s="7">
        <f t="shared" ref="BL11:BL74" si="20">I11</f>
        <v>18213.259999999998</v>
      </c>
      <c r="BM11" s="5"/>
      <c r="BN11" s="7">
        <f t="shared" ref="BN11:BN74" si="21">D11</f>
        <v>18333.45</v>
      </c>
      <c r="BO11" s="7">
        <f t="shared" ref="BO11:BO74" si="22">E11</f>
        <v>18000</v>
      </c>
      <c r="BP11" s="5"/>
      <c r="BQ11" s="25">
        <f t="shared" ref="BQ11:BQ74" si="23">(J11-H11)/J11</f>
        <v>5.7712807244501903E-2</v>
      </c>
      <c r="BR11" s="25">
        <f t="shared" ref="BR11:BR74" si="24">(H11-K11)/K11</f>
        <v>1.200913738714239</v>
      </c>
    </row>
    <row r="12" spans="1:70" s="7" customFormat="1" ht="15" thickBot="1">
      <c r="A12" s="6">
        <v>44578</v>
      </c>
      <c r="B12" s="7" t="s">
        <v>45</v>
      </c>
      <c r="C12" s="8">
        <v>18290</v>
      </c>
      <c r="D12" s="8">
        <v>18435</v>
      </c>
      <c r="E12" s="8">
        <v>18221</v>
      </c>
      <c r="F12" s="8">
        <v>18209.7</v>
      </c>
      <c r="G12" s="8">
        <v>18350</v>
      </c>
      <c r="H12" s="8">
        <v>18370.599999999999</v>
      </c>
      <c r="I12" s="8">
        <v>18338.939999999999</v>
      </c>
      <c r="J12" s="8">
        <v>19325</v>
      </c>
      <c r="K12" s="8">
        <v>8273.7000000000007</v>
      </c>
      <c r="L12" s="7">
        <v>135273</v>
      </c>
      <c r="M12" s="8">
        <v>2480763842.5500002</v>
      </c>
      <c r="N12" s="7">
        <v>26859</v>
      </c>
      <c r="O12" s="7">
        <v>25753</v>
      </c>
      <c r="P12" s="7">
        <v>19.04</v>
      </c>
      <c r="R12" s="9">
        <v>44578</v>
      </c>
      <c r="S12" s="10">
        <v>44588</v>
      </c>
      <c r="T12" s="11" t="s">
        <v>46</v>
      </c>
      <c r="U12" s="12" t="s">
        <v>47</v>
      </c>
      <c r="V12" s="13">
        <v>18299.849999999999</v>
      </c>
      <c r="W12" s="13">
        <v>18448.349999999999</v>
      </c>
      <c r="X12" s="13">
        <v>18253</v>
      </c>
      <c r="Y12" s="13">
        <v>18411.05</v>
      </c>
      <c r="Z12" s="13">
        <v>18399.7</v>
      </c>
      <c r="AA12" s="13">
        <v>18411.05</v>
      </c>
      <c r="AB12" s="14">
        <v>181300</v>
      </c>
      <c r="AC12" s="13">
        <v>33296.82</v>
      </c>
      <c r="AD12" s="13">
        <v>33296.82</v>
      </c>
      <c r="AE12" s="14">
        <v>555400</v>
      </c>
      <c r="AF12" s="15">
        <v>-16350</v>
      </c>
      <c r="AH12" s="9">
        <v>44578</v>
      </c>
      <c r="AI12" s="10">
        <v>44616</v>
      </c>
      <c r="AJ12" s="11"/>
      <c r="AK12" s="12"/>
      <c r="AL12" s="13">
        <v>18429</v>
      </c>
      <c r="AM12" s="13">
        <v>18511.150000000001</v>
      </c>
      <c r="AN12" s="13">
        <v>18340.2</v>
      </c>
      <c r="AO12" s="13">
        <v>18477.099999999999</v>
      </c>
      <c r="AP12" s="13">
        <v>18459.849999999999</v>
      </c>
      <c r="AQ12" s="13">
        <v>18477.099999999999</v>
      </c>
      <c r="AR12" s="14">
        <v>10150</v>
      </c>
      <c r="AS12" s="13">
        <v>1871.11</v>
      </c>
      <c r="AT12" s="13">
        <v>1871.11</v>
      </c>
      <c r="AU12" s="14">
        <v>16900</v>
      </c>
      <c r="AV12" s="15">
        <v>3500</v>
      </c>
      <c r="AX12" s="6">
        <f t="shared" si="0"/>
        <v>44578</v>
      </c>
      <c r="AY12" s="23">
        <f t="shared" si="13"/>
        <v>18370.599999999999</v>
      </c>
      <c r="AZ12" s="7">
        <f t="shared" si="14"/>
        <v>47.228272181999998</v>
      </c>
      <c r="BA12" s="7">
        <f t="shared" si="15"/>
        <v>73.578039269599998</v>
      </c>
      <c r="BB12" s="24">
        <f t="shared" si="3"/>
        <v>572300</v>
      </c>
      <c r="BC12" s="7">
        <f t="shared" si="16"/>
        <v>-12850</v>
      </c>
      <c r="BD12" s="5"/>
      <c r="BE12" s="27">
        <f t="shared" si="17"/>
        <v>8.8359500705666658E-3</v>
      </c>
      <c r="BF12" s="27">
        <f t="shared" si="18"/>
        <v>0.64188000456153971</v>
      </c>
      <c r="BG12" s="27">
        <f t="shared" si="19"/>
        <v>-2.1960181150132443E-2</v>
      </c>
      <c r="BH12" s="5"/>
      <c r="BI12" s="5"/>
      <c r="BJ12" s="23">
        <f>BC12</f>
        <v>-12850</v>
      </c>
      <c r="BK12" s="5"/>
      <c r="BL12" s="7">
        <f t="shared" si="20"/>
        <v>18338.939999999999</v>
      </c>
      <c r="BM12" s="5"/>
      <c r="BN12" s="7">
        <f t="shared" si="21"/>
        <v>18435</v>
      </c>
      <c r="BO12" s="7">
        <f t="shared" si="22"/>
        <v>18221</v>
      </c>
      <c r="BP12" s="5"/>
      <c r="BQ12" s="25">
        <f t="shared" si="23"/>
        <v>4.9386804657179893E-2</v>
      </c>
      <c r="BR12" s="25">
        <f t="shared" si="24"/>
        <v>1.2203609026191422</v>
      </c>
    </row>
    <row r="13" spans="1:70" s="7" customFormat="1" ht="15" thickBot="1">
      <c r="A13" s="6">
        <v>44579</v>
      </c>
      <c r="B13" s="7" t="s">
        <v>45</v>
      </c>
      <c r="C13" s="8">
        <v>18376.849999999999</v>
      </c>
      <c r="D13" s="8">
        <v>18558.75</v>
      </c>
      <c r="E13" s="8">
        <v>18100.05</v>
      </c>
      <c r="F13" s="8">
        <v>18370.599999999999</v>
      </c>
      <c r="G13" s="8">
        <v>18155.099999999999</v>
      </c>
      <c r="H13" s="8">
        <v>18153.55</v>
      </c>
      <c r="I13" s="8">
        <v>18350.16</v>
      </c>
      <c r="J13" s="8">
        <v>19325</v>
      </c>
      <c r="K13" s="8">
        <v>8273.7000000000007</v>
      </c>
      <c r="L13" s="7">
        <v>205667</v>
      </c>
      <c r="M13" s="8">
        <v>3774023131.6999998</v>
      </c>
      <c r="N13" s="7">
        <v>38620</v>
      </c>
      <c r="O13" s="7">
        <v>38656</v>
      </c>
      <c r="P13" s="7">
        <v>18.8</v>
      </c>
      <c r="R13" s="9">
        <v>44579</v>
      </c>
      <c r="S13" s="10">
        <v>44588</v>
      </c>
      <c r="T13" s="11" t="s">
        <v>46</v>
      </c>
      <c r="U13" s="12" t="s">
        <v>47</v>
      </c>
      <c r="V13" s="13">
        <v>18453.75</v>
      </c>
      <c r="W13" s="13">
        <v>18585.900000000001</v>
      </c>
      <c r="X13" s="13">
        <v>18111</v>
      </c>
      <c r="Y13" s="13">
        <v>18161.2</v>
      </c>
      <c r="Z13" s="13">
        <v>18196.25</v>
      </c>
      <c r="AA13" s="13">
        <v>18161.2</v>
      </c>
      <c r="AB13" s="14">
        <v>287900</v>
      </c>
      <c r="AC13" s="13">
        <v>52827.51</v>
      </c>
      <c r="AD13" s="13">
        <v>52827.51</v>
      </c>
      <c r="AE13" s="14">
        <v>536950</v>
      </c>
      <c r="AF13" s="15">
        <v>-18450</v>
      </c>
      <c r="AH13" s="9">
        <v>44579</v>
      </c>
      <c r="AI13" s="10">
        <v>44616</v>
      </c>
      <c r="AJ13" s="11"/>
      <c r="AK13" s="12"/>
      <c r="AL13" s="13">
        <v>18508</v>
      </c>
      <c r="AM13" s="13">
        <v>18641.8</v>
      </c>
      <c r="AN13" s="13">
        <v>18188.55</v>
      </c>
      <c r="AO13" s="13">
        <v>18230.75</v>
      </c>
      <c r="AP13" s="13">
        <v>18260.849999999999</v>
      </c>
      <c r="AQ13" s="13">
        <v>18230.75</v>
      </c>
      <c r="AR13" s="14">
        <v>18800</v>
      </c>
      <c r="AS13" s="13">
        <v>3455.48</v>
      </c>
      <c r="AT13" s="13">
        <v>3455.48</v>
      </c>
      <c r="AU13" s="14">
        <v>17250</v>
      </c>
      <c r="AV13" s="29">
        <v>350</v>
      </c>
      <c r="AX13" s="6">
        <f t="shared" si="0"/>
        <v>44579</v>
      </c>
      <c r="AY13" s="23">
        <f t="shared" si="13"/>
        <v>18153.55</v>
      </c>
      <c r="AZ13" s="7">
        <f t="shared" si="14"/>
        <v>70.934378496000008</v>
      </c>
      <c r="BA13" s="7">
        <f t="shared" si="15"/>
        <v>70.029419822000008</v>
      </c>
      <c r="BB13" s="24">
        <f t="shared" si="3"/>
        <v>554200</v>
      </c>
      <c r="BC13" s="7">
        <f t="shared" si="16"/>
        <v>-18100</v>
      </c>
      <c r="BD13" s="5"/>
      <c r="BE13" s="27">
        <f t="shared" si="17"/>
        <v>-1.1815074085767438E-2</v>
      </c>
      <c r="BF13" s="27">
        <f t="shared" si="18"/>
        <v>1.0129225499268766</v>
      </c>
      <c r="BG13" s="27">
        <f t="shared" si="19"/>
        <v>-3.1626769177005069E-2</v>
      </c>
      <c r="BH13" s="5"/>
      <c r="BI13" s="7">
        <f>BC13</f>
        <v>-18100</v>
      </c>
      <c r="BJ13" s="26"/>
      <c r="BK13" s="5"/>
      <c r="BL13" s="7">
        <f t="shared" si="20"/>
        <v>18350.16</v>
      </c>
      <c r="BM13" s="5"/>
      <c r="BN13" s="7">
        <f t="shared" si="21"/>
        <v>18558.75</v>
      </c>
      <c r="BO13" s="7">
        <f t="shared" si="22"/>
        <v>18100.05</v>
      </c>
      <c r="BP13" s="5"/>
      <c r="BQ13" s="25">
        <f t="shared" si="23"/>
        <v>6.0618369987063429E-2</v>
      </c>
      <c r="BR13" s="25">
        <f t="shared" si="24"/>
        <v>1.1941271740575556</v>
      </c>
    </row>
    <row r="14" spans="1:70" s="7" customFormat="1" ht="15" thickBot="1">
      <c r="A14" s="6">
        <v>44580</v>
      </c>
      <c r="B14" s="7" t="s">
        <v>45</v>
      </c>
      <c r="C14" s="8">
        <v>18240</v>
      </c>
      <c r="D14" s="8">
        <v>18621</v>
      </c>
      <c r="E14" s="8">
        <v>17875.349999999999</v>
      </c>
      <c r="F14" s="8">
        <v>18153.55</v>
      </c>
      <c r="G14" s="8">
        <v>18054.45</v>
      </c>
      <c r="H14" s="8">
        <v>18077.3</v>
      </c>
      <c r="I14" s="8">
        <v>18229.39</v>
      </c>
      <c r="J14" s="8">
        <v>19325</v>
      </c>
      <c r="K14" s="8">
        <v>8273.7000000000007</v>
      </c>
      <c r="L14" s="7">
        <v>348174</v>
      </c>
      <c r="M14" s="8">
        <v>6346998536.0500002</v>
      </c>
      <c r="N14" s="7">
        <v>64847</v>
      </c>
      <c r="O14" s="7">
        <v>49365</v>
      </c>
      <c r="P14" s="7">
        <v>14.18</v>
      </c>
      <c r="R14" s="9">
        <v>44580</v>
      </c>
      <c r="S14" s="10">
        <v>44588</v>
      </c>
      <c r="T14" s="11" t="s">
        <v>46</v>
      </c>
      <c r="U14" s="12" t="s">
        <v>47</v>
      </c>
      <c r="V14" s="13">
        <v>18289.95</v>
      </c>
      <c r="W14" s="13">
        <v>18639.55</v>
      </c>
      <c r="X14" s="13">
        <v>17880</v>
      </c>
      <c r="Y14" s="13">
        <v>18135.75</v>
      </c>
      <c r="Z14" s="13">
        <v>18150.8</v>
      </c>
      <c r="AA14" s="13">
        <v>18135.75</v>
      </c>
      <c r="AB14" s="14">
        <v>463350</v>
      </c>
      <c r="AC14" s="13">
        <v>84455.26</v>
      </c>
      <c r="AD14" s="13">
        <v>84455.26</v>
      </c>
      <c r="AE14" s="14">
        <v>537200</v>
      </c>
      <c r="AF14" s="29">
        <v>250</v>
      </c>
      <c r="AH14" s="9">
        <v>44580</v>
      </c>
      <c r="AI14" s="10">
        <v>44616</v>
      </c>
      <c r="AJ14" s="11"/>
      <c r="AK14" s="12"/>
      <c r="AL14" s="13">
        <v>18310</v>
      </c>
      <c r="AM14" s="13">
        <v>18698.45</v>
      </c>
      <c r="AN14" s="13">
        <v>17939</v>
      </c>
      <c r="AO14" s="13">
        <v>18190.150000000001</v>
      </c>
      <c r="AP14" s="13">
        <v>18200</v>
      </c>
      <c r="AQ14" s="13">
        <v>18190.150000000001</v>
      </c>
      <c r="AR14" s="14">
        <v>58050</v>
      </c>
      <c r="AS14" s="13">
        <v>10631.57</v>
      </c>
      <c r="AT14" s="13">
        <v>10631.57</v>
      </c>
      <c r="AU14" s="14">
        <v>36700</v>
      </c>
      <c r="AV14" s="15">
        <v>19450</v>
      </c>
      <c r="AX14" s="6">
        <f t="shared" si="0"/>
        <v>44580</v>
      </c>
      <c r="AY14" s="23">
        <f t="shared" si="13"/>
        <v>18077.3</v>
      </c>
      <c r="AZ14" s="7">
        <f t="shared" si="14"/>
        <v>89.989383735000004</v>
      </c>
      <c r="BA14" s="7">
        <f t="shared" si="15"/>
        <v>75.946447967600008</v>
      </c>
      <c r="BB14" s="24">
        <f t="shared" si="3"/>
        <v>573900</v>
      </c>
      <c r="BC14" s="7">
        <f t="shared" si="16"/>
        <v>19700</v>
      </c>
      <c r="BD14" s="5"/>
      <c r="BE14" s="27">
        <f t="shared" si="17"/>
        <v>-4.2002803859300247E-3</v>
      </c>
      <c r="BF14" s="27">
        <f t="shared" si="18"/>
        <v>1.1849057611409415</v>
      </c>
      <c r="BG14" s="27">
        <f t="shared" si="19"/>
        <v>3.5546734031035726E-2</v>
      </c>
      <c r="BH14" s="5"/>
      <c r="BI14" s="5"/>
      <c r="BJ14" s="23">
        <f>BC14</f>
        <v>19700</v>
      </c>
      <c r="BK14" s="5"/>
      <c r="BL14" s="7">
        <f t="shared" si="20"/>
        <v>18229.39</v>
      </c>
      <c r="BM14" s="5"/>
      <c r="BN14" s="7">
        <f t="shared" si="21"/>
        <v>18621</v>
      </c>
      <c r="BO14" s="7">
        <f t="shared" si="22"/>
        <v>17875.349999999999</v>
      </c>
      <c r="BP14" s="5"/>
      <c r="BQ14" s="25">
        <f t="shared" si="23"/>
        <v>6.4564036222509738E-2</v>
      </c>
      <c r="BR14" s="25">
        <f t="shared" si="24"/>
        <v>1.1849112247241256</v>
      </c>
    </row>
    <row r="15" spans="1:70" s="7" customFormat="1" ht="15" thickBot="1">
      <c r="A15" s="6">
        <v>44581</v>
      </c>
      <c r="B15" s="7" t="s">
        <v>45</v>
      </c>
      <c r="C15" s="8">
        <v>18075</v>
      </c>
      <c r="D15" s="8">
        <v>18262</v>
      </c>
      <c r="E15" s="8">
        <v>17080</v>
      </c>
      <c r="F15" s="8">
        <v>18077.3</v>
      </c>
      <c r="G15" s="8">
        <v>17250</v>
      </c>
      <c r="H15" s="8">
        <v>17258.95</v>
      </c>
      <c r="I15" s="8">
        <v>17538.3</v>
      </c>
      <c r="J15" s="8">
        <v>19325</v>
      </c>
      <c r="K15" s="8">
        <v>8273.7000000000007</v>
      </c>
      <c r="L15" s="7">
        <v>544473</v>
      </c>
      <c r="M15" s="8">
        <v>9549133228.2000008</v>
      </c>
      <c r="N15" s="7">
        <v>103533</v>
      </c>
      <c r="O15" s="7">
        <v>126539</v>
      </c>
      <c r="P15" s="7">
        <v>23.24</v>
      </c>
      <c r="R15" s="9">
        <v>44581</v>
      </c>
      <c r="S15" s="10">
        <v>44588</v>
      </c>
      <c r="T15" s="11" t="s">
        <v>46</v>
      </c>
      <c r="U15" s="12" t="s">
        <v>47</v>
      </c>
      <c r="V15" s="13">
        <v>18119.75</v>
      </c>
      <c r="W15" s="13">
        <v>18279.150000000001</v>
      </c>
      <c r="X15" s="13">
        <v>17141</v>
      </c>
      <c r="Y15" s="13">
        <v>17324.45</v>
      </c>
      <c r="Z15" s="13">
        <v>17318.8</v>
      </c>
      <c r="AA15" s="13">
        <v>17324.45</v>
      </c>
      <c r="AB15" s="14">
        <v>598500</v>
      </c>
      <c r="AC15" s="13">
        <v>105255.59</v>
      </c>
      <c r="AD15" s="13">
        <v>105255.59</v>
      </c>
      <c r="AE15" s="14">
        <v>534550</v>
      </c>
      <c r="AF15" s="15">
        <v>-2650</v>
      </c>
      <c r="AH15" s="9">
        <v>44581</v>
      </c>
      <c r="AI15" s="10">
        <v>44616</v>
      </c>
      <c r="AJ15" s="11"/>
      <c r="AK15" s="12"/>
      <c r="AL15" s="13">
        <v>18221.75</v>
      </c>
      <c r="AM15" s="13">
        <v>18325</v>
      </c>
      <c r="AN15" s="13">
        <v>17201</v>
      </c>
      <c r="AO15" s="13">
        <v>17378.3</v>
      </c>
      <c r="AP15" s="13">
        <v>17355.099999999999</v>
      </c>
      <c r="AQ15" s="13">
        <v>17378.3</v>
      </c>
      <c r="AR15" s="14">
        <v>160650</v>
      </c>
      <c r="AS15" s="13">
        <v>28396.75</v>
      </c>
      <c r="AT15" s="13">
        <v>28396.75</v>
      </c>
      <c r="AU15" s="14">
        <v>80400</v>
      </c>
      <c r="AV15" s="15">
        <v>43700</v>
      </c>
      <c r="AX15" s="6">
        <f t="shared" si="0"/>
        <v>44581</v>
      </c>
      <c r="AY15" s="23">
        <f t="shared" si="13"/>
        <v>17258.95</v>
      </c>
      <c r="AZ15" s="7">
        <f t="shared" si="14"/>
        <v>221.92789436999999</v>
      </c>
      <c r="BA15" s="7">
        <f t="shared" si="15"/>
        <v>77.291433014600003</v>
      </c>
      <c r="BB15" s="24">
        <f t="shared" si="3"/>
        <v>614950</v>
      </c>
      <c r="BC15" s="7">
        <f t="shared" si="16"/>
        <v>41050</v>
      </c>
      <c r="BD15" s="5"/>
      <c r="BE15" s="27">
        <f t="shared" si="17"/>
        <v>-4.5269481615064118E-2</v>
      </c>
      <c r="BF15" s="27">
        <f t="shared" si="18"/>
        <v>2.8713129736911309</v>
      </c>
      <c r="BG15" s="27">
        <f t="shared" si="19"/>
        <v>7.1528140791078582E-2</v>
      </c>
      <c r="BH15" s="5"/>
      <c r="BJ15" s="26">
        <f>BC15</f>
        <v>41050</v>
      </c>
      <c r="BK15" s="5"/>
      <c r="BL15" s="7">
        <f t="shared" si="20"/>
        <v>17538.3</v>
      </c>
      <c r="BM15" s="5"/>
      <c r="BN15" s="7">
        <f t="shared" si="21"/>
        <v>18262</v>
      </c>
      <c r="BO15" s="7">
        <f t="shared" si="22"/>
        <v>17080</v>
      </c>
      <c r="BP15" s="5"/>
      <c r="BQ15" s="25">
        <f t="shared" si="23"/>
        <v>0.10691073738680462</v>
      </c>
      <c r="BR15" s="25">
        <f t="shared" si="24"/>
        <v>1.0860014262059294</v>
      </c>
    </row>
    <row r="16" spans="1:70" s="7" customFormat="1" ht="15" thickBot="1">
      <c r="A16" s="6">
        <v>44582</v>
      </c>
      <c r="B16" s="7" t="s">
        <v>45</v>
      </c>
      <c r="C16" s="8">
        <v>17000</v>
      </c>
      <c r="D16" s="8">
        <v>17095</v>
      </c>
      <c r="E16" s="8">
        <v>16220</v>
      </c>
      <c r="F16" s="8">
        <v>17258.95</v>
      </c>
      <c r="G16" s="8">
        <v>16379.95</v>
      </c>
      <c r="H16" s="8">
        <v>16335.2</v>
      </c>
      <c r="I16" s="8">
        <v>16547.669999999998</v>
      </c>
      <c r="J16" s="8">
        <v>19325</v>
      </c>
      <c r="K16" s="8">
        <v>8273.7000000000007</v>
      </c>
      <c r="L16" s="7">
        <v>558291</v>
      </c>
      <c r="M16" s="8">
        <v>9238413072.0499992</v>
      </c>
      <c r="N16" s="7">
        <v>108958</v>
      </c>
      <c r="O16" s="7">
        <v>149410</v>
      </c>
      <c r="P16" s="7">
        <v>26.76</v>
      </c>
      <c r="R16" s="9">
        <v>44582</v>
      </c>
      <c r="S16" s="10">
        <v>44588</v>
      </c>
      <c r="T16" s="11" t="s">
        <v>46</v>
      </c>
      <c r="U16" s="12" t="s">
        <v>47</v>
      </c>
      <c r="V16" s="13">
        <v>17015.2</v>
      </c>
      <c r="W16" s="13">
        <v>17068.45</v>
      </c>
      <c r="X16" s="13">
        <v>16265.35</v>
      </c>
      <c r="Y16" s="13">
        <v>16379.5</v>
      </c>
      <c r="Z16" s="13">
        <v>16410</v>
      </c>
      <c r="AA16" s="13">
        <v>16379.5</v>
      </c>
      <c r="AB16" s="14">
        <v>556100</v>
      </c>
      <c r="AC16" s="13">
        <v>92382.14</v>
      </c>
      <c r="AD16" s="13">
        <v>92382.14</v>
      </c>
      <c r="AE16" s="14">
        <v>455300</v>
      </c>
      <c r="AF16" s="15">
        <v>-79250</v>
      </c>
      <c r="AH16" s="9">
        <v>44582</v>
      </c>
      <c r="AI16" s="10">
        <v>44616</v>
      </c>
      <c r="AJ16" s="11"/>
      <c r="AK16" s="12"/>
      <c r="AL16" s="13">
        <v>17100.05</v>
      </c>
      <c r="AM16" s="13">
        <v>17100.05</v>
      </c>
      <c r="AN16" s="13">
        <v>16311.65</v>
      </c>
      <c r="AO16" s="13">
        <v>16430.05</v>
      </c>
      <c r="AP16" s="13">
        <v>16474.7</v>
      </c>
      <c r="AQ16" s="13">
        <v>16430.05</v>
      </c>
      <c r="AR16" s="14">
        <v>276900</v>
      </c>
      <c r="AS16" s="13">
        <v>46110.64</v>
      </c>
      <c r="AT16" s="13">
        <v>46110.64</v>
      </c>
      <c r="AU16" s="14">
        <v>227150</v>
      </c>
      <c r="AV16" s="15">
        <v>146750</v>
      </c>
      <c r="AX16" s="6">
        <f t="shared" si="0"/>
        <v>44582</v>
      </c>
      <c r="AY16" s="23">
        <f t="shared" si="13"/>
        <v>16335.2</v>
      </c>
      <c r="AZ16" s="7">
        <f t="shared" si="14"/>
        <v>247.23873746999999</v>
      </c>
      <c r="BA16" s="7">
        <f t="shared" si="15"/>
        <v>94.992208814999998</v>
      </c>
      <c r="BB16" s="24">
        <f t="shared" si="3"/>
        <v>682450</v>
      </c>
      <c r="BC16" s="7">
        <f t="shared" si="16"/>
        <v>67500</v>
      </c>
      <c r="BD16" s="5"/>
      <c r="BE16" s="27">
        <f t="shared" si="17"/>
        <v>-5.3522954756807337E-2</v>
      </c>
      <c r="BF16" s="27">
        <f t="shared" si="18"/>
        <v>2.6027264820371152</v>
      </c>
      <c r="BG16" s="27">
        <f t="shared" si="19"/>
        <v>0.1097650215464672</v>
      </c>
      <c r="BH16" s="5"/>
      <c r="BI16" s="5"/>
      <c r="BJ16" s="23">
        <f>BC16</f>
        <v>67500</v>
      </c>
      <c r="BK16" s="5"/>
      <c r="BL16" s="7">
        <f t="shared" si="20"/>
        <v>16547.669999999998</v>
      </c>
      <c r="BM16" s="5"/>
      <c r="BN16" s="7">
        <f t="shared" si="21"/>
        <v>17095</v>
      </c>
      <c r="BO16" s="7">
        <f t="shared" si="22"/>
        <v>16220</v>
      </c>
      <c r="BP16" s="5"/>
      <c r="BQ16" s="25">
        <f t="shared" si="23"/>
        <v>0.1547115135834411</v>
      </c>
      <c r="BR16" s="25">
        <f t="shared" si="24"/>
        <v>0.97435246624847405</v>
      </c>
    </row>
    <row r="17" spans="1:70" s="28" customFormat="1" ht="14.4">
      <c r="A17" s="54">
        <v>44585</v>
      </c>
      <c r="B17" s="28" t="s">
        <v>45</v>
      </c>
      <c r="C17" s="55">
        <v>16388.5</v>
      </c>
      <c r="D17" s="55">
        <v>16433.95</v>
      </c>
      <c r="E17" s="55">
        <v>15444</v>
      </c>
      <c r="F17" s="55">
        <v>16335.2</v>
      </c>
      <c r="G17" s="55">
        <v>15660</v>
      </c>
      <c r="H17" s="55">
        <v>15707.15</v>
      </c>
      <c r="I17" s="55">
        <v>15787.16</v>
      </c>
      <c r="J17" s="55">
        <v>19325</v>
      </c>
      <c r="K17" s="55">
        <v>8638</v>
      </c>
      <c r="L17" s="28">
        <v>473643</v>
      </c>
      <c r="M17" s="55">
        <v>7477475774.3000002</v>
      </c>
      <c r="N17" s="28">
        <v>99635</v>
      </c>
      <c r="O17" s="28">
        <v>84370</v>
      </c>
      <c r="P17" s="28">
        <v>23.54</v>
      </c>
      <c r="R17" s="30">
        <v>44585</v>
      </c>
      <c r="S17" s="31">
        <v>44588</v>
      </c>
      <c r="T17" s="32" t="s">
        <v>46</v>
      </c>
      <c r="U17" s="33" t="s">
        <v>47</v>
      </c>
      <c r="V17" s="34">
        <v>16378.65</v>
      </c>
      <c r="W17" s="34">
        <v>16416.650000000001</v>
      </c>
      <c r="X17" s="34">
        <v>15439.15</v>
      </c>
      <c r="Y17" s="34">
        <v>15693.55</v>
      </c>
      <c r="Z17" s="34">
        <v>15653.9</v>
      </c>
      <c r="AA17" s="34">
        <v>15693.55</v>
      </c>
      <c r="AB17" s="35">
        <v>606650</v>
      </c>
      <c r="AC17" s="34">
        <v>95741.72</v>
      </c>
      <c r="AD17" s="34">
        <v>95741.72</v>
      </c>
      <c r="AE17" s="35">
        <v>304100</v>
      </c>
      <c r="AF17" s="36">
        <v>-151200</v>
      </c>
      <c r="AH17" s="30">
        <v>44585</v>
      </c>
      <c r="AI17" s="31">
        <v>44616</v>
      </c>
      <c r="AJ17" s="32"/>
      <c r="AK17" s="33"/>
      <c r="AL17" s="34">
        <v>16393.75</v>
      </c>
      <c r="AM17" s="34">
        <v>16393.75</v>
      </c>
      <c r="AN17" s="34">
        <v>15500</v>
      </c>
      <c r="AO17" s="34">
        <v>15743.55</v>
      </c>
      <c r="AP17" s="34">
        <v>15690.75</v>
      </c>
      <c r="AQ17" s="34">
        <v>15743.55</v>
      </c>
      <c r="AR17" s="35">
        <v>389450</v>
      </c>
      <c r="AS17" s="34">
        <v>61597.68</v>
      </c>
      <c r="AT17" s="34">
        <v>61597.68</v>
      </c>
      <c r="AU17" s="35">
        <v>401700</v>
      </c>
      <c r="AV17" s="36">
        <v>174550</v>
      </c>
      <c r="AX17" s="54">
        <f t="shared" si="0"/>
        <v>44585</v>
      </c>
      <c r="AY17" s="56">
        <f t="shared" si="13"/>
        <v>15707.15</v>
      </c>
      <c r="AZ17" s="28">
        <f t="shared" si="14"/>
        <v>133.19626891999999</v>
      </c>
      <c r="BA17" s="28">
        <f t="shared" si="15"/>
        <v>135.4637332506</v>
      </c>
      <c r="BB17" s="57">
        <f t="shared" si="3"/>
        <v>705800</v>
      </c>
      <c r="BC17" s="28">
        <f t="shared" si="16"/>
        <v>23350</v>
      </c>
      <c r="BD17" s="58"/>
      <c r="BE17" s="59">
        <f t="shared" si="17"/>
        <v>-3.8447646799549505E-2</v>
      </c>
      <c r="BF17" s="59">
        <f t="shared" si="18"/>
        <v>0.98326146580941087</v>
      </c>
      <c r="BG17" s="59">
        <f t="shared" si="19"/>
        <v>3.4214960802989233E-2</v>
      </c>
      <c r="BH17" s="58"/>
      <c r="BJ17" s="60">
        <f>BC17</f>
        <v>23350</v>
      </c>
      <c r="BK17" s="58"/>
      <c r="BL17" s="28">
        <f t="shared" si="20"/>
        <v>15787.16</v>
      </c>
      <c r="BM17" s="58"/>
      <c r="BN17" s="28">
        <f t="shared" si="21"/>
        <v>16433.95</v>
      </c>
      <c r="BO17" s="28">
        <f t="shared" si="22"/>
        <v>15444</v>
      </c>
      <c r="BP17" s="58"/>
      <c r="BQ17" s="61">
        <f t="shared" si="23"/>
        <v>0.18721086675291077</v>
      </c>
      <c r="BR17" s="61">
        <f t="shared" si="24"/>
        <v>0.8183780967816624</v>
      </c>
    </row>
    <row r="18" spans="1:70" s="28" customFormat="1" ht="15" thickBot="1">
      <c r="A18" s="54">
        <v>44586</v>
      </c>
      <c r="B18" s="28" t="s">
        <v>45</v>
      </c>
      <c r="C18" s="55">
        <v>15550.5</v>
      </c>
      <c r="D18" s="55">
        <v>15682.45</v>
      </c>
      <c r="E18" s="55">
        <v>15250.3</v>
      </c>
      <c r="F18" s="55">
        <v>15707.15</v>
      </c>
      <c r="G18" s="55">
        <v>15484</v>
      </c>
      <c r="H18" s="55">
        <v>15528.95</v>
      </c>
      <c r="I18" s="55">
        <v>15500.14</v>
      </c>
      <c r="J18" s="55">
        <v>19325</v>
      </c>
      <c r="K18" s="55">
        <v>8638</v>
      </c>
      <c r="L18" s="28">
        <v>409064</v>
      </c>
      <c r="M18" s="55">
        <v>6340551030.9499998</v>
      </c>
      <c r="N18" s="28">
        <v>77070</v>
      </c>
      <c r="O18" s="28">
        <v>92757</v>
      </c>
      <c r="P18" s="28">
        <v>22.68</v>
      </c>
      <c r="R18" s="31">
        <v>44586</v>
      </c>
      <c r="S18" s="31">
        <v>44588</v>
      </c>
      <c r="T18" s="32" t="s">
        <v>46</v>
      </c>
      <c r="U18" s="33" t="s">
        <v>47</v>
      </c>
      <c r="V18" s="34">
        <v>15600</v>
      </c>
      <c r="W18" s="34">
        <v>15718.7</v>
      </c>
      <c r="X18" s="34">
        <v>15292.35</v>
      </c>
      <c r="Y18" s="34">
        <v>15564.95</v>
      </c>
      <c r="Z18" s="34">
        <v>15510</v>
      </c>
      <c r="AA18" s="34">
        <v>15564.95</v>
      </c>
      <c r="AB18" s="35">
        <v>418600</v>
      </c>
      <c r="AC18" s="34">
        <v>64968</v>
      </c>
      <c r="AD18" s="34">
        <v>64968</v>
      </c>
      <c r="AE18" s="35">
        <v>148150</v>
      </c>
      <c r="AF18" s="35">
        <v>-155950</v>
      </c>
      <c r="AH18" s="31">
        <v>44586</v>
      </c>
      <c r="AI18" s="31">
        <v>44616</v>
      </c>
      <c r="AJ18" s="32"/>
      <c r="AK18" s="33"/>
      <c r="AL18" s="34">
        <v>15690.6</v>
      </c>
      <c r="AM18" s="34">
        <v>15767.85</v>
      </c>
      <c r="AN18" s="34">
        <v>15343.55</v>
      </c>
      <c r="AO18" s="34">
        <v>15609.5</v>
      </c>
      <c r="AP18" s="34">
        <v>15549.95</v>
      </c>
      <c r="AQ18" s="34">
        <v>15609.5</v>
      </c>
      <c r="AR18" s="35">
        <v>396250</v>
      </c>
      <c r="AS18" s="34">
        <v>61718.58</v>
      </c>
      <c r="AT18" s="34">
        <v>61718.58</v>
      </c>
      <c r="AU18" s="35">
        <v>597350</v>
      </c>
      <c r="AV18" s="35">
        <v>195650</v>
      </c>
      <c r="AX18" s="54">
        <f t="shared" si="0"/>
        <v>44586</v>
      </c>
      <c r="AY18" s="56">
        <f t="shared" si="13"/>
        <v>15528.95</v>
      </c>
      <c r="AZ18" s="28">
        <f t="shared" si="14"/>
        <v>143.774648598</v>
      </c>
      <c r="BA18" s="28">
        <f t="shared" si="15"/>
        <v>152.65733259819999</v>
      </c>
      <c r="BB18" s="57">
        <f t="shared" si="3"/>
        <v>745500</v>
      </c>
      <c r="BC18" s="28">
        <f t="shared" si="16"/>
        <v>39700</v>
      </c>
      <c r="BD18" s="58"/>
      <c r="BE18" s="59">
        <f t="shared" si="17"/>
        <v>-1.13451517302629E-2</v>
      </c>
      <c r="BF18" s="59">
        <f t="shared" si="18"/>
        <v>0.94181292277928397</v>
      </c>
      <c r="BG18" s="59">
        <f t="shared" si="19"/>
        <v>5.6248228960045339E-2</v>
      </c>
      <c r="BH18" s="58"/>
      <c r="BI18" s="58"/>
      <c r="BJ18" s="56">
        <f>BC18</f>
        <v>39700</v>
      </c>
      <c r="BK18" s="58"/>
      <c r="BL18" s="28">
        <f t="shared" si="20"/>
        <v>15500.14</v>
      </c>
      <c r="BM18" s="58"/>
      <c r="BN18" s="28">
        <f t="shared" si="21"/>
        <v>15682.45</v>
      </c>
      <c r="BO18" s="28">
        <f t="shared" si="22"/>
        <v>15250.3</v>
      </c>
      <c r="BP18" s="58"/>
      <c r="BQ18" s="61">
        <f t="shared" si="23"/>
        <v>0.19643208279430785</v>
      </c>
      <c r="BR18" s="61">
        <f t="shared" si="24"/>
        <v>0.79774832137068774</v>
      </c>
    </row>
    <row r="19" spans="1:70" s="38" customFormat="1" ht="15" thickBot="1">
      <c r="A19" s="37">
        <v>44588</v>
      </c>
      <c r="B19" s="38" t="s">
        <v>45</v>
      </c>
      <c r="C19" s="39">
        <v>15386</v>
      </c>
      <c r="D19" s="39">
        <v>15570.4</v>
      </c>
      <c r="E19" s="39">
        <v>15012</v>
      </c>
      <c r="F19" s="39">
        <v>15528.95</v>
      </c>
      <c r="G19" s="39">
        <v>15379.35</v>
      </c>
      <c r="H19" s="39">
        <v>15359.85</v>
      </c>
      <c r="I19" s="39">
        <v>15258.07</v>
      </c>
      <c r="J19" s="39">
        <v>19325</v>
      </c>
      <c r="K19" s="39">
        <v>8638</v>
      </c>
      <c r="L19" s="38">
        <v>349727</v>
      </c>
      <c r="M19" s="39">
        <v>5336157723.1000004</v>
      </c>
      <c r="N19" s="38">
        <v>75458</v>
      </c>
      <c r="O19" s="38">
        <v>63609</v>
      </c>
      <c r="P19" s="38">
        <v>18.190000000000001</v>
      </c>
      <c r="R19" s="40">
        <v>44588</v>
      </c>
      <c r="S19" s="41">
        <v>44588</v>
      </c>
      <c r="T19" s="42" t="s">
        <v>46</v>
      </c>
      <c r="U19" s="43" t="s">
        <v>47</v>
      </c>
      <c r="V19" s="44">
        <v>15307.2</v>
      </c>
      <c r="W19" s="44">
        <v>15547.75</v>
      </c>
      <c r="X19" s="44">
        <v>15003.3</v>
      </c>
      <c r="Y19" s="44">
        <v>15345.55</v>
      </c>
      <c r="Z19" s="44">
        <v>15331.4</v>
      </c>
      <c r="AA19" s="44">
        <v>15359.85</v>
      </c>
      <c r="AB19" s="45">
        <v>321950</v>
      </c>
      <c r="AC19" s="44">
        <v>49027.37</v>
      </c>
      <c r="AD19" s="44">
        <v>49027.37</v>
      </c>
      <c r="AE19" s="45">
        <v>41700</v>
      </c>
      <c r="AF19" s="46">
        <v>-106450</v>
      </c>
      <c r="AH19" s="40">
        <v>44588</v>
      </c>
      <c r="AI19" s="41">
        <v>44616</v>
      </c>
      <c r="AJ19" s="42"/>
      <c r="AK19" s="43"/>
      <c r="AL19" s="44">
        <v>15495.95</v>
      </c>
      <c r="AM19" s="44">
        <v>15586.75</v>
      </c>
      <c r="AN19" s="44">
        <v>15037</v>
      </c>
      <c r="AO19" s="44">
        <v>15405.3</v>
      </c>
      <c r="AP19" s="44">
        <v>15423.4</v>
      </c>
      <c r="AQ19" s="44">
        <v>15405.3</v>
      </c>
      <c r="AR19" s="45">
        <v>513850</v>
      </c>
      <c r="AS19" s="44">
        <v>78520.58</v>
      </c>
      <c r="AT19" s="44">
        <v>78520.58</v>
      </c>
      <c r="AU19" s="45">
        <v>722450</v>
      </c>
      <c r="AV19" s="46">
        <v>125100</v>
      </c>
      <c r="AX19" s="47">
        <f t="shared" si="0"/>
        <v>44588</v>
      </c>
      <c r="AY19" s="48">
        <f t="shared" si="13"/>
        <v>15359.85</v>
      </c>
      <c r="AZ19" s="38">
        <f t="shared" si="14"/>
        <v>97.055057462999997</v>
      </c>
      <c r="BA19" s="38">
        <f t="shared" si="15"/>
        <v>167.2253866186</v>
      </c>
      <c r="BB19" s="49">
        <f t="shared" si="3"/>
        <v>764150</v>
      </c>
      <c r="BC19" s="38">
        <f t="shared" si="16"/>
        <v>18650</v>
      </c>
      <c r="BD19" s="50"/>
      <c r="BE19" s="51">
        <f t="shared" si="17"/>
        <v>-1.0889338944358786E-2</v>
      </c>
      <c r="BF19" s="51">
        <f t="shared" si="18"/>
        <v>0.58038470967544376</v>
      </c>
      <c r="BG19" s="51">
        <f t="shared" si="19"/>
        <v>2.5016767270288398E-2</v>
      </c>
      <c r="BH19" s="50"/>
      <c r="BJ19" s="52"/>
      <c r="BK19" s="50"/>
      <c r="BL19" s="38">
        <f t="shared" si="20"/>
        <v>15258.07</v>
      </c>
      <c r="BM19" s="50"/>
      <c r="BN19" s="38">
        <f t="shared" si="21"/>
        <v>15570.4</v>
      </c>
      <c r="BO19" s="38">
        <f t="shared" si="22"/>
        <v>15012</v>
      </c>
      <c r="BP19" s="50"/>
      <c r="BQ19" s="53">
        <f t="shared" si="23"/>
        <v>0.20518240620957306</v>
      </c>
      <c r="BR19" s="53">
        <f t="shared" si="24"/>
        <v>0.77817203056263029</v>
      </c>
    </row>
    <row r="20" spans="1:70" s="7" customFormat="1" ht="15" thickBot="1">
      <c r="A20" s="6">
        <v>44589</v>
      </c>
      <c r="B20" s="7" t="s">
        <v>45</v>
      </c>
      <c r="C20" s="8">
        <v>15601</v>
      </c>
      <c r="D20" s="8">
        <v>15787.65</v>
      </c>
      <c r="E20" s="8">
        <v>15150</v>
      </c>
      <c r="F20" s="8">
        <v>15359.85</v>
      </c>
      <c r="G20" s="8">
        <v>15190</v>
      </c>
      <c r="H20" s="8">
        <v>15198.75</v>
      </c>
      <c r="I20" s="8">
        <v>15484.62</v>
      </c>
      <c r="J20" s="8">
        <v>19325</v>
      </c>
      <c r="K20" s="8">
        <v>8638</v>
      </c>
      <c r="L20" s="7">
        <v>350931</v>
      </c>
      <c r="M20" s="8">
        <v>5434032730.5500002</v>
      </c>
      <c r="N20" s="7">
        <v>65639</v>
      </c>
      <c r="O20" s="7">
        <v>65286</v>
      </c>
      <c r="P20" s="7">
        <v>18.600000000000001</v>
      </c>
      <c r="R20" s="9">
        <v>44589</v>
      </c>
      <c r="S20" s="10">
        <v>44616</v>
      </c>
      <c r="T20" s="11" t="s">
        <v>46</v>
      </c>
      <c r="U20" s="12" t="s">
        <v>47</v>
      </c>
      <c r="V20" s="13">
        <v>15700</v>
      </c>
      <c r="W20" s="13">
        <v>15834</v>
      </c>
      <c r="X20" s="13">
        <v>15171.4</v>
      </c>
      <c r="Y20" s="13">
        <v>15238.65</v>
      </c>
      <c r="Z20" s="13">
        <v>15236</v>
      </c>
      <c r="AA20" s="13">
        <v>15238.65</v>
      </c>
      <c r="AB20" s="14">
        <v>485250</v>
      </c>
      <c r="AC20" s="13">
        <v>75457.27</v>
      </c>
      <c r="AD20" s="13">
        <v>75457.27</v>
      </c>
      <c r="AE20" s="14">
        <v>759750</v>
      </c>
      <c r="AF20" s="15">
        <v>37300</v>
      </c>
      <c r="AH20" s="6">
        <v>44589</v>
      </c>
      <c r="AI20" s="6">
        <v>44651</v>
      </c>
      <c r="AL20" s="8">
        <v>15577.1</v>
      </c>
      <c r="AM20" s="8">
        <v>15888</v>
      </c>
      <c r="AN20" s="8">
        <v>15250</v>
      </c>
      <c r="AO20" s="8">
        <v>15291.35</v>
      </c>
      <c r="AP20" s="8">
        <v>15321.95</v>
      </c>
      <c r="AQ20" s="8">
        <v>15291.35</v>
      </c>
      <c r="AR20" s="7">
        <v>10650</v>
      </c>
      <c r="AS20" s="8">
        <v>166253110</v>
      </c>
      <c r="AT20" s="8">
        <v>166253110</v>
      </c>
      <c r="AU20" s="7">
        <v>14300</v>
      </c>
      <c r="AV20" s="7">
        <v>2650</v>
      </c>
      <c r="AX20" s="6">
        <f t="shared" si="0"/>
        <v>44589</v>
      </c>
      <c r="AY20" s="23">
        <f t="shared" si="13"/>
        <v>15198.75</v>
      </c>
      <c r="AZ20" s="7">
        <f t="shared" si="14"/>
        <v>101.09289013200001</v>
      </c>
      <c r="BA20" s="7">
        <f t="shared" si="15"/>
        <v>168.63852136420002</v>
      </c>
      <c r="BB20" s="24">
        <f t="shared" si="3"/>
        <v>774050</v>
      </c>
      <c r="BC20" s="7">
        <f t="shared" si="16"/>
        <v>9900</v>
      </c>
      <c r="BD20" s="5"/>
      <c r="BE20" s="27">
        <f t="shared" si="17"/>
        <v>-1.0488383675621856E-2</v>
      </c>
      <c r="BF20" s="27">
        <f t="shared" si="18"/>
        <v>0.59946499361005923</v>
      </c>
      <c r="BG20" s="74">
        <f>(BB20-BB19)/BB19</f>
        <v>1.2955571550088333E-2</v>
      </c>
      <c r="BH20" s="5"/>
      <c r="BI20" s="5"/>
      <c r="BJ20" s="23">
        <f>BC20</f>
        <v>9900</v>
      </c>
      <c r="BK20" s="5"/>
      <c r="BL20" s="7">
        <f t="shared" si="20"/>
        <v>15484.62</v>
      </c>
      <c r="BM20" s="5"/>
      <c r="BN20" s="7">
        <f t="shared" si="21"/>
        <v>15787.65</v>
      </c>
      <c r="BO20" s="7">
        <f t="shared" si="22"/>
        <v>15150</v>
      </c>
      <c r="BP20" s="5"/>
      <c r="BQ20" s="25">
        <f t="shared" si="23"/>
        <v>0.21351875808538162</v>
      </c>
      <c r="BR20" s="25">
        <f t="shared" si="24"/>
        <v>0.75952188006482979</v>
      </c>
    </row>
    <row r="21" spans="1:70" s="7" customFormat="1" ht="15" thickBot="1">
      <c r="A21" s="6">
        <v>44592</v>
      </c>
      <c r="B21" s="7" t="s">
        <v>45</v>
      </c>
      <c r="C21" s="8">
        <v>15590</v>
      </c>
      <c r="D21" s="8">
        <v>15741</v>
      </c>
      <c r="E21" s="8">
        <v>15329.7</v>
      </c>
      <c r="F21" s="8">
        <v>15198.75</v>
      </c>
      <c r="G21" s="8">
        <v>15700.1</v>
      </c>
      <c r="H21" s="8">
        <v>15689.55</v>
      </c>
      <c r="I21" s="8">
        <v>15579.62</v>
      </c>
      <c r="J21" s="8">
        <v>19325</v>
      </c>
      <c r="K21" s="8">
        <v>8638</v>
      </c>
      <c r="L21" s="7">
        <v>312992</v>
      </c>
      <c r="M21" s="8">
        <v>4876296241.8999996</v>
      </c>
      <c r="N21" s="7">
        <v>58902</v>
      </c>
      <c r="O21" s="7">
        <v>58200</v>
      </c>
      <c r="P21" s="7">
        <v>18.59</v>
      </c>
      <c r="R21" s="9">
        <v>44592</v>
      </c>
      <c r="S21" s="10">
        <v>44616</v>
      </c>
      <c r="T21" s="11" t="s">
        <v>46</v>
      </c>
      <c r="U21" s="12" t="s">
        <v>47</v>
      </c>
      <c r="V21" s="13">
        <v>15554.95</v>
      </c>
      <c r="W21" s="13">
        <v>15790</v>
      </c>
      <c r="X21" s="13">
        <v>15360</v>
      </c>
      <c r="Y21" s="13">
        <v>15742.5</v>
      </c>
      <c r="Z21" s="13">
        <v>15760</v>
      </c>
      <c r="AA21" s="13">
        <v>15742.5</v>
      </c>
      <c r="AB21" s="14">
        <v>360500</v>
      </c>
      <c r="AC21" s="13">
        <v>56342.94</v>
      </c>
      <c r="AD21" s="13">
        <v>56342.94</v>
      </c>
      <c r="AE21" s="14">
        <v>727650</v>
      </c>
      <c r="AF21" s="15">
        <v>-32100</v>
      </c>
      <c r="AH21" s="6">
        <v>44592</v>
      </c>
      <c r="AI21" s="6">
        <v>44651</v>
      </c>
      <c r="AL21" s="8">
        <v>15715.35</v>
      </c>
      <c r="AM21" s="8">
        <v>15827</v>
      </c>
      <c r="AN21" s="8">
        <v>15452</v>
      </c>
      <c r="AO21" s="8">
        <v>15786.7</v>
      </c>
      <c r="AP21" s="8">
        <v>15815.75</v>
      </c>
      <c r="AQ21" s="8">
        <v>15786.7</v>
      </c>
      <c r="AR21" s="7">
        <v>10400</v>
      </c>
      <c r="AS21" s="8">
        <v>163153700</v>
      </c>
      <c r="AT21" s="8">
        <v>163153700</v>
      </c>
      <c r="AU21" s="7">
        <v>16150</v>
      </c>
      <c r="AV21" s="7">
        <v>1850</v>
      </c>
      <c r="AX21" s="6">
        <f t="shared" si="0"/>
        <v>44592</v>
      </c>
      <c r="AY21" s="23">
        <f t="shared" si="13"/>
        <v>15689.55</v>
      </c>
      <c r="AZ21" s="7">
        <f t="shared" si="14"/>
        <v>90.673388399999993</v>
      </c>
      <c r="BA21" s="7">
        <f t="shared" si="15"/>
        <v>144.47152051660001</v>
      </c>
      <c r="BB21" s="24">
        <f t="shared" si="3"/>
        <v>743800</v>
      </c>
      <c r="BC21" s="7">
        <f t="shared" si="16"/>
        <v>-30250</v>
      </c>
      <c r="BD21" s="5"/>
      <c r="BE21" s="27">
        <f t="shared" si="17"/>
        <v>3.2292129286947892E-2</v>
      </c>
      <c r="BF21" s="27">
        <f t="shared" si="18"/>
        <v>0.62762119534542782</v>
      </c>
      <c r="BG21" s="27">
        <f t="shared" si="19"/>
        <v>-3.9080162780182157E-2</v>
      </c>
      <c r="BH21" s="5"/>
      <c r="BJ21" s="26">
        <f>BC21</f>
        <v>-30250</v>
      </c>
      <c r="BK21" s="5"/>
      <c r="BL21" s="7">
        <f t="shared" si="20"/>
        <v>15579.62</v>
      </c>
      <c r="BM21" s="5"/>
      <c r="BN21" s="7">
        <f t="shared" si="21"/>
        <v>15741</v>
      </c>
      <c r="BO21" s="7">
        <f t="shared" si="22"/>
        <v>15329.7</v>
      </c>
      <c r="BP21" s="5"/>
      <c r="BQ21" s="25">
        <f t="shared" si="23"/>
        <v>0.18812160413971543</v>
      </c>
      <c r="BR21" s="25">
        <f t="shared" si="24"/>
        <v>0.81634058809909693</v>
      </c>
    </row>
    <row r="22" spans="1:70" s="7" customFormat="1" ht="15" thickBot="1">
      <c r="A22" s="6">
        <v>44593</v>
      </c>
      <c r="B22" s="7" t="s">
        <v>45</v>
      </c>
      <c r="C22" s="8">
        <v>15828.95</v>
      </c>
      <c r="D22" s="8">
        <v>16014.95</v>
      </c>
      <c r="E22" s="8">
        <v>15500</v>
      </c>
      <c r="F22" s="8">
        <v>15689.55</v>
      </c>
      <c r="G22" s="8">
        <v>15924.15</v>
      </c>
      <c r="H22" s="8">
        <v>15903.85</v>
      </c>
      <c r="I22" s="8">
        <v>15853.93</v>
      </c>
      <c r="J22" s="8">
        <v>19325</v>
      </c>
      <c r="K22" s="8">
        <v>8638</v>
      </c>
      <c r="L22" s="7">
        <v>357187</v>
      </c>
      <c r="M22" s="8">
        <v>5662819153.25</v>
      </c>
      <c r="N22" s="7">
        <v>71292</v>
      </c>
      <c r="O22" s="7">
        <v>69927</v>
      </c>
      <c r="P22" s="7">
        <v>19.579999999999998</v>
      </c>
      <c r="R22" s="9">
        <v>44593</v>
      </c>
      <c r="S22" s="10">
        <v>44616</v>
      </c>
      <c r="T22" s="11" t="s">
        <v>46</v>
      </c>
      <c r="U22" s="12" t="s">
        <v>47</v>
      </c>
      <c r="V22" s="13">
        <v>15855.9</v>
      </c>
      <c r="W22" s="13">
        <v>16045</v>
      </c>
      <c r="X22" s="13">
        <v>15514.05</v>
      </c>
      <c r="Y22" s="13">
        <v>15929.25</v>
      </c>
      <c r="Z22" s="13">
        <v>15957.05</v>
      </c>
      <c r="AA22" s="13">
        <v>15929.25</v>
      </c>
      <c r="AB22" s="14">
        <v>435450</v>
      </c>
      <c r="AC22" s="13">
        <v>69123.03</v>
      </c>
      <c r="AD22" s="13">
        <v>69123.03</v>
      </c>
      <c r="AE22" s="14">
        <v>722800</v>
      </c>
      <c r="AF22" s="15">
        <v>-4850</v>
      </c>
      <c r="AH22" s="6">
        <v>44593</v>
      </c>
      <c r="AI22" s="6">
        <v>44651</v>
      </c>
      <c r="AL22" s="8">
        <v>15981.6</v>
      </c>
      <c r="AM22" s="8">
        <v>16108.05</v>
      </c>
      <c r="AN22" s="8">
        <v>15590</v>
      </c>
      <c r="AO22" s="8">
        <v>16002.8</v>
      </c>
      <c r="AP22" s="8">
        <v>16041.7</v>
      </c>
      <c r="AQ22" s="8">
        <v>16002.8</v>
      </c>
      <c r="AR22" s="7">
        <v>12000</v>
      </c>
      <c r="AS22" s="8">
        <v>191242745</v>
      </c>
      <c r="AT22" s="8">
        <v>191242745</v>
      </c>
      <c r="AU22" s="7">
        <v>18000</v>
      </c>
      <c r="AV22" s="7">
        <v>1850</v>
      </c>
      <c r="AX22" s="6">
        <f t="shared" si="0"/>
        <v>44593</v>
      </c>
      <c r="AY22" s="23">
        <f t="shared" si="13"/>
        <v>15903.85</v>
      </c>
      <c r="AZ22" s="7">
        <f t="shared" si="14"/>
        <v>110.86177631100001</v>
      </c>
      <c r="BA22" s="7">
        <f t="shared" si="15"/>
        <v>113.15845070259999</v>
      </c>
      <c r="BB22" s="24">
        <f t="shared" si="3"/>
        <v>740800</v>
      </c>
      <c r="BC22" s="7">
        <f t="shared" si="16"/>
        <v>-3000</v>
      </c>
      <c r="BD22" s="5"/>
      <c r="BE22" s="27">
        <f t="shared" si="17"/>
        <v>1.365877287748859E-2</v>
      </c>
      <c r="BF22" s="27">
        <f t="shared" si="18"/>
        <v>0.97970390742061297</v>
      </c>
      <c r="BG22" s="27">
        <f t="shared" si="19"/>
        <v>-4.0333422963162143E-3</v>
      </c>
      <c r="BH22" s="5"/>
      <c r="BI22" s="5"/>
      <c r="BJ22" s="23">
        <f>BC22</f>
        <v>-3000</v>
      </c>
      <c r="BK22" s="5"/>
      <c r="BL22" s="7">
        <f t="shared" si="20"/>
        <v>15853.93</v>
      </c>
      <c r="BM22" s="5"/>
      <c r="BN22" s="7">
        <f t="shared" si="21"/>
        <v>16014.95</v>
      </c>
      <c r="BO22" s="7">
        <f t="shared" si="22"/>
        <v>15500</v>
      </c>
      <c r="BP22" s="5"/>
      <c r="BQ22" s="25">
        <f t="shared" si="23"/>
        <v>0.17703234152652003</v>
      </c>
      <c r="BR22" s="25">
        <f t="shared" si="24"/>
        <v>0.84114957166010651</v>
      </c>
    </row>
    <row r="23" spans="1:70" s="7" customFormat="1" ht="15" thickBot="1">
      <c r="A23" s="6">
        <v>44594</v>
      </c>
      <c r="B23" s="7" t="s">
        <v>45</v>
      </c>
      <c r="C23" s="8">
        <v>16030.1</v>
      </c>
      <c r="D23" s="8">
        <v>16750</v>
      </c>
      <c r="E23" s="8">
        <v>15925</v>
      </c>
      <c r="F23" s="8">
        <v>15903.85</v>
      </c>
      <c r="G23" s="8">
        <v>16696.05</v>
      </c>
      <c r="H23" s="8">
        <v>16706</v>
      </c>
      <c r="I23" s="8">
        <v>16559.75</v>
      </c>
      <c r="J23" s="8">
        <v>19325</v>
      </c>
      <c r="K23" s="8">
        <v>8638</v>
      </c>
      <c r="L23" s="7">
        <v>525745</v>
      </c>
      <c r="M23" s="8">
        <v>8706203332.8500004</v>
      </c>
      <c r="N23" s="7">
        <v>84649</v>
      </c>
      <c r="O23" s="7">
        <v>91443</v>
      </c>
      <c r="P23" s="7">
        <v>17.39</v>
      </c>
      <c r="R23" s="9">
        <v>44594</v>
      </c>
      <c r="S23" s="10">
        <v>44616</v>
      </c>
      <c r="T23" s="11" t="s">
        <v>46</v>
      </c>
      <c r="U23" s="12" t="s">
        <v>47</v>
      </c>
      <c r="V23" s="13">
        <v>16044.1</v>
      </c>
      <c r="W23" s="13">
        <v>16795.95</v>
      </c>
      <c r="X23" s="13">
        <v>15971</v>
      </c>
      <c r="Y23" s="13">
        <v>16721.45</v>
      </c>
      <c r="Z23" s="13">
        <v>16719.95</v>
      </c>
      <c r="AA23" s="13">
        <v>16721.45</v>
      </c>
      <c r="AB23" s="14">
        <v>471650</v>
      </c>
      <c r="AC23" s="13">
        <v>78210.070000000007</v>
      </c>
      <c r="AD23" s="13">
        <v>78210.070000000007</v>
      </c>
      <c r="AE23" s="14">
        <v>691250</v>
      </c>
      <c r="AF23" s="15">
        <v>-31550</v>
      </c>
      <c r="AH23" s="6">
        <v>44594</v>
      </c>
      <c r="AI23" s="6">
        <v>44651</v>
      </c>
      <c r="AL23" s="8">
        <v>16049.65</v>
      </c>
      <c r="AM23" s="8">
        <v>16850</v>
      </c>
      <c r="AN23" s="8">
        <v>16049.65</v>
      </c>
      <c r="AO23" s="8">
        <v>16786.95</v>
      </c>
      <c r="AP23" s="8">
        <v>16788.95</v>
      </c>
      <c r="AQ23" s="8">
        <v>16786.95</v>
      </c>
      <c r="AR23" s="7">
        <v>15700</v>
      </c>
      <c r="AS23" s="8">
        <v>260526602.5</v>
      </c>
      <c r="AT23" s="8">
        <v>260526602.5</v>
      </c>
      <c r="AU23" s="7">
        <v>18350</v>
      </c>
      <c r="AV23" s="7">
        <v>350</v>
      </c>
      <c r="AX23" s="6">
        <f t="shared" si="0"/>
        <v>44594</v>
      </c>
      <c r="AY23" s="23">
        <f t="shared" si="13"/>
        <v>16706</v>
      </c>
      <c r="AZ23" s="7">
        <f t="shared" si="14"/>
        <v>151.427321925</v>
      </c>
      <c r="BA23" s="7">
        <f t="shared" si="15"/>
        <v>108.6915521808</v>
      </c>
      <c r="BB23" s="24">
        <f t="shared" si="3"/>
        <v>709600</v>
      </c>
      <c r="BC23" s="7">
        <f t="shared" si="16"/>
        <v>-31200</v>
      </c>
      <c r="BD23" s="5"/>
      <c r="BE23" s="27">
        <f t="shared" si="17"/>
        <v>5.0437472687431005E-2</v>
      </c>
      <c r="BF23" s="27">
        <f t="shared" si="18"/>
        <v>1.3931839125189081</v>
      </c>
      <c r="BG23" s="27">
        <f t="shared" si="19"/>
        <v>-4.2116630669546434E-2</v>
      </c>
      <c r="BH23" s="5"/>
      <c r="BJ23" s="26">
        <f>BC23</f>
        <v>-31200</v>
      </c>
      <c r="BK23" s="5"/>
      <c r="BL23" s="7">
        <f t="shared" si="20"/>
        <v>16559.75</v>
      </c>
      <c r="BM23" s="5"/>
      <c r="BN23" s="7">
        <f t="shared" si="21"/>
        <v>16750</v>
      </c>
      <c r="BO23" s="7">
        <f t="shared" si="22"/>
        <v>15925</v>
      </c>
      <c r="BP23" s="5"/>
      <c r="BQ23" s="25">
        <f t="shared" si="23"/>
        <v>0.13552393272962485</v>
      </c>
      <c r="BR23" s="25">
        <f t="shared" si="24"/>
        <v>0.93401250289418847</v>
      </c>
    </row>
    <row r="24" spans="1:70" s="7" customFormat="1" ht="15" thickBot="1">
      <c r="A24" s="6">
        <v>44595</v>
      </c>
      <c r="B24" s="7" t="s">
        <v>45</v>
      </c>
      <c r="C24" s="8">
        <v>16706</v>
      </c>
      <c r="D24" s="8">
        <v>16717</v>
      </c>
      <c r="E24" s="8">
        <v>16263.7</v>
      </c>
      <c r="F24" s="8">
        <v>16706</v>
      </c>
      <c r="G24" s="8">
        <v>16320</v>
      </c>
      <c r="H24" s="8">
        <v>16348.1</v>
      </c>
      <c r="I24" s="8">
        <v>16555.64</v>
      </c>
      <c r="J24" s="8">
        <v>19325</v>
      </c>
      <c r="K24" s="8">
        <v>8638</v>
      </c>
      <c r="L24" s="7">
        <v>289137</v>
      </c>
      <c r="M24" s="8">
        <v>4786847321.3500004</v>
      </c>
      <c r="N24" s="7">
        <v>51326</v>
      </c>
      <c r="O24" s="7">
        <v>72797</v>
      </c>
      <c r="P24" s="7">
        <v>25.18</v>
      </c>
      <c r="R24" s="9">
        <v>44595</v>
      </c>
      <c r="S24" s="10">
        <v>44616</v>
      </c>
      <c r="T24" s="11" t="s">
        <v>46</v>
      </c>
      <c r="U24" s="12" t="s">
        <v>47</v>
      </c>
      <c r="V24" s="13">
        <v>16730.8</v>
      </c>
      <c r="W24" s="13">
        <v>16735</v>
      </c>
      <c r="X24" s="13">
        <v>16308.15</v>
      </c>
      <c r="Y24" s="13">
        <v>16366.4</v>
      </c>
      <c r="Z24" s="13">
        <v>16378.85</v>
      </c>
      <c r="AA24" s="13">
        <v>16366.4</v>
      </c>
      <c r="AB24" s="14">
        <v>236650</v>
      </c>
      <c r="AC24" s="13">
        <v>39196.19</v>
      </c>
      <c r="AD24" s="13">
        <v>39196.19</v>
      </c>
      <c r="AE24" s="14">
        <v>678050</v>
      </c>
      <c r="AF24" s="15">
        <v>-13200</v>
      </c>
      <c r="AH24" s="6">
        <v>44595</v>
      </c>
      <c r="AI24" s="6">
        <v>44651</v>
      </c>
      <c r="AL24" s="8">
        <v>16789</v>
      </c>
      <c r="AM24" s="8">
        <v>16802.349999999999</v>
      </c>
      <c r="AN24" s="8">
        <v>16390</v>
      </c>
      <c r="AO24" s="8">
        <v>16434.2</v>
      </c>
      <c r="AP24" s="8">
        <v>16416.099999999999</v>
      </c>
      <c r="AQ24" s="8">
        <v>16434.2</v>
      </c>
      <c r="AR24" s="7">
        <v>8400</v>
      </c>
      <c r="AS24" s="8">
        <v>139763807.5</v>
      </c>
      <c r="AT24" s="8">
        <v>139763807.5</v>
      </c>
      <c r="AU24" s="7">
        <v>18650</v>
      </c>
      <c r="AV24" s="7">
        <v>300</v>
      </c>
      <c r="AX24" s="6">
        <f t="shared" si="0"/>
        <v>44595</v>
      </c>
      <c r="AY24" s="23">
        <f t="shared" si="13"/>
        <v>16348.1</v>
      </c>
      <c r="AZ24" s="7">
        <f t="shared" si="14"/>
        <v>120.52009250799999</v>
      </c>
      <c r="BA24" s="7">
        <f t="shared" si="15"/>
        <v>110.2220868462</v>
      </c>
      <c r="BB24" s="24">
        <f t="shared" si="3"/>
        <v>696700</v>
      </c>
      <c r="BC24" s="7">
        <f t="shared" si="16"/>
        <v>-12900</v>
      </c>
      <c r="BD24" s="5"/>
      <c r="BE24" s="27">
        <f t="shared" si="17"/>
        <v>-2.1423440679995191E-2</v>
      </c>
      <c r="BF24" s="27">
        <f t="shared" si="18"/>
        <v>1.0934296016021676</v>
      </c>
      <c r="BG24" s="27">
        <f t="shared" si="19"/>
        <v>-1.8179255918827509E-2</v>
      </c>
      <c r="BH24" s="5"/>
      <c r="BI24" s="5">
        <f>BC24</f>
        <v>-12900</v>
      </c>
      <c r="BJ24" s="23"/>
      <c r="BK24" s="5"/>
      <c r="BL24" s="7">
        <f t="shared" si="20"/>
        <v>16555.64</v>
      </c>
      <c r="BM24" s="5"/>
      <c r="BN24" s="7">
        <f t="shared" si="21"/>
        <v>16717</v>
      </c>
      <c r="BO24" s="7">
        <f t="shared" si="22"/>
        <v>16263.7</v>
      </c>
      <c r="BP24" s="5"/>
      <c r="BQ24" s="25">
        <f t="shared" si="23"/>
        <v>0.15404398447606726</v>
      </c>
      <c r="BR24" s="25">
        <f t="shared" si="24"/>
        <v>0.89257930076406578</v>
      </c>
    </row>
    <row r="25" spans="1:70" s="7" customFormat="1" ht="15" thickBot="1">
      <c r="A25" s="6">
        <v>44596</v>
      </c>
      <c r="B25" s="7" t="s">
        <v>45</v>
      </c>
      <c r="C25" s="8">
        <v>16348</v>
      </c>
      <c r="D25" s="8">
        <v>16469.349999999999</v>
      </c>
      <c r="E25" s="8">
        <v>16145</v>
      </c>
      <c r="F25" s="8">
        <v>16348.1</v>
      </c>
      <c r="G25" s="8">
        <v>16160</v>
      </c>
      <c r="H25" s="8">
        <v>16205.75</v>
      </c>
      <c r="I25" s="8">
        <v>16289.75</v>
      </c>
      <c r="J25" s="8">
        <v>19325</v>
      </c>
      <c r="K25" s="8">
        <v>8638</v>
      </c>
      <c r="L25" s="7">
        <v>294505</v>
      </c>
      <c r="M25" s="8">
        <v>4797411821.4499998</v>
      </c>
      <c r="N25" s="7">
        <v>50305</v>
      </c>
      <c r="O25" s="7">
        <v>78332</v>
      </c>
      <c r="P25" s="7">
        <v>26.6</v>
      </c>
      <c r="R25" s="9">
        <v>44596</v>
      </c>
      <c r="S25" s="10">
        <v>44616</v>
      </c>
      <c r="T25" s="11" t="s">
        <v>46</v>
      </c>
      <c r="U25" s="12" t="s">
        <v>47</v>
      </c>
      <c r="V25" s="13">
        <v>16400.25</v>
      </c>
      <c r="W25" s="13">
        <v>16493.95</v>
      </c>
      <c r="X25" s="13">
        <v>16205.8</v>
      </c>
      <c r="Y25" s="13">
        <v>16261.9</v>
      </c>
      <c r="Z25" s="13">
        <v>16212</v>
      </c>
      <c r="AA25" s="13">
        <v>16261.9</v>
      </c>
      <c r="AB25" s="14">
        <v>188850</v>
      </c>
      <c r="AC25" s="13">
        <v>30825.18</v>
      </c>
      <c r="AD25" s="13">
        <v>30825.18</v>
      </c>
      <c r="AE25" s="14">
        <v>671900</v>
      </c>
      <c r="AF25" s="15">
        <v>-6150</v>
      </c>
      <c r="AH25" s="6">
        <v>44596</v>
      </c>
      <c r="AI25" s="6">
        <v>44651</v>
      </c>
      <c r="AL25" s="8">
        <v>16608.2</v>
      </c>
      <c r="AM25" s="8">
        <v>16608.2</v>
      </c>
      <c r="AN25" s="8">
        <v>16280</v>
      </c>
      <c r="AO25" s="8">
        <v>16325.2</v>
      </c>
      <c r="AP25" s="8">
        <v>16295</v>
      </c>
      <c r="AQ25" s="8">
        <v>16325.2</v>
      </c>
      <c r="AR25" s="7">
        <v>4850</v>
      </c>
      <c r="AS25" s="8">
        <v>79499292.5</v>
      </c>
      <c r="AT25" s="8">
        <v>79499292.5</v>
      </c>
      <c r="AU25" s="7">
        <v>19200</v>
      </c>
      <c r="AV25" s="7">
        <v>550</v>
      </c>
      <c r="AX25" s="6">
        <f t="shared" si="0"/>
        <v>44596</v>
      </c>
      <c r="AY25" s="23">
        <f t="shared" si="13"/>
        <v>16205.75</v>
      </c>
      <c r="AZ25" s="7">
        <f t="shared" si="14"/>
        <v>127.6008697</v>
      </c>
      <c r="BA25" s="7">
        <f t="shared" si="15"/>
        <v>114.91509385520001</v>
      </c>
      <c r="BB25" s="24">
        <f t="shared" si="3"/>
        <v>691100</v>
      </c>
      <c r="BC25" s="7">
        <f t="shared" si="16"/>
        <v>-5600</v>
      </c>
      <c r="BD25" s="5"/>
      <c r="BE25" s="27">
        <f t="shared" si="17"/>
        <v>-8.7074338914002458E-3</v>
      </c>
      <c r="BF25" s="27">
        <f t="shared" si="18"/>
        <v>1.1103925987371583</v>
      </c>
      <c r="BG25" s="27">
        <f t="shared" si="19"/>
        <v>-8.037892923783551E-3</v>
      </c>
      <c r="BH25" s="5"/>
      <c r="BI25" s="7">
        <f>BC25</f>
        <v>-5600</v>
      </c>
      <c r="BJ25" s="26"/>
      <c r="BK25" s="5"/>
      <c r="BL25" s="7">
        <f t="shared" si="20"/>
        <v>16289.75</v>
      </c>
      <c r="BM25" s="5"/>
      <c r="BN25" s="7">
        <f t="shared" si="21"/>
        <v>16469.349999999999</v>
      </c>
      <c r="BO25" s="7">
        <f t="shared" si="22"/>
        <v>16145</v>
      </c>
      <c r="BP25" s="5"/>
      <c r="BQ25" s="25">
        <f t="shared" si="23"/>
        <v>0.16141009055627425</v>
      </c>
      <c r="BR25" s="25">
        <f t="shared" si="24"/>
        <v>0.87609979161843021</v>
      </c>
    </row>
    <row r="26" spans="1:70" s="7" customFormat="1" ht="15" thickBot="1">
      <c r="A26" s="6">
        <v>44599</v>
      </c>
      <c r="B26" s="7" t="s">
        <v>45</v>
      </c>
      <c r="C26" s="8">
        <v>16160</v>
      </c>
      <c r="D26" s="8">
        <v>16364.05</v>
      </c>
      <c r="E26" s="8">
        <v>15650</v>
      </c>
      <c r="F26" s="8">
        <v>16205.75</v>
      </c>
      <c r="G26" s="8">
        <v>15732</v>
      </c>
      <c r="H26" s="8">
        <v>15711.35</v>
      </c>
      <c r="I26" s="8">
        <v>15925.53</v>
      </c>
      <c r="J26" s="8">
        <v>19325</v>
      </c>
      <c r="K26" s="8">
        <v>8960.0499999999993</v>
      </c>
      <c r="L26" s="7">
        <v>356664</v>
      </c>
      <c r="M26" s="8">
        <v>5680064825.5500002</v>
      </c>
      <c r="N26" s="7">
        <v>66454</v>
      </c>
      <c r="O26" s="7">
        <v>99435</v>
      </c>
      <c r="P26" s="7">
        <v>27.88</v>
      </c>
      <c r="R26" s="9">
        <v>44599</v>
      </c>
      <c r="S26" s="10">
        <v>44616</v>
      </c>
      <c r="T26" s="11" t="s">
        <v>46</v>
      </c>
      <c r="U26" s="12" t="s">
        <v>47</v>
      </c>
      <c r="V26" s="13">
        <v>16361.2</v>
      </c>
      <c r="W26" s="13">
        <v>16372.35</v>
      </c>
      <c r="X26" s="13">
        <v>15660.1</v>
      </c>
      <c r="Y26" s="13">
        <v>15741.45</v>
      </c>
      <c r="Z26" s="13">
        <v>15753.8</v>
      </c>
      <c r="AA26" s="13">
        <v>15741.45</v>
      </c>
      <c r="AB26" s="14">
        <v>353450</v>
      </c>
      <c r="AC26" s="13">
        <v>56364.83</v>
      </c>
      <c r="AD26" s="13">
        <v>56364.83</v>
      </c>
      <c r="AE26" s="14">
        <v>677200</v>
      </c>
      <c r="AF26" s="15">
        <v>5300</v>
      </c>
      <c r="AH26" s="6">
        <v>44599</v>
      </c>
      <c r="AI26" s="6">
        <v>44651</v>
      </c>
      <c r="AL26" s="8">
        <v>15906</v>
      </c>
      <c r="AM26" s="8">
        <v>16345.85</v>
      </c>
      <c r="AN26" s="8">
        <v>15742.85</v>
      </c>
      <c r="AO26" s="8">
        <v>15815.85</v>
      </c>
      <c r="AP26" s="8">
        <v>15828.95</v>
      </c>
      <c r="AQ26" s="8">
        <v>15815.85</v>
      </c>
      <c r="AR26" s="7">
        <v>8550</v>
      </c>
      <c r="AS26" s="8">
        <v>136301617.5</v>
      </c>
      <c r="AT26" s="8">
        <v>136301617.5</v>
      </c>
      <c r="AU26" s="7">
        <v>21700</v>
      </c>
      <c r="AV26" s="7">
        <v>2500</v>
      </c>
      <c r="AX26" s="6">
        <f t="shared" si="0"/>
        <v>44599</v>
      </c>
      <c r="AY26" s="23">
        <f t="shared" si="13"/>
        <v>15711.35</v>
      </c>
      <c r="AZ26" s="7">
        <f t="shared" si="14"/>
        <v>158.355507555</v>
      </c>
      <c r="BA26" s="7">
        <f t="shared" si="15"/>
        <v>120.21668976880001</v>
      </c>
      <c r="BB26" s="24">
        <f t="shared" si="3"/>
        <v>698900</v>
      </c>
      <c r="BC26" s="7">
        <f t="shared" si="16"/>
        <v>7800</v>
      </c>
      <c r="BD26" s="5"/>
      <c r="BE26" s="27">
        <f t="shared" si="17"/>
        <v>-3.0507690171698295E-2</v>
      </c>
      <c r="BF26" s="27">
        <f t="shared" si="18"/>
        <v>1.31725060687953</v>
      </c>
      <c r="BG26" s="27">
        <f t="shared" si="19"/>
        <v>1.1286355086094631E-2</v>
      </c>
      <c r="BH26" s="5"/>
      <c r="BI26" s="5"/>
      <c r="BJ26" s="23">
        <f>BC26</f>
        <v>7800</v>
      </c>
      <c r="BK26" s="5"/>
      <c r="BL26" s="7">
        <f t="shared" si="20"/>
        <v>15925.53</v>
      </c>
      <c r="BM26" s="5"/>
      <c r="BN26" s="7">
        <f t="shared" si="21"/>
        <v>16364.05</v>
      </c>
      <c r="BO26" s="7">
        <f t="shared" si="22"/>
        <v>15650</v>
      </c>
      <c r="BP26" s="5"/>
      <c r="BQ26" s="25">
        <f t="shared" si="23"/>
        <v>0.18699353169469596</v>
      </c>
      <c r="BR26" s="25">
        <f t="shared" si="24"/>
        <v>0.75348909883315407</v>
      </c>
    </row>
    <row r="27" spans="1:70" s="7" customFormat="1" ht="15" thickBot="1">
      <c r="A27" s="6">
        <v>44600</v>
      </c>
      <c r="B27" s="7" t="s">
        <v>45</v>
      </c>
      <c r="C27" s="8">
        <v>15810</v>
      </c>
      <c r="D27" s="8">
        <v>16119.8</v>
      </c>
      <c r="E27" s="8">
        <v>15720</v>
      </c>
      <c r="F27" s="8">
        <v>15711.35</v>
      </c>
      <c r="G27" s="8">
        <v>15978</v>
      </c>
      <c r="H27" s="8">
        <v>15989.15</v>
      </c>
      <c r="I27" s="8">
        <v>15927.24</v>
      </c>
      <c r="J27" s="8">
        <v>19325</v>
      </c>
      <c r="K27" s="8">
        <v>8960.0499999999993</v>
      </c>
      <c r="L27" s="7">
        <v>410373</v>
      </c>
      <c r="M27" s="8">
        <v>6536109438.3500004</v>
      </c>
      <c r="N27" s="7">
        <v>87076</v>
      </c>
      <c r="O27" s="7">
        <v>76410</v>
      </c>
      <c r="P27" s="7">
        <v>18.62</v>
      </c>
      <c r="R27" s="9">
        <v>44600</v>
      </c>
      <c r="S27" s="10">
        <v>44616</v>
      </c>
      <c r="T27" s="11" t="s">
        <v>46</v>
      </c>
      <c r="U27" s="12" t="s">
        <v>47</v>
      </c>
      <c r="V27" s="13">
        <v>15839.75</v>
      </c>
      <c r="W27" s="13">
        <v>16153.5</v>
      </c>
      <c r="X27" s="13">
        <v>15766.3</v>
      </c>
      <c r="Y27" s="13">
        <v>16032.05</v>
      </c>
      <c r="Z27" s="13">
        <v>16046.15</v>
      </c>
      <c r="AA27" s="13">
        <v>16032.05</v>
      </c>
      <c r="AB27" s="14">
        <v>319850</v>
      </c>
      <c r="AC27" s="13">
        <v>51072.23</v>
      </c>
      <c r="AD27" s="13">
        <v>51072.23</v>
      </c>
      <c r="AE27" s="14">
        <v>661250</v>
      </c>
      <c r="AF27" s="15">
        <v>-15950</v>
      </c>
      <c r="AH27" s="6">
        <v>44600</v>
      </c>
      <c r="AI27" s="6">
        <v>44651</v>
      </c>
      <c r="AL27" s="8">
        <v>16002.85</v>
      </c>
      <c r="AM27" s="8">
        <v>16207.05</v>
      </c>
      <c r="AN27" s="8">
        <v>15830.05</v>
      </c>
      <c r="AO27" s="8">
        <v>16105.95</v>
      </c>
      <c r="AP27" s="8">
        <v>16100</v>
      </c>
      <c r="AQ27" s="8">
        <v>16105.95</v>
      </c>
      <c r="AR27" s="7">
        <v>21400</v>
      </c>
      <c r="AS27" s="8">
        <v>342839777.5</v>
      </c>
      <c r="AT27" s="8">
        <v>342839777.5</v>
      </c>
      <c r="AU27" s="7">
        <v>23150</v>
      </c>
      <c r="AV27" s="7">
        <v>1450</v>
      </c>
      <c r="AX27" s="6">
        <f t="shared" si="0"/>
        <v>44600</v>
      </c>
      <c r="AY27" s="23">
        <f t="shared" si="13"/>
        <v>15989.15</v>
      </c>
      <c r="AZ27" s="7">
        <f t="shared" si="14"/>
        <v>121.70004084000001</v>
      </c>
      <c r="BA27" s="7">
        <f t="shared" si="15"/>
        <v>133.7531135998</v>
      </c>
      <c r="BB27" s="24">
        <f t="shared" si="3"/>
        <v>684400</v>
      </c>
      <c r="BC27" s="7">
        <f t="shared" si="16"/>
        <v>-14500</v>
      </c>
      <c r="BD27" s="5"/>
      <c r="BE27" s="27">
        <f t="shared" si="17"/>
        <v>1.7681485041068989E-2</v>
      </c>
      <c r="BF27" s="27">
        <f t="shared" si="18"/>
        <v>0.90988566594521492</v>
      </c>
      <c r="BG27" s="27">
        <f t="shared" si="19"/>
        <v>-2.0746887966804978E-2</v>
      </c>
      <c r="BH27" s="5"/>
      <c r="BJ27" s="26">
        <f>BC27</f>
        <v>-14500</v>
      </c>
      <c r="BK27" s="5"/>
      <c r="BL27" s="7">
        <f t="shared" si="20"/>
        <v>15927.24</v>
      </c>
      <c r="BM27" s="5"/>
      <c r="BN27" s="7">
        <f t="shared" si="21"/>
        <v>16119.8</v>
      </c>
      <c r="BO27" s="7">
        <f t="shared" si="22"/>
        <v>15720</v>
      </c>
      <c r="BP27" s="5"/>
      <c r="BQ27" s="25">
        <f t="shared" si="23"/>
        <v>0.1726183699870634</v>
      </c>
      <c r="BR27" s="25">
        <f t="shared" si="24"/>
        <v>0.78449339010385</v>
      </c>
    </row>
    <row r="28" spans="1:70" s="7" customFormat="1" ht="15" thickBot="1">
      <c r="A28" s="6">
        <v>44601</v>
      </c>
      <c r="B28" s="7" t="s">
        <v>45</v>
      </c>
      <c r="C28" s="8">
        <v>16180</v>
      </c>
      <c r="D28" s="8">
        <v>16414.900000000001</v>
      </c>
      <c r="E28" s="8">
        <v>16120</v>
      </c>
      <c r="F28" s="8">
        <v>15989.15</v>
      </c>
      <c r="G28" s="8">
        <v>16268.25</v>
      </c>
      <c r="H28" s="8">
        <v>16257.8</v>
      </c>
      <c r="I28" s="8">
        <v>16275.89</v>
      </c>
      <c r="J28" s="8">
        <v>19325</v>
      </c>
      <c r="K28" s="8">
        <v>8960.0499999999993</v>
      </c>
      <c r="L28" s="7">
        <v>251023</v>
      </c>
      <c r="M28" s="8">
        <v>4085623236.0500002</v>
      </c>
      <c r="N28" s="7">
        <v>51311</v>
      </c>
      <c r="O28" s="7">
        <v>53249</v>
      </c>
      <c r="P28" s="7">
        <v>21.21</v>
      </c>
      <c r="R28" s="9">
        <v>44601</v>
      </c>
      <c r="S28" s="10">
        <v>44616</v>
      </c>
      <c r="T28" s="11" t="s">
        <v>46</v>
      </c>
      <c r="U28" s="12" t="s">
        <v>47</v>
      </c>
      <c r="V28" s="13">
        <v>16189.95</v>
      </c>
      <c r="W28" s="13">
        <v>16467.8</v>
      </c>
      <c r="X28" s="13">
        <v>16150</v>
      </c>
      <c r="Y28" s="13">
        <v>16329.3</v>
      </c>
      <c r="Z28" s="13">
        <v>16339.45</v>
      </c>
      <c r="AA28" s="13">
        <v>16329.3</v>
      </c>
      <c r="AB28" s="14">
        <v>250350</v>
      </c>
      <c r="AC28" s="13">
        <v>40853.93</v>
      </c>
      <c r="AD28" s="13">
        <v>40853.93</v>
      </c>
      <c r="AE28" s="14">
        <v>654600</v>
      </c>
      <c r="AF28" s="15">
        <v>-6650</v>
      </c>
      <c r="AH28" s="6">
        <v>44601</v>
      </c>
      <c r="AI28" s="6">
        <v>44651</v>
      </c>
      <c r="AL28" s="8">
        <v>16270</v>
      </c>
      <c r="AM28" s="8">
        <v>16525.95</v>
      </c>
      <c r="AN28" s="8">
        <v>16220</v>
      </c>
      <c r="AO28" s="8">
        <v>16377.05</v>
      </c>
      <c r="AP28" s="8">
        <v>16401.3</v>
      </c>
      <c r="AQ28" s="8">
        <v>16377.05</v>
      </c>
      <c r="AR28" s="7">
        <v>17800</v>
      </c>
      <c r="AS28" s="8">
        <v>291599375</v>
      </c>
      <c r="AT28" s="8">
        <v>291599375</v>
      </c>
      <c r="AU28" s="7">
        <v>30250</v>
      </c>
      <c r="AV28" s="7">
        <v>7100</v>
      </c>
      <c r="AX28" s="6">
        <f t="shared" si="0"/>
        <v>44601</v>
      </c>
      <c r="AY28" s="23">
        <f t="shared" si="13"/>
        <v>16257.8</v>
      </c>
      <c r="AZ28" s="7">
        <f t="shared" si="14"/>
        <v>86.667486660999998</v>
      </c>
      <c r="BA28" s="7">
        <f t="shared" si="15"/>
        <v>135.92076650560003</v>
      </c>
      <c r="BB28" s="24">
        <f t="shared" si="3"/>
        <v>684850</v>
      </c>
      <c r="BC28" s="7">
        <f t="shared" si="16"/>
        <v>450</v>
      </c>
      <c r="BD28" s="5"/>
      <c r="BE28" s="27">
        <f t="shared" si="17"/>
        <v>1.6802018869045549E-2</v>
      </c>
      <c r="BF28" s="27">
        <f t="shared" si="18"/>
        <v>0.63763241548103866</v>
      </c>
      <c r="BG28" s="27">
        <f t="shared" si="19"/>
        <v>6.5751022793687905E-4</v>
      </c>
      <c r="BH28" s="5"/>
      <c r="BI28" s="5"/>
      <c r="BJ28" s="23">
        <f>BC28</f>
        <v>450</v>
      </c>
      <c r="BK28" s="5"/>
      <c r="BL28" s="7">
        <f t="shared" si="20"/>
        <v>16275.89</v>
      </c>
      <c r="BM28" s="5"/>
      <c r="BN28" s="7">
        <f t="shared" si="21"/>
        <v>16414.900000000001</v>
      </c>
      <c r="BO28" s="7">
        <f t="shared" si="22"/>
        <v>16120</v>
      </c>
      <c r="BP28" s="5"/>
      <c r="BQ28" s="25">
        <f t="shared" si="23"/>
        <v>0.15871668822768439</v>
      </c>
      <c r="BR28" s="25">
        <f t="shared" si="24"/>
        <v>0.81447648171606191</v>
      </c>
    </row>
    <row r="29" spans="1:70" s="7" customFormat="1" ht="15" thickBot="1">
      <c r="A29" s="6">
        <v>44602</v>
      </c>
      <c r="B29" s="7" t="s">
        <v>45</v>
      </c>
      <c r="C29" s="8">
        <v>16344.9</v>
      </c>
      <c r="D29" s="8">
        <v>16550</v>
      </c>
      <c r="E29" s="8">
        <v>16033</v>
      </c>
      <c r="F29" s="8">
        <v>16257.8</v>
      </c>
      <c r="G29" s="8">
        <v>16394</v>
      </c>
      <c r="H29" s="8">
        <v>16393.599999999999</v>
      </c>
      <c r="I29" s="8">
        <v>16368.61</v>
      </c>
      <c r="J29" s="8">
        <v>19325</v>
      </c>
      <c r="K29" s="8">
        <v>8960.0499999999993</v>
      </c>
      <c r="L29" s="7">
        <v>299770</v>
      </c>
      <c r="M29" s="8">
        <v>4906818140.9499998</v>
      </c>
      <c r="N29" s="7">
        <v>58366</v>
      </c>
      <c r="O29" s="7">
        <v>55925</v>
      </c>
      <c r="P29" s="7">
        <v>18.66</v>
      </c>
      <c r="R29" s="9">
        <v>44602</v>
      </c>
      <c r="S29" s="10">
        <v>44616</v>
      </c>
      <c r="T29" s="11" t="s">
        <v>46</v>
      </c>
      <c r="U29" s="12" t="s">
        <v>47</v>
      </c>
      <c r="V29" s="13">
        <v>16390.05</v>
      </c>
      <c r="W29" s="13">
        <v>16612.099999999999</v>
      </c>
      <c r="X29" s="13">
        <v>16060</v>
      </c>
      <c r="Y29" s="13">
        <v>16423.400000000001</v>
      </c>
      <c r="Z29" s="13">
        <v>16419.7</v>
      </c>
      <c r="AA29" s="13">
        <v>16423.400000000001</v>
      </c>
      <c r="AB29" s="14">
        <v>295700</v>
      </c>
      <c r="AC29" s="13">
        <v>48494.52</v>
      </c>
      <c r="AD29" s="13">
        <v>48494.52</v>
      </c>
      <c r="AE29" s="14">
        <v>642850</v>
      </c>
      <c r="AF29" s="15">
        <v>-11750</v>
      </c>
      <c r="AH29" s="6">
        <v>44602</v>
      </c>
      <c r="AI29" s="6">
        <v>44651</v>
      </c>
      <c r="AL29" s="8">
        <v>16779.8</v>
      </c>
      <c r="AM29" s="8">
        <v>16779.8</v>
      </c>
      <c r="AN29" s="8">
        <v>16141.15</v>
      </c>
      <c r="AO29" s="8">
        <v>16488.2</v>
      </c>
      <c r="AP29" s="8">
        <v>16490.25</v>
      </c>
      <c r="AQ29" s="8">
        <v>16488.2</v>
      </c>
      <c r="AR29" s="7">
        <v>15800</v>
      </c>
      <c r="AS29" s="8">
        <v>260273240</v>
      </c>
      <c r="AT29" s="8">
        <v>260273240</v>
      </c>
      <c r="AU29" s="7">
        <v>31350</v>
      </c>
      <c r="AV29" s="7">
        <v>1100</v>
      </c>
      <c r="AX29" s="6">
        <f t="shared" si="0"/>
        <v>44602</v>
      </c>
      <c r="AY29" s="23">
        <f t="shared" si="13"/>
        <v>16393.599999999999</v>
      </c>
      <c r="AZ29" s="7">
        <f t="shared" si="14"/>
        <v>91.541451425000005</v>
      </c>
      <c r="BA29" s="7">
        <f t="shared" si="15"/>
        <v>122.9687994528</v>
      </c>
      <c r="BB29" s="24">
        <f t="shared" si="3"/>
        <v>674200</v>
      </c>
      <c r="BC29" s="7">
        <f t="shared" si="16"/>
        <v>-10650</v>
      </c>
      <c r="BD29" s="5"/>
      <c r="BE29" s="27">
        <f t="shared" si="17"/>
        <v>8.3529136783574206E-3</v>
      </c>
      <c r="BF29" s="27">
        <f t="shared" si="18"/>
        <v>0.74442827637865183</v>
      </c>
      <c r="BG29" s="27">
        <f t="shared" si="19"/>
        <v>-1.5550850551215595E-2</v>
      </c>
      <c r="BH29" s="5"/>
      <c r="BJ29" s="26">
        <f>BC29</f>
        <v>-10650</v>
      </c>
      <c r="BK29" s="5"/>
      <c r="BL29" s="7">
        <f t="shared" si="20"/>
        <v>16368.61</v>
      </c>
      <c r="BM29" s="5"/>
      <c r="BN29" s="7">
        <f t="shared" si="21"/>
        <v>16550</v>
      </c>
      <c r="BO29" s="7">
        <f t="shared" si="22"/>
        <v>16033</v>
      </c>
      <c r="BP29" s="5"/>
      <c r="BQ29" s="25">
        <f t="shared" si="23"/>
        <v>0.15168952134540759</v>
      </c>
      <c r="BR29" s="25">
        <f t="shared" si="24"/>
        <v>0.82963264713924589</v>
      </c>
    </row>
    <row r="30" spans="1:70" s="7" customFormat="1" ht="15" thickBot="1">
      <c r="A30" s="6">
        <v>44603</v>
      </c>
      <c r="B30" s="7" t="s">
        <v>45</v>
      </c>
      <c r="C30" s="8">
        <v>16000</v>
      </c>
      <c r="D30" s="8">
        <v>16200</v>
      </c>
      <c r="E30" s="8">
        <v>15910</v>
      </c>
      <c r="F30" s="8">
        <v>16393.599999999999</v>
      </c>
      <c r="G30" s="8">
        <v>16119.95</v>
      </c>
      <c r="H30" s="8">
        <v>16113.1</v>
      </c>
      <c r="I30" s="8">
        <v>16104.67</v>
      </c>
      <c r="J30" s="8">
        <v>19325</v>
      </c>
      <c r="K30" s="8">
        <v>8960.0499999999993</v>
      </c>
      <c r="L30" s="7">
        <v>244696</v>
      </c>
      <c r="M30" s="8">
        <v>3940747457.3499999</v>
      </c>
      <c r="N30" s="7">
        <v>49340</v>
      </c>
      <c r="O30" s="7">
        <v>53305</v>
      </c>
      <c r="P30" s="7">
        <v>21.78</v>
      </c>
      <c r="R30" s="9">
        <v>44603</v>
      </c>
      <c r="S30" s="10">
        <v>44616</v>
      </c>
      <c r="T30" s="11" t="s">
        <v>46</v>
      </c>
      <c r="U30" s="12" t="s">
        <v>47</v>
      </c>
      <c r="V30" s="13">
        <v>16198.9</v>
      </c>
      <c r="W30" s="13">
        <v>16223.5</v>
      </c>
      <c r="X30" s="13">
        <v>15916</v>
      </c>
      <c r="Y30" s="13">
        <v>16110.45</v>
      </c>
      <c r="Z30" s="13">
        <v>16110</v>
      </c>
      <c r="AA30" s="13">
        <v>16110.45</v>
      </c>
      <c r="AB30" s="14">
        <v>286050</v>
      </c>
      <c r="AC30" s="13">
        <v>46100.81</v>
      </c>
      <c r="AD30" s="13">
        <v>46100.81</v>
      </c>
      <c r="AE30" s="14">
        <v>626200</v>
      </c>
      <c r="AF30" s="15">
        <v>-16650</v>
      </c>
      <c r="AH30" s="6">
        <v>44603</v>
      </c>
      <c r="AI30" s="6">
        <v>44651</v>
      </c>
      <c r="AL30" s="8">
        <v>16490.25</v>
      </c>
      <c r="AM30" s="8">
        <v>16490.25</v>
      </c>
      <c r="AN30" s="8">
        <v>15985.2</v>
      </c>
      <c r="AO30" s="8">
        <v>16174.05</v>
      </c>
      <c r="AP30" s="8">
        <v>16170</v>
      </c>
      <c r="AQ30" s="8">
        <v>16174.05</v>
      </c>
      <c r="AR30" s="7">
        <v>11150</v>
      </c>
      <c r="AS30" s="8">
        <v>180402210</v>
      </c>
      <c r="AT30" s="8">
        <v>180402210</v>
      </c>
      <c r="AU30" s="7">
        <v>33500</v>
      </c>
      <c r="AV30" s="7">
        <v>2150</v>
      </c>
      <c r="AX30" s="6">
        <f t="shared" si="0"/>
        <v>44603</v>
      </c>
      <c r="AY30" s="23">
        <f t="shared" si="13"/>
        <v>16113.1</v>
      </c>
      <c r="AZ30" s="7">
        <f t="shared" si="14"/>
        <v>85.845943435000009</v>
      </c>
      <c r="BA30" s="7">
        <f t="shared" si="15"/>
        <v>117.1730712362</v>
      </c>
      <c r="BB30" s="24">
        <f t="shared" si="3"/>
        <v>659700</v>
      </c>
      <c r="BC30" s="7">
        <f t="shared" si="16"/>
        <v>-14500</v>
      </c>
      <c r="BD30" s="5"/>
      <c r="BE30" s="27">
        <f t="shared" si="17"/>
        <v>-1.7110335740776778E-2</v>
      </c>
      <c r="BF30" s="27">
        <f t="shared" si="18"/>
        <v>0.73264225755378476</v>
      </c>
      <c r="BG30" s="27">
        <f t="shared" si="19"/>
        <v>-2.1506971225155741E-2</v>
      </c>
      <c r="BH30" s="5"/>
      <c r="BI30" s="5">
        <f>BC30</f>
        <v>-14500</v>
      </c>
      <c r="BJ30" s="23"/>
      <c r="BK30" s="5"/>
      <c r="BL30" s="7">
        <f t="shared" si="20"/>
        <v>16104.67</v>
      </c>
      <c r="BM30" s="5"/>
      <c r="BN30" s="7">
        <f t="shared" si="21"/>
        <v>16200</v>
      </c>
      <c r="BO30" s="7">
        <f t="shared" si="22"/>
        <v>15910</v>
      </c>
      <c r="BP30" s="5"/>
      <c r="BQ30" s="25">
        <f t="shared" si="23"/>
        <v>0.1662043984476067</v>
      </c>
      <c r="BR30" s="25">
        <f t="shared" si="24"/>
        <v>0.79832701826440722</v>
      </c>
    </row>
    <row r="31" spans="1:70" s="7" customFormat="1" ht="15" thickBot="1">
      <c r="A31" s="6">
        <v>44606</v>
      </c>
      <c r="B31" s="7" t="s">
        <v>45</v>
      </c>
      <c r="C31" s="8">
        <v>15805</v>
      </c>
      <c r="D31" s="8">
        <v>15887.95</v>
      </c>
      <c r="E31" s="8">
        <v>15451</v>
      </c>
      <c r="F31" s="8">
        <v>16113.1</v>
      </c>
      <c r="G31" s="8">
        <v>15650</v>
      </c>
      <c r="H31" s="8">
        <v>15674.15</v>
      </c>
      <c r="I31" s="8">
        <v>15708</v>
      </c>
      <c r="J31" s="8">
        <v>19325</v>
      </c>
      <c r="K31" s="8">
        <v>8960.0499999999993</v>
      </c>
      <c r="L31" s="7">
        <v>296115</v>
      </c>
      <c r="M31" s="8">
        <v>4651374923.8000002</v>
      </c>
      <c r="N31" s="7">
        <v>54654</v>
      </c>
      <c r="O31" s="7">
        <v>54723</v>
      </c>
      <c r="P31" s="7">
        <v>18.48</v>
      </c>
      <c r="R31" s="9">
        <v>44606</v>
      </c>
      <c r="S31" s="10">
        <v>44616</v>
      </c>
      <c r="T31" s="11" t="s">
        <v>46</v>
      </c>
      <c r="U31" s="12" t="s">
        <v>47</v>
      </c>
      <c r="V31" s="13">
        <v>15809.7</v>
      </c>
      <c r="W31" s="13">
        <v>15881.95</v>
      </c>
      <c r="X31" s="13">
        <v>15448.6</v>
      </c>
      <c r="Y31" s="13">
        <v>15675.15</v>
      </c>
      <c r="Z31" s="13">
        <v>15619.65</v>
      </c>
      <c r="AA31" s="13">
        <v>15675.15</v>
      </c>
      <c r="AB31" s="14">
        <v>334400</v>
      </c>
      <c r="AC31" s="13">
        <v>52503.1</v>
      </c>
      <c r="AD31" s="13">
        <v>52503.1</v>
      </c>
      <c r="AE31" s="14">
        <v>635750</v>
      </c>
      <c r="AF31" s="15">
        <v>9550</v>
      </c>
      <c r="AH31" s="6">
        <v>44606</v>
      </c>
      <c r="AI31" s="6">
        <v>44651</v>
      </c>
      <c r="AL31" s="8">
        <v>15217.35</v>
      </c>
      <c r="AM31" s="8">
        <v>15943.05</v>
      </c>
      <c r="AN31" s="8">
        <v>15217.35</v>
      </c>
      <c r="AO31" s="8">
        <v>15708.45</v>
      </c>
      <c r="AP31" s="8">
        <v>15676.3</v>
      </c>
      <c r="AQ31" s="8">
        <v>15708.45</v>
      </c>
      <c r="AR31" s="7">
        <v>16850</v>
      </c>
      <c r="AS31" s="8">
        <v>265377412.5</v>
      </c>
      <c r="AT31" s="8">
        <v>265377412.5</v>
      </c>
      <c r="AU31" s="7">
        <v>36200</v>
      </c>
      <c r="AV31" s="7">
        <v>2700</v>
      </c>
      <c r="AX31" s="6">
        <f t="shared" si="0"/>
        <v>44606</v>
      </c>
      <c r="AY31" s="23">
        <f t="shared" si="13"/>
        <v>15674.15</v>
      </c>
      <c r="AZ31" s="7">
        <f t="shared" si="14"/>
        <v>85.958888400000006</v>
      </c>
      <c r="BA31" s="7">
        <f t="shared" si="15"/>
        <v>108.82208598320001</v>
      </c>
      <c r="BB31" s="24">
        <f t="shared" si="3"/>
        <v>671950</v>
      </c>
      <c r="BC31" s="7">
        <f t="shared" si="16"/>
        <v>12250</v>
      </c>
      <c r="BD31" s="5"/>
      <c r="BE31" s="27">
        <f t="shared" si="17"/>
        <v>-2.7241809459384023E-2</v>
      </c>
      <c r="BF31" s="27">
        <f t="shared" si="18"/>
        <v>0.78990296522408476</v>
      </c>
      <c r="BG31" s="27">
        <f t="shared" si="19"/>
        <v>1.8569046536304382E-2</v>
      </c>
      <c r="BH31" s="5"/>
      <c r="BJ31" s="26">
        <f>BC31</f>
        <v>12250</v>
      </c>
      <c r="BK31" s="5"/>
      <c r="BL31" s="7">
        <f t="shared" si="20"/>
        <v>15708</v>
      </c>
      <c r="BM31" s="5"/>
      <c r="BN31" s="7">
        <f t="shared" si="21"/>
        <v>15887.95</v>
      </c>
      <c r="BO31" s="7">
        <f t="shared" si="22"/>
        <v>15451</v>
      </c>
      <c r="BP31" s="5"/>
      <c r="BQ31" s="25">
        <f t="shared" si="23"/>
        <v>0.18891849935316948</v>
      </c>
      <c r="BR31" s="25">
        <f t="shared" si="24"/>
        <v>0.74933733628718602</v>
      </c>
    </row>
    <row r="32" spans="1:70" s="7" customFormat="1" ht="15" thickBot="1">
      <c r="A32" s="6">
        <v>44607</v>
      </c>
      <c r="B32" s="7" t="s">
        <v>45</v>
      </c>
      <c r="C32" s="8">
        <v>15890</v>
      </c>
      <c r="D32" s="8">
        <v>16427.5</v>
      </c>
      <c r="E32" s="8">
        <v>15649</v>
      </c>
      <c r="F32" s="8">
        <v>15674.15</v>
      </c>
      <c r="G32" s="8">
        <v>16385.099999999999</v>
      </c>
      <c r="H32" s="8">
        <v>16375.25</v>
      </c>
      <c r="I32" s="8">
        <v>16018.34</v>
      </c>
      <c r="J32" s="8">
        <v>19325</v>
      </c>
      <c r="K32" s="8">
        <v>8960.0499999999993</v>
      </c>
      <c r="L32" s="7">
        <v>359213</v>
      </c>
      <c r="M32" s="8">
        <v>5753994346.6499996</v>
      </c>
      <c r="N32" s="7">
        <v>67466</v>
      </c>
      <c r="O32" s="7">
        <v>61242</v>
      </c>
      <c r="P32" s="7">
        <v>17.05</v>
      </c>
      <c r="R32" s="9">
        <v>44607</v>
      </c>
      <c r="S32" s="10">
        <v>44616</v>
      </c>
      <c r="T32" s="11" t="s">
        <v>46</v>
      </c>
      <c r="U32" s="12" t="s">
        <v>47</v>
      </c>
      <c r="V32" s="13">
        <v>15881.85</v>
      </c>
      <c r="W32" s="13">
        <v>16464.45</v>
      </c>
      <c r="X32" s="13">
        <v>15652.9</v>
      </c>
      <c r="Y32" s="13">
        <v>16417.45</v>
      </c>
      <c r="Z32" s="13">
        <v>16419</v>
      </c>
      <c r="AA32" s="13">
        <v>16417.45</v>
      </c>
      <c r="AB32" s="14">
        <v>399400</v>
      </c>
      <c r="AC32" s="13">
        <v>64083.23</v>
      </c>
      <c r="AD32" s="13">
        <v>64083.23</v>
      </c>
      <c r="AE32" s="14">
        <v>622800</v>
      </c>
      <c r="AF32" s="15">
        <v>-12950</v>
      </c>
      <c r="AH32" s="6">
        <v>44607</v>
      </c>
      <c r="AI32" s="6">
        <v>44651</v>
      </c>
      <c r="AL32" s="8">
        <v>16069.4</v>
      </c>
      <c r="AM32" s="8">
        <v>16525</v>
      </c>
      <c r="AN32" s="8">
        <v>15715.65</v>
      </c>
      <c r="AO32" s="8">
        <v>16472.2</v>
      </c>
      <c r="AP32" s="8">
        <v>16475.95</v>
      </c>
      <c r="AQ32" s="8">
        <v>16472.2</v>
      </c>
      <c r="AR32" s="7">
        <v>58300</v>
      </c>
      <c r="AS32" s="8">
        <v>943301950</v>
      </c>
      <c r="AT32" s="8">
        <v>943301950</v>
      </c>
      <c r="AU32" s="7">
        <v>58850</v>
      </c>
      <c r="AV32" s="7">
        <v>22650</v>
      </c>
      <c r="AX32" s="6">
        <f t="shared" si="0"/>
        <v>44607</v>
      </c>
      <c r="AY32" s="23">
        <f t="shared" si="13"/>
        <v>16375.25</v>
      </c>
      <c r="AZ32" s="7">
        <f t="shared" si="14"/>
        <v>98.099517828000003</v>
      </c>
      <c r="BA32" s="7">
        <f t="shared" si="15"/>
        <v>94.342762152199995</v>
      </c>
      <c r="BB32" s="24">
        <f t="shared" si="3"/>
        <v>681650</v>
      </c>
      <c r="BC32" s="7">
        <f t="shared" si="16"/>
        <v>9700</v>
      </c>
      <c r="BD32" s="5"/>
      <c r="BE32" s="27">
        <f t="shared" si="17"/>
        <v>4.4729698261149753E-2</v>
      </c>
      <c r="BF32" s="27">
        <f t="shared" si="18"/>
        <v>1.0398202849916496</v>
      </c>
      <c r="BG32" s="27">
        <f t="shared" si="19"/>
        <v>1.4435597886747526E-2</v>
      </c>
      <c r="BH32" s="5"/>
      <c r="BI32" s="5">
        <f>BC32</f>
        <v>9700</v>
      </c>
      <c r="BJ32" s="23"/>
      <c r="BK32" s="5"/>
      <c r="BL32" s="7">
        <f t="shared" si="20"/>
        <v>16018.34</v>
      </c>
      <c r="BM32" s="5"/>
      <c r="BN32" s="7">
        <f t="shared" si="21"/>
        <v>16427.5</v>
      </c>
      <c r="BO32" s="7">
        <f t="shared" si="22"/>
        <v>15649</v>
      </c>
      <c r="BP32" s="5"/>
      <c r="BQ32" s="25">
        <f t="shared" si="23"/>
        <v>0.15263906856403622</v>
      </c>
      <c r="BR32" s="25">
        <f t="shared" si="24"/>
        <v>0.82758466749627524</v>
      </c>
    </row>
    <row r="33" spans="1:70" s="7" customFormat="1" ht="15" thickBot="1">
      <c r="A33" s="6">
        <v>44608</v>
      </c>
      <c r="B33" s="7" t="s">
        <v>45</v>
      </c>
      <c r="C33" s="8">
        <v>16428</v>
      </c>
      <c r="D33" s="8">
        <v>16589.900000000001</v>
      </c>
      <c r="E33" s="8">
        <v>16190.1</v>
      </c>
      <c r="F33" s="8">
        <v>16375.25</v>
      </c>
      <c r="G33" s="8">
        <v>16255</v>
      </c>
      <c r="H33" s="8">
        <v>16272.45</v>
      </c>
      <c r="I33" s="8">
        <v>16388.169999999998</v>
      </c>
      <c r="J33" s="8">
        <v>19325</v>
      </c>
      <c r="K33" s="8">
        <v>8960.0499999999993</v>
      </c>
      <c r="L33" s="7">
        <v>273874</v>
      </c>
      <c r="M33" s="8">
        <v>4488294585.8500004</v>
      </c>
      <c r="N33" s="7">
        <v>52931</v>
      </c>
      <c r="O33" s="7">
        <v>24507</v>
      </c>
      <c r="P33" s="7">
        <v>8.9499999999999993</v>
      </c>
      <c r="R33" s="9">
        <v>44608</v>
      </c>
      <c r="S33" s="10">
        <v>44616</v>
      </c>
      <c r="T33" s="11" t="s">
        <v>46</v>
      </c>
      <c r="U33" s="12" t="s">
        <v>47</v>
      </c>
      <c r="V33" s="13">
        <v>16495.75</v>
      </c>
      <c r="W33" s="13">
        <v>16613.150000000001</v>
      </c>
      <c r="X33" s="13">
        <v>16207</v>
      </c>
      <c r="Y33" s="13">
        <v>16292.6</v>
      </c>
      <c r="Z33" s="13">
        <v>16284.95</v>
      </c>
      <c r="AA33" s="13">
        <v>16292.6</v>
      </c>
      <c r="AB33" s="14">
        <v>294650</v>
      </c>
      <c r="AC33" s="13">
        <v>48333.14</v>
      </c>
      <c r="AD33" s="13">
        <v>48333.14</v>
      </c>
      <c r="AE33" s="14">
        <v>614350</v>
      </c>
      <c r="AF33" s="15">
        <v>-8450</v>
      </c>
      <c r="AH33" s="6">
        <v>44608</v>
      </c>
      <c r="AI33" s="6">
        <v>44651</v>
      </c>
      <c r="AL33" s="8">
        <v>16554.900000000001</v>
      </c>
      <c r="AM33" s="8">
        <v>16656.95</v>
      </c>
      <c r="AN33" s="8">
        <v>16300</v>
      </c>
      <c r="AO33" s="8">
        <v>16347.85</v>
      </c>
      <c r="AP33" s="8">
        <v>16322.35</v>
      </c>
      <c r="AQ33" s="8">
        <v>16347.85</v>
      </c>
      <c r="AR33" s="7">
        <v>48450</v>
      </c>
      <c r="AS33" s="8">
        <v>798239597.5</v>
      </c>
      <c r="AT33" s="8">
        <v>798239597.5</v>
      </c>
      <c r="AU33" s="7">
        <v>73650</v>
      </c>
      <c r="AV33" s="7">
        <v>14800</v>
      </c>
      <c r="AX33" s="6">
        <f t="shared" si="0"/>
        <v>44608</v>
      </c>
      <c r="AY33" s="23">
        <f t="shared" si="13"/>
        <v>16272.45</v>
      </c>
      <c r="AZ33" s="7">
        <f t="shared" si="14"/>
        <v>40.162488218999997</v>
      </c>
      <c r="BA33" s="7">
        <f t="shared" si="15"/>
        <v>89.622657549799982</v>
      </c>
      <c r="BB33" s="24">
        <f t="shared" si="3"/>
        <v>688000</v>
      </c>
      <c r="BC33" s="7">
        <f t="shared" si="16"/>
        <v>6350</v>
      </c>
      <c r="BD33" s="5"/>
      <c r="BE33" s="27">
        <f t="shared" si="17"/>
        <v>-6.2777667516526019E-3</v>
      </c>
      <c r="BF33" s="27">
        <f t="shared" si="18"/>
        <v>0.44812873571265383</v>
      </c>
      <c r="BG33" s="27">
        <f t="shared" si="19"/>
        <v>9.3156311890266272E-3</v>
      </c>
      <c r="BH33" s="5"/>
      <c r="BJ33" s="26">
        <f>BC33</f>
        <v>6350</v>
      </c>
      <c r="BK33" s="5"/>
      <c r="BL33" s="7">
        <f t="shared" si="20"/>
        <v>16388.169999999998</v>
      </c>
      <c r="BM33" s="5"/>
      <c r="BN33" s="7">
        <f t="shared" si="21"/>
        <v>16589.900000000001</v>
      </c>
      <c r="BO33" s="7">
        <f t="shared" si="22"/>
        <v>16190.1</v>
      </c>
      <c r="BP33" s="5"/>
      <c r="BQ33" s="25">
        <f t="shared" si="23"/>
        <v>0.15795860284605429</v>
      </c>
      <c r="BR33" s="25">
        <f t="shared" si="24"/>
        <v>0.8161115172348371</v>
      </c>
    </row>
    <row r="34" spans="1:70" s="7" customFormat="1" ht="15" thickBot="1">
      <c r="A34" s="6">
        <v>44609</v>
      </c>
      <c r="B34" s="7" t="s">
        <v>45</v>
      </c>
      <c r="C34" s="8">
        <v>16366</v>
      </c>
      <c r="D34" s="8">
        <v>16418.3</v>
      </c>
      <c r="E34" s="8">
        <v>16081</v>
      </c>
      <c r="F34" s="8">
        <v>16272.45</v>
      </c>
      <c r="G34" s="8">
        <v>16178.7</v>
      </c>
      <c r="H34" s="8">
        <v>16181.2</v>
      </c>
      <c r="I34" s="8">
        <v>16245.55</v>
      </c>
      <c r="J34" s="8">
        <v>19325</v>
      </c>
      <c r="K34" s="8">
        <v>8960.0499999999993</v>
      </c>
      <c r="L34" s="7">
        <v>214433</v>
      </c>
      <c r="M34" s="8">
        <v>3483582292.6500001</v>
      </c>
      <c r="N34" s="7">
        <v>41817</v>
      </c>
      <c r="O34" s="7">
        <v>19749</v>
      </c>
      <c r="P34" s="7">
        <v>9.2100000000000009</v>
      </c>
      <c r="R34" s="9">
        <v>44609</v>
      </c>
      <c r="S34" s="10">
        <v>44616</v>
      </c>
      <c r="T34" s="11" t="s">
        <v>46</v>
      </c>
      <c r="U34" s="12" t="s">
        <v>47</v>
      </c>
      <c r="V34" s="13">
        <v>16349.95</v>
      </c>
      <c r="W34" s="13">
        <v>16420.900000000001</v>
      </c>
      <c r="X34" s="13">
        <v>16064.6</v>
      </c>
      <c r="Y34" s="13">
        <v>16176.25</v>
      </c>
      <c r="Z34" s="13">
        <v>16156.3</v>
      </c>
      <c r="AA34" s="13">
        <v>16176.25</v>
      </c>
      <c r="AB34" s="14">
        <v>229100</v>
      </c>
      <c r="AC34" s="13">
        <v>37206.660000000003</v>
      </c>
      <c r="AD34" s="13">
        <v>37206.660000000003</v>
      </c>
      <c r="AE34" s="14">
        <v>594100</v>
      </c>
      <c r="AF34" s="15">
        <v>-20250</v>
      </c>
      <c r="AH34" s="6">
        <v>44609</v>
      </c>
      <c r="AI34" s="6">
        <v>44651</v>
      </c>
      <c r="AL34" s="8">
        <v>16400</v>
      </c>
      <c r="AM34" s="8">
        <v>16450</v>
      </c>
      <c r="AN34" s="8">
        <v>16147.25</v>
      </c>
      <c r="AO34" s="8">
        <v>16224.75</v>
      </c>
      <c r="AP34" s="8">
        <v>16218</v>
      </c>
      <c r="AQ34" s="8">
        <v>16224.75</v>
      </c>
      <c r="AR34" s="7">
        <v>34950</v>
      </c>
      <c r="AS34" s="8">
        <v>570007090</v>
      </c>
      <c r="AT34" s="8">
        <v>570007090</v>
      </c>
      <c r="AU34" s="7">
        <v>86800</v>
      </c>
      <c r="AV34" s="7">
        <v>13150</v>
      </c>
      <c r="AX34" s="6">
        <f t="shared" si="0"/>
        <v>44609</v>
      </c>
      <c r="AY34" s="23">
        <f t="shared" si="13"/>
        <v>16181.2</v>
      </c>
      <c r="AZ34" s="7">
        <f t="shared" si="14"/>
        <v>32.083336695</v>
      </c>
      <c r="BA34" s="7">
        <f t="shared" si="15"/>
        <v>80.321657861400013</v>
      </c>
      <c r="BB34" s="24">
        <f t="shared" si="3"/>
        <v>680900</v>
      </c>
      <c r="BC34" s="7">
        <f t="shared" si="16"/>
        <v>-7100</v>
      </c>
      <c r="BD34" s="5"/>
      <c r="BE34" s="27">
        <f t="shared" si="17"/>
        <v>-5.6076374485710505E-3</v>
      </c>
      <c r="BF34" s="27">
        <f t="shared" si="18"/>
        <v>0.39943568832159543</v>
      </c>
      <c r="BG34" s="27">
        <f t="shared" si="19"/>
        <v>-1.0319767441860465E-2</v>
      </c>
      <c r="BH34" s="5"/>
      <c r="BI34" s="5">
        <f>BC34</f>
        <v>-7100</v>
      </c>
      <c r="BJ34" s="23"/>
      <c r="BK34" s="5"/>
      <c r="BL34" s="7">
        <f t="shared" si="20"/>
        <v>16245.55</v>
      </c>
      <c r="BM34" s="5"/>
      <c r="BN34" s="7">
        <f t="shared" si="21"/>
        <v>16418.3</v>
      </c>
      <c r="BO34" s="7">
        <f t="shared" si="22"/>
        <v>16081</v>
      </c>
      <c r="BP34" s="5"/>
      <c r="BQ34" s="25">
        <f t="shared" si="23"/>
        <v>0.16268046571798186</v>
      </c>
      <c r="BR34" s="25">
        <f t="shared" si="24"/>
        <v>0.8059274222800098</v>
      </c>
    </row>
    <row r="35" spans="1:70" s="7" customFormat="1" ht="15" thickBot="1">
      <c r="A35" s="6">
        <v>44610</v>
      </c>
      <c r="B35" s="7" t="s">
        <v>45</v>
      </c>
      <c r="C35" s="8">
        <v>16061</v>
      </c>
      <c r="D35" s="8">
        <v>16289</v>
      </c>
      <c r="E35" s="8">
        <v>16025.85</v>
      </c>
      <c r="F35" s="8">
        <v>16181.2</v>
      </c>
      <c r="G35" s="8">
        <v>16082</v>
      </c>
      <c r="H35" s="8">
        <v>16096.55</v>
      </c>
      <c r="I35" s="8">
        <v>16165.47</v>
      </c>
      <c r="J35" s="8">
        <v>19325</v>
      </c>
      <c r="K35" s="8">
        <v>8960.0499999999993</v>
      </c>
      <c r="L35" s="7">
        <v>174327</v>
      </c>
      <c r="M35" s="8">
        <v>2818077936.4499998</v>
      </c>
      <c r="N35" s="7">
        <v>35662</v>
      </c>
      <c r="O35" s="7">
        <v>21875</v>
      </c>
      <c r="P35" s="7">
        <v>12.55</v>
      </c>
      <c r="R35" s="9">
        <v>44610</v>
      </c>
      <c r="S35" s="10">
        <v>44616</v>
      </c>
      <c r="T35" s="11" t="s">
        <v>46</v>
      </c>
      <c r="U35" s="12" t="s">
        <v>47</v>
      </c>
      <c r="V35" s="13">
        <v>16131</v>
      </c>
      <c r="W35" s="13">
        <v>16320.25</v>
      </c>
      <c r="X35" s="13">
        <v>16047.45</v>
      </c>
      <c r="Y35" s="13">
        <v>16108</v>
      </c>
      <c r="Z35" s="13">
        <v>16108.9</v>
      </c>
      <c r="AA35" s="13">
        <v>16108</v>
      </c>
      <c r="AB35" s="14">
        <v>166150</v>
      </c>
      <c r="AC35" s="13">
        <v>26904</v>
      </c>
      <c r="AD35" s="13">
        <v>26904</v>
      </c>
      <c r="AE35" s="14">
        <v>586450</v>
      </c>
      <c r="AF35" s="15">
        <v>-7650</v>
      </c>
      <c r="AH35" s="6">
        <v>44610</v>
      </c>
      <c r="AI35" s="6">
        <v>44651</v>
      </c>
      <c r="AL35" s="8">
        <v>16218</v>
      </c>
      <c r="AM35" s="8">
        <v>16375</v>
      </c>
      <c r="AN35" s="8">
        <v>16108.3</v>
      </c>
      <c r="AO35" s="8">
        <v>16164.1</v>
      </c>
      <c r="AP35" s="8">
        <v>16157.1</v>
      </c>
      <c r="AQ35" s="8">
        <v>16164.1</v>
      </c>
      <c r="AR35" s="7">
        <v>47700</v>
      </c>
      <c r="AS35" s="8">
        <v>775060387.5</v>
      </c>
      <c r="AT35" s="8">
        <v>775060387.5</v>
      </c>
      <c r="AU35" s="7">
        <v>105600</v>
      </c>
      <c r="AV35" s="7">
        <v>18800</v>
      </c>
      <c r="AX35" s="6">
        <f t="shared" si="0"/>
        <v>44610</v>
      </c>
      <c r="AY35" s="23">
        <f t="shared" si="13"/>
        <v>16096.55</v>
      </c>
      <c r="AZ35" s="7">
        <f t="shared" si="14"/>
        <v>35.361965625000003</v>
      </c>
      <c r="BA35" s="7">
        <f t="shared" si="15"/>
        <v>68.4300349154</v>
      </c>
      <c r="BB35" s="24">
        <f t="shared" si="3"/>
        <v>692050</v>
      </c>
      <c r="BC35" s="7">
        <f t="shared" si="16"/>
        <v>11150</v>
      </c>
      <c r="BD35" s="5"/>
      <c r="BE35" s="27">
        <f t="shared" si="17"/>
        <v>-5.2313796257386011E-3</v>
      </c>
      <c r="BF35" s="27">
        <f t="shared" si="18"/>
        <v>0.51676088823742339</v>
      </c>
      <c r="BG35" s="27">
        <f t="shared" si="19"/>
        <v>1.637538551916581E-2</v>
      </c>
      <c r="BH35" s="5"/>
      <c r="BJ35" s="26">
        <f>BC35</f>
        <v>11150</v>
      </c>
      <c r="BK35" s="5"/>
      <c r="BL35" s="7">
        <f t="shared" si="20"/>
        <v>16165.47</v>
      </c>
      <c r="BM35" s="5"/>
      <c r="BN35" s="7">
        <f t="shared" si="21"/>
        <v>16289</v>
      </c>
      <c r="BO35" s="7">
        <f t="shared" si="22"/>
        <v>16025.85</v>
      </c>
      <c r="BP35" s="5"/>
      <c r="BQ35" s="25">
        <f t="shared" si="23"/>
        <v>0.16706080206985774</v>
      </c>
      <c r="BR35" s="25">
        <f t="shared" si="24"/>
        <v>0.79647993035753151</v>
      </c>
    </row>
    <row r="36" spans="1:70" s="7" customFormat="1" ht="15" thickBot="1">
      <c r="A36" s="6">
        <v>44613</v>
      </c>
      <c r="B36" s="7" t="s">
        <v>45</v>
      </c>
      <c r="C36" s="8">
        <v>16038</v>
      </c>
      <c r="D36" s="8">
        <v>16238.15</v>
      </c>
      <c r="E36" s="8">
        <v>15780</v>
      </c>
      <c r="F36" s="8">
        <v>16096.55</v>
      </c>
      <c r="G36" s="8">
        <v>15988</v>
      </c>
      <c r="H36" s="8">
        <v>16012.25</v>
      </c>
      <c r="I36" s="8">
        <v>16000.21</v>
      </c>
      <c r="J36" s="8">
        <v>19325</v>
      </c>
      <c r="K36" s="8">
        <v>8960.0499999999993</v>
      </c>
      <c r="L36" s="7">
        <v>227592</v>
      </c>
      <c r="M36" s="8">
        <v>3641519700.25</v>
      </c>
      <c r="N36" s="7">
        <v>43038</v>
      </c>
      <c r="O36" s="7">
        <v>25641</v>
      </c>
      <c r="P36" s="7">
        <v>11.27</v>
      </c>
      <c r="R36" s="9">
        <v>44613</v>
      </c>
      <c r="S36" s="10">
        <v>44616</v>
      </c>
      <c r="T36" s="11" t="s">
        <v>46</v>
      </c>
      <c r="U36" s="12" t="s">
        <v>47</v>
      </c>
      <c r="V36" s="13">
        <v>16015.95</v>
      </c>
      <c r="W36" s="13">
        <v>16247.65</v>
      </c>
      <c r="X36" s="13">
        <v>15770.9</v>
      </c>
      <c r="Y36" s="13">
        <v>16025.8</v>
      </c>
      <c r="Z36" s="13">
        <v>16029</v>
      </c>
      <c r="AA36" s="13">
        <v>16025.8</v>
      </c>
      <c r="AB36" s="14">
        <v>255300</v>
      </c>
      <c r="AC36" s="13">
        <v>40891.660000000003</v>
      </c>
      <c r="AD36" s="13">
        <v>40891.660000000003</v>
      </c>
      <c r="AE36" s="14">
        <v>496250</v>
      </c>
      <c r="AF36" s="15">
        <v>-90200</v>
      </c>
      <c r="AH36" s="6">
        <v>44613</v>
      </c>
      <c r="AI36" s="6">
        <v>44651</v>
      </c>
      <c r="AL36" s="8">
        <v>16066.85</v>
      </c>
      <c r="AM36" s="8">
        <v>16298.9</v>
      </c>
      <c r="AN36" s="8">
        <v>15835</v>
      </c>
      <c r="AO36" s="8">
        <v>16079.45</v>
      </c>
      <c r="AP36" s="8">
        <v>16089.4</v>
      </c>
      <c r="AQ36" s="8">
        <v>16079.45</v>
      </c>
      <c r="AR36" s="7">
        <v>141300</v>
      </c>
      <c r="AS36" s="8">
        <v>2272306165</v>
      </c>
      <c r="AT36" s="8">
        <v>2272306165</v>
      </c>
      <c r="AU36" s="7">
        <v>176250</v>
      </c>
      <c r="AV36" s="7">
        <v>70650</v>
      </c>
      <c r="AX36" s="6">
        <f t="shared" si="0"/>
        <v>44613</v>
      </c>
      <c r="AY36" s="23">
        <f t="shared" si="13"/>
        <v>16012.25</v>
      </c>
      <c r="AZ36" s="7">
        <f t="shared" si="14"/>
        <v>41.026138460999995</v>
      </c>
      <c r="BA36" s="7">
        <f t="shared" si="15"/>
        <v>58.333239353400003</v>
      </c>
      <c r="BB36" s="24">
        <f t="shared" si="3"/>
        <v>672500</v>
      </c>
      <c r="BC36" s="7">
        <f t="shared" si="16"/>
        <v>-19550</v>
      </c>
      <c r="BD36" s="5"/>
      <c r="BE36" s="27">
        <f t="shared" si="17"/>
        <v>-5.2371470905255646E-3</v>
      </c>
      <c r="BF36" s="27">
        <f t="shared" si="18"/>
        <v>0.70330636384603162</v>
      </c>
      <c r="BG36" s="27">
        <f t="shared" si="19"/>
        <v>-2.8249403944801677E-2</v>
      </c>
      <c r="BH36" s="5"/>
      <c r="BI36" s="5">
        <f>BC36</f>
        <v>-19550</v>
      </c>
      <c r="BJ36" s="23"/>
      <c r="BK36" s="5"/>
      <c r="BL36" s="7">
        <f t="shared" si="20"/>
        <v>16000.21</v>
      </c>
      <c r="BM36" s="5"/>
      <c r="BN36" s="7">
        <f t="shared" si="21"/>
        <v>16238.15</v>
      </c>
      <c r="BO36" s="7">
        <f t="shared" si="22"/>
        <v>15780</v>
      </c>
      <c r="BP36" s="5"/>
      <c r="BQ36" s="25">
        <f t="shared" si="23"/>
        <v>0.17142302716688226</v>
      </c>
      <c r="BR36" s="25">
        <f t="shared" si="24"/>
        <v>0.78707150071707199</v>
      </c>
    </row>
    <row r="37" spans="1:70" s="7" customFormat="1" ht="15" thickBot="1">
      <c r="A37" s="6">
        <v>44614</v>
      </c>
      <c r="B37" s="7" t="s">
        <v>45</v>
      </c>
      <c r="C37" s="8">
        <v>15300</v>
      </c>
      <c r="D37" s="8">
        <v>16270</v>
      </c>
      <c r="E37" s="8">
        <v>15275</v>
      </c>
      <c r="F37" s="8">
        <v>16012.25</v>
      </c>
      <c r="G37" s="8">
        <v>16201</v>
      </c>
      <c r="H37" s="8">
        <v>16189.45</v>
      </c>
      <c r="I37" s="8">
        <v>15902.65</v>
      </c>
      <c r="J37" s="8">
        <v>19325</v>
      </c>
      <c r="K37" s="8">
        <v>8960.0499999999993</v>
      </c>
      <c r="L37" s="7">
        <v>322374</v>
      </c>
      <c r="M37" s="8">
        <v>5126600317.8999996</v>
      </c>
      <c r="N37" s="7">
        <v>65932</v>
      </c>
      <c r="O37" s="7">
        <v>63013</v>
      </c>
      <c r="P37" s="7">
        <v>19.55</v>
      </c>
      <c r="R37" s="9">
        <v>44614</v>
      </c>
      <c r="S37" s="10">
        <v>44616</v>
      </c>
      <c r="T37" s="11" t="s">
        <v>46</v>
      </c>
      <c r="U37" s="12" t="s">
        <v>47</v>
      </c>
      <c r="V37" s="13">
        <v>15482</v>
      </c>
      <c r="W37" s="13">
        <v>16250</v>
      </c>
      <c r="X37" s="13">
        <v>15311.45</v>
      </c>
      <c r="Y37" s="13">
        <v>16192.75</v>
      </c>
      <c r="Z37" s="13">
        <v>16190.7</v>
      </c>
      <c r="AA37" s="13">
        <v>16192.75</v>
      </c>
      <c r="AB37" s="14">
        <v>408000</v>
      </c>
      <c r="AC37" s="13">
        <v>64800.22</v>
      </c>
      <c r="AD37" s="13">
        <v>64800.22</v>
      </c>
      <c r="AE37" s="14">
        <v>313150</v>
      </c>
      <c r="AF37" s="15">
        <v>-183100</v>
      </c>
      <c r="AH37" s="6">
        <v>44614</v>
      </c>
      <c r="AI37" s="6">
        <v>44651</v>
      </c>
      <c r="AL37" s="8">
        <v>15398.95</v>
      </c>
      <c r="AM37" s="8">
        <v>16300</v>
      </c>
      <c r="AN37" s="8">
        <v>15398.95</v>
      </c>
      <c r="AO37" s="8">
        <v>16240.45</v>
      </c>
      <c r="AP37" s="8">
        <v>16233.55</v>
      </c>
      <c r="AQ37" s="8">
        <v>16240.45</v>
      </c>
      <c r="AR37" s="7">
        <v>275200</v>
      </c>
      <c r="AS37" s="8">
        <v>4386591287.5</v>
      </c>
      <c r="AT37" s="8">
        <v>4386591287.5</v>
      </c>
      <c r="AU37" s="7">
        <v>352550</v>
      </c>
      <c r="AV37" s="7">
        <v>176300</v>
      </c>
      <c r="AX37" s="6">
        <f t="shared" si="0"/>
        <v>44614</v>
      </c>
      <c r="AY37" s="23">
        <f t="shared" si="13"/>
        <v>16189.45</v>
      </c>
      <c r="AZ37" s="7">
        <f t="shared" si="14"/>
        <v>100.20736844499999</v>
      </c>
      <c r="BA37" s="7">
        <f t="shared" si="15"/>
        <v>49.3466893656</v>
      </c>
      <c r="BB37" s="24">
        <f t="shared" si="3"/>
        <v>665700</v>
      </c>
      <c r="BC37" s="7">
        <f t="shared" si="16"/>
        <v>-6800</v>
      </c>
      <c r="BD37" s="5"/>
      <c r="BE37" s="27">
        <f t="shared" si="17"/>
        <v>1.106652719012011E-2</v>
      </c>
      <c r="BF37" s="27">
        <f t="shared" si="18"/>
        <v>2.0306806744943544</v>
      </c>
      <c r="BG37" s="27">
        <f t="shared" si="19"/>
        <v>-1.0111524163568773E-2</v>
      </c>
      <c r="BH37" s="5"/>
      <c r="BJ37" s="26">
        <f>BC37</f>
        <v>-6800</v>
      </c>
      <c r="BK37" s="5"/>
      <c r="BL37" s="7">
        <f t="shared" si="20"/>
        <v>15902.65</v>
      </c>
      <c r="BM37" s="5"/>
      <c r="BN37" s="7">
        <f t="shared" si="21"/>
        <v>16270</v>
      </c>
      <c r="BO37" s="7">
        <f t="shared" si="22"/>
        <v>15275</v>
      </c>
      <c r="BP37" s="5"/>
      <c r="BQ37" s="25">
        <f t="shared" si="23"/>
        <v>0.16225355756791718</v>
      </c>
      <c r="BR37" s="25">
        <f t="shared" si="24"/>
        <v>0.80684817607044623</v>
      </c>
    </row>
    <row r="38" spans="1:70" s="7" customFormat="1" ht="15" thickBot="1">
      <c r="A38" s="6">
        <v>44615</v>
      </c>
      <c r="B38" s="7" t="s">
        <v>45</v>
      </c>
      <c r="C38" s="8">
        <v>16390</v>
      </c>
      <c r="D38" s="8">
        <v>16390</v>
      </c>
      <c r="E38" s="8">
        <v>16035.05</v>
      </c>
      <c r="F38" s="8">
        <v>16189.45</v>
      </c>
      <c r="G38" s="8">
        <v>16048.85</v>
      </c>
      <c r="H38" s="8">
        <v>16133.6</v>
      </c>
      <c r="I38" s="8">
        <v>16227.12</v>
      </c>
      <c r="J38" s="8">
        <v>19325</v>
      </c>
      <c r="K38" s="8">
        <v>8960.0499999999993</v>
      </c>
      <c r="L38" s="7">
        <v>241830</v>
      </c>
      <c r="M38" s="8">
        <v>3924204032.4499998</v>
      </c>
      <c r="N38" s="7">
        <v>46829</v>
      </c>
      <c r="O38" s="7">
        <v>79712</v>
      </c>
      <c r="P38" s="7">
        <v>32.96</v>
      </c>
      <c r="R38" s="30">
        <v>44615</v>
      </c>
      <c r="S38" s="31">
        <v>44616</v>
      </c>
      <c r="T38" s="32" t="s">
        <v>46</v>
      </c>
      <c r="U38" s="33" t="s">
        <v>47</v>
      </c>
      <c r="V38" s="34">
        <v>16321.1</v>
      </c>
      <c r="W38" s="34">
        <v>16370</v>
      </c>
      <c r="X38" s="34">
        <v>16060.9</v>
      </c>
      <c r="Y38" s="34">
        <v>16164.95</v>
      </c>
      <c r="Z38" s="34">
        <v>16067.3</v>
      </c>
      <c r="AA38" s="34">
        <v>16164.95</v>
      </c>
      <c r="AB38" s="35">
        <v>265500</v>
      </c>
      <c r="AC38" s="34">
        <v>43078.239999999998</v>
      </c>
      <c r="AD38" s="34">
        <v>43078.239999999998</v>
      </c>
      <c r="AE38" s="35">
        <v>169950</v>
      </c>
      <c r="AF38" s="36">
        <v>-143200</v>
      </c>
      <c r="AH38" s="6">
        <v>44615</v>
      </c>
      <c r="AI38" s="6">
        <v>44651</v>
      </c>
      <c r="AL38" s="8">
        <v>16389.099999999999</v>
      </c>
      <c r="AM38" s="8">
        <v>16411.2</v>
      </c>
      <c r="AN38" s="8">
        <v>16111.75</v>
      </c>
      <c r="AO38" s="8">
        <v>16193.6</v>
      </c>
      <c r="AP38" s="8">
        <v>16127.85</v>
      </c>
      <c r="AQ38" s="8">
        <v>16193.6</v>
      </c>
      <c r="AR38" s="7">
        <v>286650</v>
      </c>
      <c r="AS38" s="8">
        <v>4670811042.5</v>
      </c>
      <c r="AT38" s="8">
        <v>4670811042.5</v>
      </c>
      <c r="AU38" s="7">
        <v>492700</v>
      </c>
      <c r="AV38" s="7">
        <v>140150</v>
      </c>
      <c r="AX38" s="6">
        <f t="shared" si="0"/>
        <v>44615</v>
      </c>
      <c r="AY38" s="23">
        <f t="shared" si="13"/>
        <v>16133.6</v>
      </c>
      <c r="AZ38" s="7">
        <f t="shared" si="14"/>
        <v>129.34961894400001</v>
      </c>
      <c r="BA38" s="7">
        <f t="shared" si="15"/>
        <v>49.768259488999995</v>
      </c>
      <c r="BB38" s="24">
        <f t="shared" si="3"/>
        <v>662650</v>
      </c>
      <c r="BC38" s="7">
        <f t="shared" si="16"/>
        <v>-3050</v>
      </c>
      <c r="BD38" s="5"/>
      <c r="BE38" s="27">
        <f t="shared" si="17"/>
        <v>-3.4497774785431476E-3</v>
      </c>
      <c r="BF38" s="27">
        <f t="shared" si="18"/>
        <v>2.5990384287517521</v>
      </c>
      <c r="BG38" s="27">
        <f t="shared" si="19"/>
        <v>-4.5816433829052126E-3</v>
      </c>
      <c r="BH38" s="5"/>
      <c r="BI38" s="5">
        <f>BC38</f>
        <v>-3050</v>
      </c>
      <c r="BJ38" s="23"/>
      <c r="BK38" s="5"/>
      <c r="BL38" s="7">
        <f t="shared" si="20"/>
        <v>16227.12</v>
      </c>
      <c r="BM38" s="5"/>
      <c r="BN38" s="7">
        <f t="shared" si="21"/>
        <v>16390</v>
      </c>
      <c r="BO38" s="7">
        <f t="shared" si="22"/>
        <v>16035.05</v>
      </c>
      <c r="BP38" s="5"/>
      <c r="BQ38" s="25">
        <f t="shared" si="23"/>
        <v>0.165143596377749</v>
      </c>
      <c r="BR38" s="25">
        <f t="shared" si="24"/>
        <v>0.8006149519254917</v>
      </c>
    </row>
    <row r="39" spans="1:70" s="38" customFormat="1" ht="15" thickBot="1">
      <c r="A39" s="37">
        <v>44616</v>
      </c>
      <c r="B39" s="38" t="s">
        <v>45</v>
      </c>
      <c r="C39" s="39">
        <v>15600</v>
      </c>
      <c r="D39" s="39">
        <v>15895.9</v>
      </c>
      <c r="E39" s="39">
        <v>15200</v>
      </c>
      <c r="F39" s="39">
        <v>16133.6</v>
      </c>
      <c r="G39" s="39">
        <v>15250</v>
      </c>
      <c r="H39" s="39">
        <v>15245.2</v>
      </c>
      <c r="I39" s="39">
        <v>15533.06</v>
      </c>
      <c r="J39" s="39">
        <v>19325</v>
      </c>
      <c r="K39" s="39">
        <v>8960.0499999999993</v>
      </c>
      <c r="L39" s="38">
        <v>361563</v>
      </c>
      <c r="M39" s="39">
        <v>5616180420.8999996</v>
      </c>
      <c r="N39" s="38">
        <v>73228</v>
      </c>
      <c r="O39" s="38">
        <v>80072</v>
      </c>
      <c r="P39" s="38">
        <v>22.15</v>
      </c>
      <c r="R39" s="40">
        <v>44616</v>
      </c>
      <c r="S39" s="41">
        <v>44616</v>
      </c>
      <c r="T39" s="42" t="s">
        <v>46</v>
      </c>
      <c r="U39" s="43" t="s">
        <v>47</v>
      </c>
      <c r="V39" s="44">
        <v>15716.8</v>
      </c>
      <c r="W39" s="44">
        <v>15868.4</v>
      </c>
      <c r="X39" s="44">
        <v>15189.4</v>
      </c>
      <c r="Y39" s="44">
        <v>15238.05</v>
      </c>
      <c r="Z39" s="44">
        <v>15250</v>
      </c>
      <c r="AA39" s="44">
        <v>15245.25</v>
      </c>
      <c r="AB39" s="45">
        <v>327750</v>
      </c>
      <c r="AC39" s="44">
        <v>50992.42</v>
      </c>
      <c r="AD39" s="44">
        <v>50992.42</v>
      </c>
      <c r="AE39" s="45">
        <v>50250</v>
      </c>
      <c r="AF39" s="46">
        <v>-119700</v>
      </c>
      <c r="AH39" s="47">
        <v>44616</v>
      </c>
      <c r="AI39" s="47">
        <v>44651</v>
      </c>
      <c r="AL39" s="39">
        <v>15485.95</v>
      </c>
      <c r="AM39" s="39">
        <v>15947.75</v>
      </c>
      <c r="AN39" s="39">
        <v>15233.15</v>
      </c>
      <c r="AO39" s="39">
        <v>15277.25</v>
      </c>
      <c r="AP39" s="39">
        <v>15281</v>
      </c>
      <c r="AQ39" s="39">
        <v>15277.25</v>
      </c>
      <c r="AR39" s="38">
        <v>512750</v>
      </c>
      <c r="AS39" s="39">
        <v>7988528127.5</v>
      </c>
      <c r="AT39" s="39">
        <v>7988528127.5</v>
      </c>
      <c r="AU39" s="38">
        <v>631000</v>
      </c>
      <c r="AV39" s="38">
        <v>138300</v>
      </c>
      <c r="AX39" s="47">
        <f t="shared" si="0"/>
        <v>44616</v>
      </c>
      <c r="AY39" s="48">
        <f t="shared" si="13"/>
        <v>15245.2</v>
      </c>
      <c r="AZ39" s="38">
        <f t="shared" si="14"/>
        <v>124.376318032</v>
      </c>
      <c r="BA39" s="38">
        <f t="shared" si="15"/>
        <v>67.605685633999997</v>
      </c>
      <c r="BB39" s="49">
        <f t="shared" si="3"/>
        <v>681250</v>
      </c>
      <c r="BC39" s="38">
        <f t="shared" si="16"/>
        <v>18600</v>
      </c>
      <c r="BD39" s="50"/>
      <c r="BE39" s="51">
        <f t="shared" si="17"/>
        <v>-5.5065205533792808E-2</v>
      </c>
      <c r="BF39" s="51">
        <f t="shared" si="18"/>
        <v>1.8397316270903867</v>
      </c>
      <c r="BG39" s="51">
        <f t="shared" si="19"/>
        <v>2.8069116426469479E-2</v>
      </c>
      <c r="BH39" s="50"/>
      <c r="BJ39" s="52"/>
      <c r="BK39" s="50"/>
      <c r="BL39" s="38">
        <f t="shared" si="20"/>
        <v>15533.06</v>
      </c>
      <c r="BM39" s="50"/>
      <c r="BN39" s="38">
        <f t="shared" si="21"/>
        <v>15895.9</v>
      </c>
      <c r="BO39" s="38">
        <f t="shared" si="22"/>
        <v>15200</v>
      </c>
      <c r="BP39" s="50"/>
      <c r="BQ39" s="53">
        <f t="shared" si="23"/>
        <v>0.21111513583441135</v>
      </c>
      <c r="BR39" s="53">
        <f t="shared" si="24"/>
        <v>0.70146371951049402</v>
      </c>
    </row>
    <row r="40" spans="1:70" s="7" customFormat="1" ht="14.4">
      <c r="A40" s="6">
        <v>44617</v>
      </c>
      <c r="B40" s="7" t="s">
        <v>45</v>
      </c>
      <c r="C40" s="8">
        <v>15788</v>
      </c>
      <c r="D40" s="8">
        <v>16065</v>
      </c>
      <c r="E40" s="8">
        <v>15570</v>
      </c>
      <c r="F40" s="8">
        <v>15245.2</v>
      </c>
      <c r="G40" s="8">
        <v>15760</v>
      </c>
      <c r="H40" s="8">
        <v>15772.15</v>
      </c>
      <c r="I40" s="8">
        <v>15814.55</v>
      </c>
      <c r="J40" s="8">
        <v>19325</v>
      </c>
      <c r="K40" s="8">
        <v>8960.0499999999993</v>
      </c>
      <c r="L40" s="7">
        <v>320337</v>
      </c>
      <c r="M40" s="8">
        <v>5065986158.5500002</v>
      </c>
      <c r="N40" s="7">
        <v>56356</v>
      </c>
      <c r="O40" s="7">
        <v>74662</v>
      </c>
      <c r="P40" s="7">
        <v>23.31</v>
      </c>
      <c r="R40" s="6">
        <v>44617</v>
      </c>
      <c r="S40" s="6">
        <v>44651</v>
      </c>
      <c r="T40" s="7" t="s">
        <v>46</v>
      </c>
      <c r="U40" s="7" t="s">
        <v>47</v>
      </c>
      <c r="V40" s="8">
        <v>15781</v>
      </c>
      <c r="W40" s="8">
        <v>16115.7</v>
      </c>
      <c r="X40" s="8">
        <v>15597.35</v>
      </c>
      <c r="Y40" s="8">
        <v>15800.8</v>
      </c>
      <c r="Z40" s="8">
        <v>15809.35</v>
      </c>
      <c r="AA40" s="8">
        <v>15800.8</v>
      </c>
      <c r="AB40" s="7">
        <v>362850</v>
      </c>
      <c r="AC40" s="8">
        <v>5754155330</v>
      </c>
      <c r="AD40" s="8">
        <v>5754155330</v>
      </c>
      <c r="AE40" s="7">
        <v>626550</v>
      </c>
      <c r="AF40" s="7">
        <v>-4450</v>
      </c>
      <c r="AH40" s="6">
        <v>44617</v>
      </c>
      <c r="AI40" s="6">
        <v>44679</v>
      </c>
      <c r="AL40" s="8">
        <v>15744.35</v>
      </c>
      <c r="AM40" s="8">
        <v>16174.15</v>
      </c>
      <c r="AN40" s="8">
        <v>15719.85</v>
      </c>
      <c r="AO40" s="8">
        <v>15855.4</v>
      </c>
      <c r="AP40" s="8">
        <v>15858</v>
      </c>
      <c r="AQ40" s="8">
        <v>15855.4</v>
      </c>
      <c r="AR40" s="7">
        <v>5950</v>
      </c>
      <c r="AS40" s="8">
        <v>94630230</v>
      </c>
      <c r="AT40" s="8">
        <v>94630230</v>
      </c>
      <c r="AU40" s="7">
        <v>8100</v>
      </c>
      <c r="AV40" s="7">
        <v>1850</v>
      </c>
      <c r="AX40" s="6">
        <f t="shared" si="0"/>
        <v>44617</v>
      </c>
      <c r="AY40" s="23">
        <f t="shared" si="13"/>
        <v>15772.15</v>
      </c>
      <c r="AZ40" s="7">
        <f t="shared" si="14"/>
        <v>118.07459320999999</v>
      </c>
      <c r="BA40" s="7">
        <f t="shared" si="15"/>
        <v>86.064281901399994</v>
      </c>
      <c r="BB40" s="24">
        <f t="shared" si="3"/>
        <v>634650</v>
      </c>
      <c r="BC40" s="7">
        <f t="shared" si="16"/>
        <v>-46600</v>
      </c>
      <c r="BD40" s="5"/>
      <c r="BE40" s="27">
        <f t="shared" si="17"/>
        <v>3.4564977829087115E-2</v>
      </c>
      <c r="BF40" s="27">
        <f t="shared" si="18"/>
        <v>1.3719349142455262</v>
      </c>
      <c r="BG40" s="27">
        <f>(BB40-BB39)/BB39</f>
        <v>-6.8403669724770647E-2</v>
      </c>
      <c r="BH40" s="5"/>
      <c r="BI40" s="5"/>
      <c r="BJ40" s="23">
        <f>BC40</f>
        <v>-46600</v>
      </c>
      <c r="BK40" s="5"/>
      <c r="BL40" s="7">
        <f t="shared" si="20"/>
        <v>15814.55</v>
      </c>
      <c r="BM40" s="5"/>
      <c r="BN40" s="7">
        <f t="shared" si="21"/>
        <v>16065</v>
      </c>
      <c r="BO40" s="7">
        <f t="shared" si="22"/>
        <v>15570</v>
      </c>
      <c r="BP40" s="5"/>
      <c r="BQ40" s="25">
        <f t="shared" si="23"/>
        <v>0.18384734799482538</v>
      </c>
      <c r="BR40" s="25">
        <f t="shared" si="24"/>
        <v>0.76027477525237031</v>
      </c>
    </row>
    <row r="41" spans="1:70" s="7" customFormat="1" ht="14.4">
      <c r="A41" s="6">
        <v>44620</v>
      </c>
      <c r="B41" s="7" t="s">
        <v>45</v>
      </c>
      <c r="C41" s="8">
        <v>15700</v>
      </c>
      <c r="D41" s="8">
        <v>16084.85</v>
      </c>
      <c r="E41" s="8">
        <v>15365</v>
      </c>
      <c r="F41" s="8">
        <v>15772.15</v>
      </c>
      <c r="G41" s="8">
        <v>16000</v>
      </c>
      <c r="H41" s="8">
        <v>16012.55</v>
      </c>
      <c r="I41" s="8">
        <v>15739.98</v>
      </c>
      <c r="J41" s="8">
        <v>19325</v>
      </c>
      <c r="K41" s="8">
        <v>8960.0499999999993</v>
      </c>
      <c r="L41" s="7">
        <v>373257</v>
      </c>
      <c r="M41" s="8">
        <v>5875056798.8999996</v>
      </c>
      <c r="N41" s="7">
        <v>67030</v>
      </c>
      <c r="O41" s="7">
        <v>77737</v>
      </c>
      <c r="P41" s="7">
        <v>20.83</v>
      </c>
      <c r="R41" s="6">
        <v>44620</v>
      </c>
      <c r="S41" s="6">
        <v>44651</v>
      </c>
      <c r="T41" s="7" t="s">
        <v>46</v>
      </c>
      <c r="U41" s="7" t="s">
        <v>47</v>
      </c>
      <c r="V41" s="8">
        <v>15676</v>
      </c>
      <c r="W41" s="8">
        <v>16087.55</v>
      </c>
      <c r="X41" s="8">
        <v>15373.75</v>
      </c>
      <c r="Y41" s="8">
        <v>16024.9</v>
      </c>
      <c r="Z41" s="8">
        <v>15980.7</v>
      </c>
      <c r="AA41" s="8">
        <v>16024.9</v>
      </c>
      <c r="AB41" s="7">
        <v>329150</v>
      </c>
      <c r="AC41" s="8">
        <v>5183780667.5</v>
      </c>
      <c r="AD41" s="8">
        <v>5183780667.5</v>
      </c>
      <c r="AE41" s="7">
        <v>626650</v>
      </c>
      <c r="AF41" s="7">
        <v>100</v>
      </c>
      <c r="AH41" s="6">
        <v>44620</v>
      </c>
      <c r="AI41" s="6">
        <v>44679</v>
      </c>
      <c r="AL41" s="8">
        <v>16103.8</v>
      </c>
      <c r="AM41" s="8">
        <v>16130</v>
      </c>
      <c r="AN41" s="8">
        <v>15450</v>
      </c>
      <c r="AO41" s="8">
        <v>16074.25</v>
      </c>
      <c r="AP41" s="8">
        <v>16095.85</v>
      </c>
      <c r="AQ41" s="8">
        <v>16074.25</v>
      </c>
      <c r="AR41" s="7">
        <v>9050</v>
      </c>
      <c r="AS41" s="8">
        <v>142743372.5</v>
      </c>
      <c r="AT41" s="8">
        <v>142743372.5</v>
      </c>
      <c r="AU41" s="7">
        <v>9150</v>
      </c>
      <c r="AV41" s="7">
        <v>1050</v>
      </c>
      <c r="AX41" s="6">
        <f t="shared" si="0"/>
        <v>44620</v>
      </c>
      <c r="AY41" s="23">
        <f t="shared" si="13"/>
        <v>16012.55</v>
      </c>
      <c r="AZ41" s="7">
        <f t="shared" si="14"/>
        <v>122.357882526</v>
      </c>
      <c r="BA41" s="7">
        <f t="shared" si="15"/>
        <v>102.6068074184</v>
      </c>
      <c r="BB41" s="24">
        <f t="shared" si="3"/>
        <v>635800</v>
      </c>
      <c r="BC41" s="7">
        <f t="shared" si="16"/>
        <v>1150</v>
      </c>
      <c r="BD41" s="5"/>
      <c r="BE41" s="27">
        <f t="shared" si="17"/>
        <v>1.5242056409557329E-2</v>
      </c>
      <c r="BF41" s="27">
        <f t="shared" si="18"/>
        <v>1.1924928336095773</v>
      </c>
      <c r="BG41" s="27">
        <f t="shared" si="19"/>
        <v>1.8120223745371465E-3</v>
      </c>
      <c r="BH41" s="5"/>
      <c r="BI41" s="7">
        <f>BC41</f>
        <v>1150</v>
      </c>
      <c r="BJ41" s="26"/>
      <c r="BK41" s="5"/>
      <c r="BL41" s="7">
        <f t="shared" si="20"/>
        <v>15739.98</v>
      </c>
      <c r="BM41" s="5"/>
      <c r="BN41" s="7">
        <f t="shared" si="21"/>
        <v>16084.85</v>
      </c>
      <c r="BO41" s="7">
        <f t="shared" si="22"/>
        <v>15365</v>
      </c>
      <c r="BP41" s="5"/>
      <c r="BQ41" s="25">
        <f t="shared" si="23"/>
        <v>0.17140750323415269</v>
      </c>
      <c r="BR41" s="25">
        <f t="shared" si="24"/>
        <v>0.78710498267308782</v>
      </c>
    </row>
    <row r="42" spans="1:70" s="7" customFormat="1" ht="14.4">
      <c r="A42" s="6">
        <v>44622</v>
      </c>
      <c r="B42" s="7" t="s">
        <v>45</v>
      </c>
      <c r="C42" s="8">
        <v>15705</v>
      </c>
      <c r="D42" s="8">
        <v>16157.15</v>
      </c>
      <c r="E42" s="8">
        <v>15632</v>
      </c>
      <c r="F42" s="8">
        <v>16012.55</v>
      </c>
      <c r="G42" s="8">
        <v>16070</v>
      </c>
      <c r="H42" s="8">
        <v>16053</v>
      </c>
      <c r="I42" s="8">
        <v>15844.2</v>
      </c>
      <c r="J42" s="8">
        <v>19325</v>
      </c>
      <c r="K42" s="8">
        <v>8960.0499999999993</v>
      </c>
      <c r="L42" s="7">
        <v>281715</v>
      </c>
      <c r="M42" s="8">
        <v>4463548371.9499998</v>
      </c>
      <c r="N42" s="7">
        <v>58311</v>
      </c>
      <c r="O42" s="7">
        <v>59150</v>
      </c>
      <c r="P42" s="7">
        <v>21</v>
      </c>
      <c r="R42" s="6">
        <v>44622</v>
      </c>
      <c r="S42" s="6">
        <v>44651</v>
      </c>
      <c r="T42" s="7" t="s">
        <v>46</v>
      </c>
      <c r="U42" s="7" t="s">
        <v>47</v>
      </c>
      <c r="V42" s="8">
        <v>15745.55</v>
      </c>
      <c r="W42" s="8">
        <v>16155</v>
      </c>
      <c r="X42" s="8">
        <v>15653.7</v>
      </c>
      <c r="Y42" s="8">
        <v>16086.3</v>
      </c>
      <c r="Z42" s="8">
        <v>16124.95</v>
      </c>
      <c r="AA42" s="8">
        <v>16086.3</v>
      </c>
      <c r="AB42" s="7">
        <v>302500</v>
      </c>
      <c r="AC42" s="8">
        <v>4801853017.5</v>
      </c>
      <c r="AD42" s="8">
        <v>4801853017.5</v>
      </c>
      <c r="AE42" s="7">
        <v>628350</v>
      </c>
      <c r="AF42" s="7">
        <v>1700</v>
      </c>
      <c r="AH42" s="6">
        <v>44622</v>
      </c>
      <c r="AI42" s="6">
        <v>44679</v>
      </c>
      <c r="AL42" s="8">
        <v>15936.05</v>
      </c>
      <c r="AM42" s="8">
        <v>16200</v>
      </c>
      <c r="AN42" s="8">
        <v>15715</v>
      </c>
      <c r="AO42" s="8">
        <v>16141.05</v>
      </c>
      <c r="AP42" s="8">
        <v>16169.4</v>
      </c>
      <c r="AQ42" s="8">
        <v>16141.05</v>
      </c>
      <c r="AR42" s="7">
        <v>10850</v>
      </c>
      <c r="AS42" s="8">
        <v>172758965</v>
      </c>
      <c r="AT42" s="8">
        <v>172758965</v>
      </c>
      <c r="AU42" s="7">
        <v>10500</v>
      </c>
      <c r="AV42" s="7">
        <v>1350</v>
      </c>
      <c r="AX42" s="6">
        <f t="shared" si="0"/>
        <v>44622</v>
      </c>
      <c r="AY42" s="23">
        <f t="shared" si="13"/>
        <v>16053</v>
      </c>
      <c r="AZ42" s="7">
        <f t="shared" si="14"/>
        <v>93.718442999999994</v>
      </c>
      <c r="BA42" s="7">
        <f t="shared" si="15"/>
        <v>118.8731562314</v>
      </c>
      <c r="BB42" s="24">
        <f t="shared" si="3"/>
        <v>638850</v>
      </c>
      <c r="BC42" s="7">
        <f t="shared" si="16"/>
        <v>3050</v>
      </c>
      <c r="BD42" s="5"/>
      <c r="BE42" s="27">
        <f t="shared" si="17"/>
        <v>2.526143556148192E-3</v>
      </c>
      <c r="BF42" s="27">
        <f t="shared" si="18"/>
        <v>0.78839029744921107</v>
      </c>
      <c r="BG42" s="27">
        <f t="shared" si="19"/>
        <v>4.7971060081786728E-3</v>
      </c>
      <c r="BH42" s="5"/>
      <c r="BI42" s="5">
        <f>BC42</f>
        <v>3050</v>
      </c>
      <c r="BJ42" s="23"/>
      <c r="BK42" s="5"/>
      <c r="BL42" s="7">
        <f t="shared" si="20"/>
        <v>15844.2</v>
      </c>
      <c r="BM42" s="5"/>
      <c r="BN42" s="7">
        <f t="shared" si="21"/>
        <v>16157.15</v>
      </c>
      <c r="BO42" s="7">
        <f t="shared" si="22"/>
        <v>15632</v>
      </c>
      <c r="BP42" s="5"/>
      <c r="BQ42" s="25">
        <f t="shared" si="23"/>
        <v>0.16931435963777491</v>
      </c>
      <c r="BR42" s="25">
        <f t="shared" si="24"/>
        <v>0.79161946640922776</v>
      </c>
    </row>
    <row r="43" spans="1:70" s="7" customFormat="1" ht="14.4">
      <c r="A43" s="6">
        <v>44623</v>
      </c>
      <c r="B43" s="7" t="s">
        <v>45</v>
      </c>
      <c r="C43" s="8">
        <v>16300</v>
      </c>
      <c r="D43" s="8">
        <v>16347.95</v>
      </c>
      <c r="E43" s="8">
        <v>15646.8</v>
      </c>
      <c r="F43" s="8">
        <v>16053</v>
      </c>
      <c r="G43" s="8">
        <v>15680</v>
      </c>
      <c r="H43" s="8">
        <v>15704.1</v>
      </c>
      <c r="I43" s="8">
        <v>15894.61</v>
      </c>
      <c r="J43" s="8">
        <v>19325</v>
      </c>
      <c r="K43" s="8">
        <v>8960.0499999999993</v>
      </c>
      <c r="L43" s="7">
        <v>340014</v>
      </c>
      <c r="M43" s="8">
        <v>5404389575.3999996</v>
      </c>
      <c r="N43" s="7">
        <v>58555</v>
      </c>
      <c r="O43" s="7">
        <v>61523</v>
      </c>
      <c r="P43" s="7">
        <v>18.09</v>
      </c>
      <c r="R43" s="6">
        <v>44623</v>
      </c>
      <c r="S43" s="6">
        <v>44651</v>
      </c>
      <c r="T43" s="7" t="s">
        <v>46</v>
      </c>
      <c r="U43" s="7" t="s">
        <v>47</v>
      </c>
      <c r="V43" s="8">
        <v>16265.2</v>
      </c>
      <c r="W43" s="8">
        <v>16332.75</v>
      </c>
      <c r="X43" s="8">
        <v>15660.05</v>
      </c>
      <c r="Y43" s="8">
        <v>15729.65</v>
      </c>
      <c r="Z43" s="8">
        <v>15736</v>
      </c>
      <c r="AA43" s="8">
        <v>15729.65</v>
      </c>
      <c r="AB43" s="7">
        <v>273150</v>
      </c>
      <c r="AC43" s="8">
        <v>4347159937.5</v>
      </c>
      <c r="AD43" s="8">
        <v>4347159937.5</v>
      </c>
      <c r="AE43" s="7">
        <v>645000</v>
      </c>
      <c r="AF43" s="7">
        <v>16650</v>
      </c>
      <c r="AH43" s="6">
        <v>44623</v>
      </c>
      <c r="AI43" s="6">
        <v>44679</v>
      </c>
      <c r="AL43" s="8">
        <v>16315.65</v>
      </c>
      <c r="AM43" s="8">
        <v>16348.65</v>
      </c>
      <c r="AN43" s="8">
        <v>15714.1</v>
      </c>
      <c r="AO43" s="8">
        <v>15784.75</v>
      </c>
      <c r="AP43" s="8">
        <v>15811.65</v>
      </c>
      <c r="AQ43" s="8">
        <v>15784.75</v>
      </c>
      <c r="AR43" s="7">
        <v>7100</v>
      </c>
      <c r="AS43" s="8">
        <v>113680830</v>
      </c>
      <c r="AT43" s="8">
        <v>113680830</v>
      </c>
      <c r="AU43" s="7">
        <v>13400</v>
      </c>
      <c r="AV43" s="7">
        <v>2900</v>
      </c>
      <c r="AX43" s="6">
        <f t="shared" si="0"/>
        <v>44623</v>
      </c>
      <c r="AY43" s="23">
        <f t="shared" si="13"/>
        <v>15704.1</v>
      </c>
      <c r="AZ43" s="7">
        <f t="shared" si="14"/>
        <v>97.788409103000006</v>
      </c>
      <c r="BA43" s="7">
        <f t="shared" si="15"/>
        <v>117.57537114239999</v>
      </c>
      <c r="BB43" s="24">
        <f t="shared" si="3"/>
        <v>658400</v>
      </c>
      <c r="BC43" s="7">
        <f t="shared" si="16"/>
        <v>19550</v>
      </c>
      <c r="BD43" s="5"/>
      <c r="BE43" s="27">
        <f t="shared" si="17"/>
        <v>-2.1734255279387008E-2</v>
      </c>
      <c r="BF43" s="27">
        <f t="shared" si="18"/>
        <v>0.83170827489512889</v>
      </c>
      <c r="BG43" s="27">
        <f t="shared" si="19"/>
        <v>3.0601862722078734E-2</v>
      </c>
      <c r="BH43" s="5"/>
      <c r="BJ43" s="26">
        <f>BC43</f>
        <v>19550</v>
      </c>
      <c r="BK43" s="5"/>
      <c r="BL43" s="7">
        <f t="shared" si="20"/>
        <v>15894.61</v>
      </c>
      <c r="BM43" s="5"/>
      <c r="BN43" s="7">
        <f t="shared" si="21"/>
        <v>16347.95</v>
      </c>
      <c r="BO43" s="7">
        <f t="shared" si="22"/>
        <v>15646.8</v>
      </c>
      <c r="BP43" s="5"/>
      <c r="BQ43" s="25">
        <f t="shared" si="23"/>
        <v>0.18736869340232856</v>
      </c>
      <c r="BR43" s="25">
        <f t="shared" si="24"/>
        <v>0.75267995156277046</v>
      </c>
    </row>
    <row r="44" spans="1:70" s="7" customFormat="1" ht="14.4">
      <c r="A44" s="6">
        <v>44624</v>
      </c>
      <c r="B44" s="7" t="s">
        <v>45</v>
      </c>
      <c r="C44" s="8">
        <v>15590</v>
      </c>
      <c r="D44" s="8">
        <v>15672.3</v>
      </c>
      <c r="E44" s="8">
        <v>15212</v>
      </c>
      <c r="F44" s="8">
        <v>15704.1</v>
      </c>
      <c r="G44" s="8">
        <v>15311</v>
      </c>
      <c r="H44" s="8">
        <v>15333.2</v>
      </c>
      <c r="I44" s="8">
        <v>15426.71</v>
      </c>
      <c r="J44" s="8">
        <v>19325</v>
      </c>
      <c r="K44" s="8">
        <v>8960.0499999999993</v>
      </c>
      <c r="L44" s="7">
        <v>338059</v>
      </c>
      <c r="M44" s="8">
        <v>5215137385.1499996</v>
      </c>
      <c r="N44" s="7">
        <v>65983</v>
      </c>
      <c r="O44" s="7">
        <v>60200</v>
      </c>
      <c r="P44" s="7">
        <v>17.809999999999999</v>
      </c>
      <c r="R44" s="6">
        <v>44624</v>
      </c>
      <c r="S44" s="6">
        <v>44651</v>
      </c>
      <c r="T44" s="7" t="s">
        <v>46</v>
      </c>
      <c r="U44" s="7" t="s">
        <v>47</v>
      </c>
      <c r="V44" s="8">
        <v>15500.5</v>
      </c>
      <c r="W44" s="8">
        <v>15720</v>
      </c>
      <c r="X44" s="8">
        <v>15218.1</v>
      </c>
      <c r="Y44" s="8">
        <v>15346.9</v>
      </c>
      <c r="Z44" s="8">
        <v>15315.1</v>
      </c>
      <c r="AA44" s="8">
        <v>15346.9</v>
      </c>
      <c r="AB44" s="7">
        <v>335800</v>
      </c>
      <c r="AC44" s="8">
        <v>5184284067.5</v>
      </c>
      <c r="AD44" s="8">
        <v>5184284067.5</v>
      </c>
      <c r="AE44" s="7">
        <v>648450</v>
      </c>
      <c r="AF44" s="7">
        <v>3450</v>
      </c>
      <c r="AH44" s="6">
        <v>44624</v>
      </c>
      <c r="AI44" s="6">
        <v>44679</v>
      </c>
      <c r="AL44" s="8">
        <v>15513.7</v>
      </c>
      <c r="AM44" s="8">
        <v>15742</v>
      </c>
      <c r="AN44" s="8">
        <v>15294.9</v>
      </c>
      <c r="AO44" s="8">
        <v>15402</v>
      </c>
      <c r="AP44" s="8">
        <v>15384.95</v>
      </c>
      <c r="AQ44" s="8">
        <v>15402</v>
      </c>
      <c r="AR44" s="7">
        <v>8800</v>
      </c>
      <c r="AS44" s="8">
        <v>136551500</v>
      </c>
      <c r="AT44" s="8">
        <v>136551500</v>
      </c>
      <c r="AU44" s="7">
        <v>15250</v>
      </c>
      <c r="AV44" s="7">
        <v>1850</v>
      </c>
      <c r="AX44" s="6">
        <f t="shared" si="0"/>
        <v>44624</v>
      </c>
      <c r="AY44" s="23">
        <f t="shared" si="13"/>
        <v>15333.2</v>
      </c>
      <c r="AZ44" s="7">
        <f t="shared" si="14"/>
        <v>92.868794199999996</v>
      </c>
      <c r="BA44" s="7">
        <f t="shared" si="15"/>
        <v>111.2631291742</v>
      </c>
      <c r="BB44" s="24">
        <f t="shared" si="3"/>
        <v>663700</v>
      </c>
      <c r="BC44" s="7">
        <f t="shared" si="16"/>
        <v>5300</v>
      </c>
      <c r="BD44" s="5"/>
      <c r="BE44" s="27">
        <f t="shared" si="17"/>
        <v>-2.3618036054278795E-2</v>
      </c>
      <c r="BF44" s="27">
        <f t="shared" si="18"/>
        <v>0.83467717373469907</v>
      </c>
      <c r="BG44" s="27">
        <f t="shared" si="19"/>
        <v>8.0498177399756978E-3</v>
      </c>
      <c r="BH44" s="5"/>
      <c r="BI44" s="5"/>
      <c r="BJ44" s="23">
        <f>BC44</f>
        <v>5300</v>
      </c>
      <c r="BK44" s="5"/>
      <c r="BL44" s="7">
        <f t="shared" si="20"/>
        <v>15426.71</v>
      </c>
      <c r="BM44" s="5"/>
      <c r="BN44" s="7">
        <f t="shared" si="21"/>
        <v>15672.3</v>
      </c>
      <c r="BO44" s="7">
        <f t="shared" si="22"/>
        <v>15212</v>
      </c>
      <c r="BP44" s="5"/>
      <c r="BQ44" s="25">
        <f t="shared" si="23"/>
        <v>0.20656144890038805</v>
      </c>
      <c r="BR44" s="25">
        <f t="shared" si="24"/>
        <v>0.71128509327514933</v>
      </c>
    </row>
    <row r="45" spans="1:70" s="7" customFormat="1" ht="14.4">
      <c r="A45" s="6">
        <v>44627</v>
      </c>
      <c r="B45" s="7" t="s">
        <v>45</v>
      </c>
      <c r="C45" s="8">
        <v>14994</v>
      </c>
      <c r="D45" s="8">
        <v>14994</v>
      </c>
      <c r="E45" s="8">
        <v>13799.9</v>
      </c>
      <c r="F45" s="8">
        <v>15333.2</v>
      </c>
      <c r="G45" s="8">
        <v>14390</v>
      </c>
      <c r="H45" s="8">
        <v>14373.2</v>
      </c>
      <c r="I45" s="8">
        <v>14527.58</v>
      </c>
      <c r="J45" s="8">
        <v>19325</v>
      </c>
      <c r="K45" s="8">
        <v>8960.0499999999993</v>
      </c>
      <c r="L45" s="7">
        <v>371521</v>
      </c>
      <c r="M45" s="8">
        <v>5397300002.3999996</v>
      </c>
      <c r="N45" s="7">
        <v>91926</v>
      </c>
      <c r="O45" s="7">
        <v>98830</v>
      </c>
      <c r="P45" s="7">
        <v>26.6</v>
      </c>
      <c r="R45" s="6">
        <v>44627</v>
      </c>
      <c r="S45" s="6">
        <v>44651</v>
      </c>
      <c r="T45" s="7" t="s">
        <v>46</v>
      </c>
      <c r="U45" s="7" t="s">
        <v>47</v>
      </c>
      <c r="V45" s="8">
        <v>15200.75</v>
      </c>
      <c r="W45" s="8">
        <v>15200.75</v>
      </c>
      <c r="X45" s="8">
        <v>14286.05</v>
      </c>
      <c r="Y45" s="8">
        <v>14407.95</v>
      </c>
      <c r="Z45" s="8">
        <v>14425</v>
      </c>
      <c r="AA45" s="8">
        <v>14407.95</v>
      </c>
      <c r="AB45" s="7">
        <v>338450</v>
      </c>
      <c r="AC45" s="8">
        <v>4923819267.5</v>
      </c>
      <c r="AD45" s="8">
        <v>4923819267.5</v>
      </c>
      <c r="AE45" s="7">
        <v>681650</v>
      </c>
      <c r="AF45" s="7">
        <v>33200</v>
      </c>
      <c r="AH45" s="6">
        <v>44627</v>
      </c>
      <c r="AI45" s="6">
        <v>44679</v>
      </c>
      <c r="AL45" s="8">
        <v>14927.7</v>
      </c>
      <c r="AM45" s="8">
        <v>14927.7</v>
      </c>
      <c r="AN45" s="8">
        <v>14346.75</v>
      </c>
      <c r="AO45" s="8">
        <v>14454.85</v>
      </c>
      <c r="AP45" s="8">
        <v>14489.95</v>
      </c>
      <c r="AQ45" s="8">
        <v>14454.85</v>
      </c>
      <c r="AR45" s="7">
        <v>12500</v>
      </c>
      <c r="AS45" s="8">
        <v>182358435</v>
      </c>
      <c r="AT45" s="8">
        <v>182358435</v>
      </c>
      <c r="AU45" s="7">
        <v>19200</v>
      </c>
      <c r="AV45" s="7">
        <v>3950</v>
      </c>
      <c r="AX45" s="6">
        <f t="shared" si="0"/>
        <v>44627</v>
      </c>
      <c r="AY45" s="23">
        <f t="shared" si="13"/>
        <v>14373.2</v>
      </c>
      <c r="AZ45" s="7">
        <f t="shared" si="14"/>
        <v>143.57607314000001</v>
      </c>
      <c r="BA45" s="7">
        <f t="shared" si="15"/>
        <v>104.96162440779999</v>
      </c>
      <c r="BB45" s="24">
        <f t="shared" si="3"/>
        <v>700850</v>
      </c>
      <c r="BC45" s="7">
        <f t="shared" si="16"/>
        <v>37150</v>
      </c>
      <c r="BD45" s="5"/>
      <c r="BE45" s="27">
        <f t="shared" si="17"/>
        <v>-6.2609240080348516E-2</v>
      </c>
      <c r="BF45" s="27">
        <f t="shared" si="18"/>
        <v>1.3678911121094508</v>
      </c>
      <c r="BG45" s="27">
        <f t="shared" si="19"/>
        <v>5.5974084676811815E-2</v>
      </c>
      <c r="BH45" s="5"/>
      <c r="BJ45" s="26">
        <f>BC45</f>
        <v>37150</v>
      </c>
      <c r="BK45" s="5"/>
      <c r="BL45" s="7">
        <f t="shared" si="20"/>
        <v>14527.58</v>
      </c>
      <c r="BM45" s="5"/>
      <c r="BN45" s="7">
        <f t="shared" si="21"/>
        <v>14994</v>
      </c>
      <c r="BO45" s="7">
        <f t="shared" si="22"/>
        <v>13799.9</v>
      </c>
      <c r="BP45" s="5"/>
      <c r="BQ45" s="25">
        <f t="shared" si="23"/>
        <v>0.25623803363518755</v>
      </c>
      <c r="BR45" s="25">
        <f t="shared" si="24"/>
        <v>0.60414283402436386</v>
      </c>
    </row>
    <row r="46" spans="1:70" s="7" customFormat="1" ht="14.4">
      <c r="A46" s="6">
        <v>44628</v>
      </c>
      <c r="B46" s="7" t="s">
        <v>45</v>
      </c>
      <c r="C46" s="8">
        <v>14400</v>
      </c>
      <c r="D46" s="8">
        <v>14525</v>
      </c>
      <c r="E46" s="8">
        <v>13951.05</v>
      </c>
      <c r="F46" s="8">
        <v>14373.2</v>
      </c>
      <c r="G46" s="8">
        <v>14435.5</v>
      </c>
      <c r="H46" s="8">
        <v>14450.7</v>
      </c>
      <c r="I46" s="8">
        <v>14283.98</v>
      </c>
      <c r="J46" s="8">
        <v>19325</v>
      </c>
      <c r="K46" s="8">
        <v>8960.0499999999993</v>
      </c>
      <c r="L46" s="7">
        <v>462569</v>
      </c>
      <c r="M46" s="8">
        <v>6607325239.9499998</v>
      </c>
      <c r="N46" s="7">
        <v>94017</v>
      </c>
      <c r="O46" s="7">
        <v>110129</v>
      </c>
      <c r="P46" s="7">
        <v>23.81</v>
      </c>
      <c r="R46" s="6">
        <v>44628</v>
      </c>
      <c r="S46" s="6">
        <v>44651</v>
      </c>
      <c r="T46" s="7" t="s">
        <v>46</v>
      </c>
      <c r="U46" s="7" t="s">
        <v>47</v>
      </c>
      <c r="V46" s="8">
        <v>14416.1</v>
      </c>
      <c r="W46" s="8">
        <v>14556.2</v>
      </c>
      <c r="X46" s="8">
        <v>14004</v>
      </c>
      <c r="Y46" s="8">
        <v>14507.8</v>
      </c>
      <c r="Z46" s="8">
        <v>14507</v>
      </c>
      <c r="AA46" s="8">
        <v>14507.8</v>
      </c>
      <c r="AB46" s="7">
        <v>395300</v>
      </c>
      <c r="AC46" s="8">
        <v>5671821897.5</v>
      </c>
      <c r="AD46" s="8">
        <v>5671821897.5</v>
      </c>
      <c r="AE46" s="7">
        <v>691500</v>
      </c>
      <c r="AF46" s="7">
        <v>9850</v>
      </c>
      <c r="AH46" s="6">
        <v>44628</v>
      </c>
      <c r="AI46" s="6">
        <v>44679</v>
      </c>
      <c r="AL46" s="8">
        <v>14400</v>
      </c>
      <c r="AM46" s="8">
        <v>14603.55</v>
      </c>
      <c r="AN46" s="8">
        <v>14039.7</v>
      </c>
      <c r="AO46" s="8">
        <v>14537.8</v>
      </c>
      <c r="AP46" s="8">
        <v>14535.45</v>
      </c>
      <c r="AQ46" s="8">
        <v>14537.8</v>
      </c>
      <c r="AR46" s="7">
        <v>13350</v>
      </c>
      <c r="AS46" s="8">
        <v>191590135</v>
      </c>
      <c r="AT46" s="8">
        <v>191590135</v>
      </c>
      <c r="AU46" s="7">
        <v>21550</v>
      </c>
      <c r="AV46" s="7">
        <v>2350</v>
      </c>
      <c r="AX46" s="6">
        <f t="shared" si="0"/>
        <v>44628</v>
      </c>
      <c r="AY46" s="23">
        <f t="shared" si="13"/>
        <v>14450.7</v>
      </c>
      <c r="AZ46" s="7">
        <f t="shared" si="14"/>
        <v>157.30804334199999</v>
      </c>
      <c r="BA46" s="7">
        <f t="shared" si="15"/>
        <v>110.06192039379998</v>
      </c>
      <c r="BB46" s="24">
        <f t="shared" si="3"/>
        <v>713050</v>
      </c>
      <c r="BC46" s="7">
        <f t="shared" si="16"/>
        <v>12200</v>
      </c>
      <c r="BD46" s="5"/>
      <c r="BE46" s="27">
        <f t="shared" si="17"/>
        <v>5.3919795174352265E-3</v>
      </c>
      <c r="BF46" s="27">
        <f t="shared" si="18"/>
        <v>1.4292685679039041</v>
      </c>
      <c r="BG46" s="27">
        <f t="shared" si="19"/>
        <v>1.7407433830348863E-2</v>
      </c>
      <c r="BH46" s="5"/>
      <c r="BI46" s="5">
        <f>BC46</f>
        <v>12200</v>
      </c>
      <c r="BJ46" s="23"/>
      <c r="BK46" s="5"/>
      <c r="BL46" s="7">
        <f t="shared" si="20"/>
        <v>14283.98</v>
      </c>
      <c r="BM46" s="5"/>
      <c r="BN46" s="7">
        <f t="shared" si="21"/>
        <v>14525</v>
      </c>
      <c r="BO46" s="7">
        <f t="shared" si="22"/>
        <v>13951.05</v>
      </c>
      <c r="BP46" s="5"/>
      <c r="BQ46" s="25">
        <f t="shared" si="23"/>
        <v>0.25222768434670112</v>
      </c>
      <c r="BR46" s="25">
        <f t="shared" si="24"/>
        <v>0.61279233932846378</v>
      </c>
    </row>
    <row r="47" spans="1:70" s="7" customFormat="1" ht="14.4">
      <c r="A47" s="6">
        <v>44629</v>
      </c>
      <c r="B47" s="7" t="s">
        <v>45</v>
      </c>
      <c r="C47" s="8">
        <v>14501.1</v>
      </c>
      <c r="D47" s="8">
        <v>15199.55</v>
      </c>
      <c r="E47" s="8">
        <v>14400</v>
      </c>
      <c r="F47" s="8">
        <v>14450.7</v>
      </c>
      <c r="G47" s="8">
        <v>15028</v>
      </c>
      <c r="H47" s="8">
        <v>15015.2</v>
      </c>
      <c r="I47" s="8">
        <v>14808.42</v>
      </c>
      <c r="J47" s="8">
        <v>19325</v>
      </c>
      <c r="K47" s="8">
        <v>8960.0499999999993</v>
      </c>
      <c r="L47" s="7">
        <v>391341</v>
      </c>
      <c r="M47" s="8">
        <v>5795143561.8999996</v>
      </c>
      <c r="N47" s="7">
        <v>77581</v>
      </c>
      <c r="O47" s="7">
        <v>86270</v>
      </c>
      <c r="P47" s="7">
        <v>22.04</v>
      </c>
      <c r="R47" s="6">
        <v>44629</v>
      </c>
      <c r="S47" s="6">
        <v>44651</v>
      </c>
      <c r="T47" s="7" t="s">
        <v>46</v>
      </c>
      <c r="U47" s="7" t="s">
        <v>47</v>
      </c>
      <c r="V47" s="8">
        <v>14574.8</v>
      </c>
      <c r="W47" s="8">
        <v>15229.7</v>
      </c>
      <c r="X47" s="8">
        <v>14424.15</v>
      </c>
      <c r="Y47" s="8">
        <v>15068.8</v>
      </c>
      <c r="Z47" s="8">
        <v>15080</v>
      </c>
      <c r="AA47" s="8">
        <v>15068.8</v>
      </c>
      <c r="AB47" s="7">
        <v>315200</v>
      </c>
      <c r="AC47" s="8">
        <v>4671858450</v>
      </c>
      <c r="AD47" s="8">
        <v>4671858450</v>
      </c>
      <c r="AE47" s="7">
        <v>675850</v>
      </c>
      <c r="AF47" s="7">
        <v>-15650</v>
      </c>
      <c r="AH47" s="6">
        <v>44629</v>
      </c>
      <c r="AI47" s="6">
        <v>44679</v>
      </c>
      <c r="AL47" s="8">
        <v>14264.1</v>
      </c>
      <c r="AM47" s="8">
        <v>15258.9</v>
      </c>
      <c r="AN47" s="8">
        <v>14264.1</v>
      </c>
      <c r="AO47" s="8">
        <v>15121.65</v>
      </c>
      <c r="AP47" s="8">
        <v>15127.1</v>
      </c>
      <c r="AQ47" s="8">
        <v>15121.65</v>
      </c>
      <c r="AR47" s="7">
        <v>14050</v>
      </c>
      <c r="AS47" s="8">
        <v>209282645</v>
      </c>
      <c r="AT47" s="8">
        <v>209282645</v>
      </c>
      <c r="AU47" s="7">
        <v>20800</v>
      </c>
      <c r="AV47" s="7">
        <v>-750</v>
      </c>
      <c r="AX47" s="6">
        <f t="shared" si="0"/>
        <v>44629</v>
      </c>
      <c r="AY47" s="23">
        <f t="shared" si="13"/>
        <v>15015.2</v>
      </c>
      <c r="AZ47" s="7">
        <f t="shared" si="14"/>
        <v>127.75223934</v>
      </c>
      <c r="BA47" s="7">
        <f t="shared" si="15"/>
        <v>117.05195255700001</v>
      </c>
      <c r="BB47" s="24">
        <f t="shared" si="3"/>
        <v>696650</v>
      </c>
      <c r="BC47" s="7">
        <f t="shared" si="16"/>
        <v>-16400</v>
      </c>
      <c r="BD47" s="5"/>
      <c r="BE47" s="27">
        <f t="shared" si="17"/>
        <v>3.906385157812424E-2</v>
      </c>
      <c r="BF47" s="27">
        <f t="shared" si="18"/>
        <v>1.0914148508354813</v>
      </c>
      <c r="BG47" s="27">
        <f t="shared" si="19"/>
        <v>-2.2999789636070401E-2</v>
      </c>
      <c r="BH47" s="5"/>
      <c r="BJ47" s="26">
        <f>BC47</f>
        <v>-16400</v>
      </c>
      <c r="BK47" s="5"/>
      <c r="BL47" s="7">
        <f t="shared" si="20"/>
        <v>14808.42</v>
      </c>
      <c r="BM47" s="5"/>
      <c r="BN47" s="7">
        <f t="shared" si="21"/>
        <v>15199.55</v>
      </c>
      <c r="BO47" s="7">
        <f t="shared" si="22"/>
        <v>14400</v>
      </c>
      <c r="BP47" s="5"/>
      <c r="BQ47" s="25">
        <f t="shared" si="23"/>
        <v>0.22301681759379038</v>
      </c>
      <c r="BR47" s="25">
        <f t="shared" si="24"/>
        <v>0.67579421989832666</v>
      </c>
    </row>
    <row r="48" spans="1:70" s="7" customFormat="1" ht="14.4">
      <c r="A48" s="6">
        <v>44630</v>
      </c>
      <c r="B48" s="7" t="s">
        <v>45</v>
      </c>
      <c r="C48" s="8">
        <v>15649</v>
      </c>
      <c r="D48" s="8">
        <v>15850</v>
      </c>
      <c r="E48" s="8">
        <v>15305.05</v>
      </c>
      <c r="F48" s="8">
        <v>15015.2</v>
      </c>
      <c r="G48" s="8">
        <v>15478</v>
      </c>
      <c r="H48" s="8">
        <v>15467.45</v>
      </c>
      <c r="I48" s="8">
        <v>15606.58</v>
      </c>
      <c r="J48" s="8">
        <v>19325</v>
      </c>
      <c r="K48" s="8">
        <v>8960.0499999999993</v>
      </c>
      <c r="L48" s="7">
        <v>476405</v>
      </c>
      <c r="M48" s="8">
        <v>7435050940</v>
      </c>
      <c r="N48" s="7">
        <v>83323</v>
      </c>
      <c r="O48" s="7">
        <v>110571</v>
      </c>
      <c r="P48" s="7">
        <v>23.21</v>
      </c>
      <c r="R48" s="6">
        <v>44630</v>
      </c>
      <c r="S48" s="6">
        <v>44651</v>
      </c>
      <c r="T48" s="7" t="s">
        <v>46</v>
      </c>
      <c r="U48" s="7" t="s">
        <v>47</v>
      </c>
      <c r="V48" s="8">
        <v>15384.5</v>
      </c>
      <c r="W48" s="8">
        <v>15873</v>
      </c>
      <c r="X48" s="8">
        <v>15329.45</v>
      </c>
      <c r="Y48" s="8">
        <v>15494.1</v>
      </c>
      <c r="Z48" s="8">
        <v>15505</v>
      </c>
      <c r="AA48" s="8">
        <v>15494.1</v>
      </c>
      <c r="AB48" s="7">
        <v>400500</v>
      </c>
      <c r="AC48" s="8">
        <v>6253332117.5</v>
      </c>
      <c r="AD48" s="8">
        <v>6253332117.5</v>
      </c>
      <c r="AE48" s="7">
        <v>645750</v>
      </c>
      <c r="AF48" s="7">
        <v>-30100</v>
      </c>
      <c r="AH48" s="6">
        <v>44630</v>
      </c>
      <c r="AI48" s="6">
        <v>44679</v>
      </c>
      <c r="AL48" s="8">
        <v>15770.85</v>
      </c>
      <c r="AM48" s="8">
        <v>15927.15</v>
      </c>
      <c r="AN48" s="8">
        <v>15413.7</v>
      </c>
      <c r="AO48" s="8">
        <v>15555.65</v>
      </c>
      <c r="AP48" s="8">
        <v>15569</v>
      </c>
      <c r="AQ48" s="8">
        <v>15555.65</v>
      </c>
      <c r="AR48" s="7">
        <v>13150</v>
      </c>
      <c r="AS48" s="8">
        <v>205914875</v>
      </c>
      <c r="AT48" s="8">
        <v>205914875</v>
      </c>
      <c r="AU48" s="7">
        <v>22750</v>
      </c>
      <c r="AV48" s="7">
        <v>1950</v>
      </c>
      <c r="AX48" s="6">
        <f t="shared" si="0"/>
        <v>44630</v>
      </c>
      <c r="AY48" s="23">
        <f t="shared" si="13"/>
        <v>15467.45</v>
      </c>
      <c r="AZ48" s="7">
        <f t="shared" si="14"/>
        <v>172.56351571800002</v>
      </c>
      <c r="BA48" s="7">
        <f t="shared" si="15"/>
        <v>123.858711825</v>
      </c>
      <c r="BB48" s="24">
        <f t="shared" si="3"/>
        <v>668500</v>
      </c>
      <c r="BC48" s="7">
        <f t="shared" si="16"/>
        <v>-28150</v>
      </c>
      <c r="BD48" s="5"/>
      <c r="BE48" s="27">
        <f t="shared" si="17"/>
        <v>3.0119478928019604E-2</v>
      </c>
      <c r="BF48" s="27">
        <f t="shared" si="18"/>
        <v>1.3932287295367245</v>
      </c>
      <c r="BG48" s="27">
        <f t="shared" si="19"/>
        <v>-4.0407665255149647E-2</v>
      </c>
      <c r="BH48" s="5"/>
      <c r="BI48" s="5"/>
      <c r="BJ48" s="23">
        <f>BC48</f>
        <v>-28150</v>
      </c>
      <c r="BK48" s="5"/>
      <c r="BL48" s="7">
        <f t="shared" si="20"/>
        <v>15606.58</v>
      </c>
      <c r="BM48" s="5"/>
      <c r="BN48" s="7">
        <f t="shared" si="21"/>
        <v>15850</v>
      </c>
      <c r="BO48" s="7">
        <f t="shared" si="22"/>
        <v>15305.05</v>
      </c>
      <c r="BP48" s="5"/>
      <c r="BQ48" s="25">
        <f t="shared" si="23"/>
        <v>0.19961448900388096</v>
      </c>
      <c r="BR48" s="25">
        <f t="shared" si="24"/>
        <v>0.72626826859225135</v>
      </c>
    </row>
    <row r="49" spans="1:70" s="7" customFormat="1" ht="14.4">
      <c r="A49" s="6">
        <v>44631</v>
      </c>
      <c r="B49" s="7" t="s">
        <v>45</v>
      </c>
      <c r="C49" s="8">
        <v>15400</v>
      </c>
      <c r="D49" s="8">
        <v>15750</v>
      </c>
      <c r="E49" s="8">
        <v>15280</v>
      </c>
      <c r="F49" s="8">
        <v>15467.45</v>
      </c>
      <c r="G49" s="8">
        <v>15550</v>
      </c>
      <c r="H49" s="8">
        <v>15569</v>
      </c>
      <c r="I49" s="8">
        <v>15588.22</v>
      </c>
      <c r="J49" s="8">
        <v>19325</v>
      </c>
      <c r="K49" s="8">
        <v>8960.0499999999993</v>
      </c>
      <c r="L49" s="7">
        <v>329632</v>
      </c>
      <c r="M49" s="8">
        <v>5138375406.6499996</v>
      </c>
      <c r="N49" s="7">
        <v>60369</v>
      </c>
      <c r="O49" s="7">
        <v>57426</v>
      </c>
      <c r="P49" s="7">
        <v>17.420000000000002</v>
      </c>
      <c r="R49" s="6">
        <v>44631</v>
      </c>
      <c r="S49" s="6">
        <v>44651</v>
      </c>
      <c r="T49" s="7" t="s">
        <v>46</v>
      </c>
      <c r="U49" s="7" t="s">
        <v>47</v>
      </c>
      <c r="V49" s="8">
        <v>15359.7</v>
      </c>
      <c r="W49" s="8">
        <v>15778.6</v>
      </c>
      <c r="X49" s="8">
        <v>15275</v>
      </c>
      <c r="Y49" s="8">
        <v>15616.45</v>
      </c>
      <c r="Z49" s="8">
        <v>15626.95</v>
      </c>
      <c r="AA49" s="8">
        <v>15616.45</v>
      </c>
      <c r="AB49" s="7">
        <v>265800</v>
      </c>
      <c r="AC49" s="8">
        <v>4148591690</v>
      </c>
      <c r="AD49" s="8">
        <v>4148591690</v>
      </c>
      <c r="AE49" s="7">
        <v>637300</v>
      </c>
      <c r="AF49" s="7">
        <v>-8450</v>
      </c>
      <c r="AH49" s="6">
        <v>44631</v>
      </c>
      <c r="AI49" s="6">
        <v>44679</v>
      </c>
      <c r="AL49" s="8">
        <v>14900.3</v>
      </c>
      <c r="AM49" s="8">
        <v>15809.05</v>
      </c>
      <c r="AN49" s="8">
        <v>14900.3</v>
      </c>
      <c r="AO49" s="8">
        <v>15669.2</v>
      </c>
      <c r="AP49" s="8">
        <v>15666</v>
      </c>
      <c r="AQ49" s="8">
        <v>15669.2</v>
      </c>
      <c r="AR49" s="7">
        <v>9600</v>
      </c>
      <c r="AS49" s="8">
        <v>150396157.5</v>
      </c>
      <c r="AT49" s="8">
        <v>150396157.5</v>
      </c>
      <c r="AU49" s="7">
        <v>25250</v>
      </c>
      <c r="AV49" s="7">
        <v>2500</v>
      </c>
      <c r="AX49" s="6">
        <f t="shared" si="0"/>
        <v>44631</v>
      </c>
      <c r="AY49" s="23">
        <f t="shared" si="13"/>
        <v>15569</v>
      </c>
      <c r="AZ49" s="7">
        <f t="shared" si="14"/>
        <v>89.516912171999991</v>
      </c>
      <c r="BA49" s="7">
        <f t="shared" si="15"/>
        <v>138.81373314799998</v>
      </c>
      <c r="BB49" s="24">
        <f t="shared" si="3"/>
        <v>662550</v>
      </c>
      <c r="BC49" s="7">
        <f t="shared" si="16"/>
        <v>-5950</v>
      </c>
      <c r="BD49" s="5"/>
      <c r="BE49" s="27">
        <f t="shared" si="17"/>
        <v>6.5654002437376081E-3</v>
      </c>
      <c r="BF49" s="27">
        <f t="shared" si="18"/>
        <v>0.64487072094343245</v>
      </c>
      <c r="BG49" s="27">
        <f t="shared" si="19"/>
        <v>-8.9005235602094245E-3</v>
      </c>
      <c r="BH49" s="5"/>
      <c r="BJ49" s="26">
        <f>BC49</f>
        <v>-5950</v>
      </c>
      <c r="BK49" s="5"/>
      <c r="BL49" s="7">
        <f t="shared" si="20"/>
        <v>15588.22</v>
      </c>
      <c r="BM49" s="5"/>
      <c r="BN49" s="7">
        <f t="shared" si="21"/>
        <v>15750</v>
      </c>
      <c r="BO49" s="7">
        <f t="shared" si="22"/>
        <v>15280</v>
      </c>
      <c r="BP49" s="5"/>
      <c r="BQ49" s="25">
        <f t="shared" si="23"/>
        <v>0.19435963777490298</v>
      </c>
      <c r="BR49" s="25">
        <f t="shared" si="24"/>
        <v>0.73760191070362346</v>
      </c>
    </row>
    <row r="50" spans="1:70" s="7" customFormat="1" ht="14.4">
      <c r="A50" s="6">
        <v>44634</v>
      </c>
      <c r="B50" s="7" t="s">
        <v>45</v>
      </c>
      <c r="C50" s="8">
        <v>15475.6</v>
      </c>
      <c r="D50" s="8">
        <v>15735</v>
      </c>
      <c r="E50" s="8">
        <v>15411.5</v>
      </c>
      <c r="F50" s="8">
        <v>15569</v>
      </c>
      <c r="G50" s="8">
        <v>15719.9</v>
      </c>
      <c r="H50" s="8">
        <v>15678.5</v>
      </c>
      <c r="I50" s="8">
        <v>15604.89</v>
      </c>
      <c r="J50" s="8">
        <v>19325</v>
      </c>
      <c r="K50" s="8">
        <v>8960.0499999999993</v>
      </c>
      <c r="L50" s="7">
        <v>285201</v>
      </c>
      <c r="M50" s="8">
        <v>4450529621.6999998</v>
      </c>
      <c r="N50" s="7">
        <v>54324</v>
      </c>
      <c r="O50" s="7">
        <v>50521</v>
      </c>
      <c r="P50" s="7">
        <v>17.71</v>
      </c>
      <c r="R50" s="6">
        <v>44634</v>
      </c>
      <c r="S50" s="6">
        <v>44651</v>
      </c>
      <c r="T50" s="7" t="s">
        <v>46</v>
      </c>
      <c r="U50" s="7" t="s">
        <v>47</v>
      </c>
      <c r="V50" s="8">
        <v>15481.05</v>
      </c>
      <c r="W50" s="8">
        <v>15807.95</v>
      </c>
      <c r="X50" s="8">
        <v>15450.35</v>
      </c>
      <c r="Y50" s="8">
        <v>15748.7</v>
      </c>
      <c r="Z50" s="8">
        <v>15773.95</v>
      </c>
      <c r="AA50" s="8">
        <v>15748.7</v>
      </c>
      <c r="AB50" s="7">
        <v>309350</v>
      </c>
      <c r="AC50" s="8">
        <v>4844698692.5</v>
      </c>
      <c r="AD50" s="8">
        <v>4844698692.5</v>
      </c>
      <c r="AE50" s="7">
        <v>647800</v>
      </c>
      <c r="AF50" s="7">
        <v>10500</v>
      </c>
      <c r="AH50" s="6">
        <v>44634</v>
      </c>
      <c r="AI50" s="6">
        <v>44679</v>
      </c>
      <c r="AL50" s="8">
        <v>15700</v>
      </c>
      <c r="AM50" s="8">
        <v>15860</v>
      </c>
      <c r="AN50" s="8">
        <v>15600.2</v>
      </c>
      <c r="AO50" s="8">
        <v>15817.3</v>
      </c>
      <c r="AP50" s="8">
        <v>15799.35</v>
      </c>
      <c r="AQ50" s="8">
        <v>15817.3</v>
      </c>
      <c r="AR50" s="7">
        <v>8750</v>
      </c>
      <c r="AS50" s="8">
        <v>137523182.5</v>
      </c>
      <c r="AT50" s="8">
        <v>137523182.5</v>
      </c>
      <c r="AU50" s="7">
        <v>27350</v>
      </c>
      <c r="AV50" s="7">
        <v>2100</v>
      </c>
      <c r="AX50" s="6">
        <f t="shared" si="0"/>
        <v>44634</v>
      </c>
      <c r="AY50" s="23">
        <f t="shared" si="13"/>
        <v>15678.5</v>
      </c>
      <c r="AZ50" s="7">
        <f t="shared" si="14"/>
        <v>78.837464768999993</v>
      </c>
      <c r="BA50" s="7">
        <f t="shared" si="15"/>
        <v>138.14335674240002</v>
      </c>
      <c r="BB50" s="24">
        <f t="shared" si="3"/>
        <v>675150</v>
      </c>
      <c r="BC50" s="7">
        <f t="shared" si="16"/>
        <v>12600</v>
      </c>
      <c r="BD50" s="5"/>
      <c r="BE50" s="27">
        <f t="shared" si="17"/>
        <v>7.0332070139379537E-3</v>
      </c>
      <c r="BF50" s="27">
        <f t="shared" si="18"/>
        <v>0.57069313087570717</v>
      </c>
      <c r="BG50" s="27">
        <f t="shared" si="19"/>
        <v>1.9017432646592711E-2</v>
      </c>
      <c r="BH50" s="5"/>
      <c r="BI50" s="5">
        <f>BC50</f>
        <v>12600</v>
      </c>
      <c r="BJ50" s="23"/>
      <c r="BK50" s="5"/>
      <c r="BL50" s="7">
        <f t="shared" si="20"/>
        <v>15604.89</v>
      </c>
      <c r="BM50" s="5"/>
      <c r="BN50" s="7">
        <f t="shared" si="21"/>
        <v>15735</v>
      </c>
      <c r="BO50" s="7">
        <f t="shared" si="22"/>
        <v>15411.5</v>
      </c>
      <c r="BP50" s="5"/>
      <c r="BQ50" s="25">
        <f t="shared" si="23"/>
        <v>0.18869340232858992</v>
      </c>
      <c r="BR50" s="25">
        <f t="shared" si="24"/>
        <v>0.74982282464941619</v>
      </c>
    </row>
    <row r="51" spans="1:70" s="7" customFormat="1" ht="14.4">
      <c r="A51" s="6">
        <v>44635</v>
      </c>
      <c r="B51" s="7" t="s">
        <v>45</v>
      </c>
      <c r="C51" s="8">
        <v>15749</v>
      </c>
      <c r="D51" s="8">
        <v>15950</v>
      </c>
      <c r="E51" s="8">
        <v>15534.05</v>
      </c>
      <c r="F51" s="8">
        <v>15678.5</v>
      </c>
      <c r="G51" s="8">
        <v>15684.65</v>
      </c>
      <c r="H51" s="8">
        <v>15708.9</v>
      </c>
      <c r="I51" s="8">
        <v>15754.42</v>
      </c>
      <c r="J51" s="8">
        <v>19325</v>
      </c>
      <c r="K51" s="8">
        <v>8960.0499999999993</v>
      </c>
      <c r="L51" s="7">
        <v>296511</v>
      </c>
      <c r="M51" s="8">
        <v>4671358665.3999996</v>
      </c>
      <c r="N51" s="7">
        <v>59391</v>
      </c>
      <c r="O51" s="7">
        <v>56524</v>
      </c>
      <c r="P51" s="7">
        <v>19.059999999999999</v>
      </c>
      <c r="R51" s="6">
        <v>44635</v>
      </c>
      <c r="S51" s="6">
        <v>44651</v>
      </c>
      <c r="T51" s="7" t="s">
        <v>46</v>
      </c>
      <c r="U51" s="7" t="s">
        <v>47</v>
      </c>
      <c r="V51" s="8">
        <v>15789.2</v>
      </c>
      <c r="W51" s="8">
        <v>16007.9</v>
      </c>
      <c r="X51" s="8">
        <v>15577.95</v>
      </c>
      <c r="Y51" s="8">
        <v>15759.4</v>
      </c>
      <c r="Z51" s="8">
        <v>15734.3</v>
      </c>
      <c r="AA51" s="8">
        <v>15759.4</v>
      </c>
      <c r="AB51" s="7">
        <v>308400</v>
      </c>
      <c r="AC51" s="8">
        <v>4871314922.5</v>
      </c>
      <c r="AD51" s="8">
        <v>4871314922.5</v>
      </c>
      <c r="AE51" s="7">
        <v>640050</v>
      </c>
      <c r="AF51" s="7">
        <v>-7750</v>
      </c>
      <c r="AH51" s="6">
        <v>44635</v>
      </c>
      <c r="AI51" s="6">
        <v>44679</v>
      </c>
      <c r="AL51" s="8">
        <v>15889.95</v>
      </c>
      <c r="AM51" s="8">
        <v>16050</v>
      </c>
      <c r="AN51" s="8">
        <v>15643.3</v>
      </c>
      <c r="AO51" s="8">
        <v>15819.1</v>
      </c>
      <c r="AP51" s="8">
        <v>15798.1</v>
      </c>
      <c r="AQ51" s="8">
        <v>15819.1</v>
      </c>
      <c r="AR51" s="7">
        <v>18250</v>
      </c>
      <c r="AS51" s="8">
        <v>288438245</v>
      </c>
      <c r="AT51" s="8">
        <v>288438245</v>
      </c>
      <c r="AU51" s="7">
        <v>33600</v>
      </c>
      <c r="AV51" s="7">
        <v>6250</v>
      </c>
      <c r="AX51" s="6">
        <f t="shared" si="0"/>
        <v>44635</v>
      </c>
      <c r="AY51" s="23">
        <f t="shared" si="13"/>
        <v>15708.9</v>
      </c>
      <c r="AZ51" s="7">
        <f t="shared" si="14"/>
        <v>89.050283608000001</v>
      </c>
      <c r="BA51" s="7">
        <f t="shared" si="15"/>
        <v>125.1956350682</v>
      </c>
      <c r="BB51" s="24">
        <f t="shared" si="3"/>
        <v>673650</v>
      </c>
      <c r="BC51" s="7">
        <f t="shared" si="16"/>
        <v>-1500</v>
      </c>
      <c r="BD51" s="5"/>
      <c r="BE51" s="27">
        <f t="shared" si="17"/>
        <v>1.9389609975443848E-3</v>
      </c>
      <c r="BF51" s="27">
        <f t="shared" si="18"/>
        <v>0.71128904421859507</v>
      </c>
      <c r="BG51" s="27">
        <f t="shared" si="19"/>
        <v>-2.2217285047767162E-3</v>
      </c>
      <c r="BH51" s="5"/>
      <c r="BJ51" s="26">
        <f>BC51</f>
        <v>-1500</v>
      </c>
      <c r="BK51" s="5"/>
      <c r="BL51" s="7">
        <f t="shared" si="20"/>
        <v>15754.42</v>
      </c>
      <c r="BM51" s="5"/>
      <c r="BN51" s="7">
        <f t="shared" si="21"/>
        <v>15950</v>
      </c>
      <c r="BO51" s="7">
        <f t="shared" si="22"/>
        <v>15534.05</v>
      </c>
      <c r="BP51" s="5"/>
      <c r="BQ51" s="25">
        <f t="shared" si="23"/>
        <v>0.1871203104786546</v>
      </c>
      <c r="BR51" s="25">
        <f t="shared" si="24"/>
        <v>0.7532156628590243</v>
      </c>
    </row>
    <row r="52" spans="1:70" s="7" customFormat="1" ht="14.4">
      <c r="A52" s="6">
        <v>44636</v>
      </c>
      <c r="B52" s="7" t="s">
        <v>45</v>
      </c>
      <c r="C52" s="8">
        <v>15900.6</v>
      </c>
      <c r="D52" s="8">
        <v>16240</v>
      </c>
      <c r="E52" s="8">
        <v>15851.05</v>
      </c>
      <c r="F52" s="8">
        <v>15708.9</v>
      </c>
      <c r="G52" s="8">
        <v>16071</v>
      </c>
      <c r="H52" s="8">
        <v>16124.85</v>
      </c>
      <c r="I52" s="8">
        <v>16101.37</v>
      </c>
      <c r="J52" s="8">
        <v>19325</v>
      </c>
      <c r="K52" s="8">
        <v>8960.0499999999993</v>
      </c>
      <c r="L52" s="7">
        <v>298317</v>
      </c>
      <c r="M52" s="8">
        <v>4803312354.4499998</v>
      </c>
      <c r="N52" s="7">
        <v>49730</v>
      </c>
      <c r="O52" s="7">
        <v>60446</v>
      </c>
      <c r="P52" s="7">
        <v>20.260000000000002</v>
      </c>
      <c r="R52" s="6">
        <v>44636</v>
      </c>
      <c r="S52" s="6">
        <v>44651</v>
      </c>
      <c r="T52" s="7" t="s">
        <v>46</v>
      </c>
      <c r="U52" s="7" t="s">
        <v>47</v>
      </c>
      <c r="V52" s="8">
        <v>15915.25</v>
      </c>
      <c r="W52" s="8">
        <v>16297.95</v>
      </c>
      <c r="X52" s="8">
        <v>15915.25</v>
      </c>
      <c r="Y52" s="8">
        <v>16192.9</v>
      </c>
      <c r="Z52" s="8">
        <v>16164</v>
      </c>
      <c r="AA52" s="8">
        <v>16192.9</v>
      </c>
      <c r="AB52" s="7">
        <v>313100</v>
      </c>
      <c r="AC52" s="8">
        <v>5060672862.5</v>
      </c>
      <c r="AD52" s="8">
        <v>5060672862.5</v>
      </c>
      <c r="AE52" s="7">
        <v>645450</v>
      </c>
      <c r="AF52" s="7">
        <v>5400</v>
      </c>
      <c r="AH52" s="6">
        <v>44636</v>
      </c>
      <c r="AI52" s="6">
        <v>44679</v>
      </c>
      <c r="AL52" s="8">
        <v>16038.6</v>
      </c>
      <c r="AM52" s="8">
        <v>16350</v>
      </c>
      <c r="AN52" s="8">
        <v>16038.6</v>
      </c>
      <c r="AO52" s="8">
        <v>16236.35</v>
      </c>
      <c r="AP52" s="8">
        <v>16227.5</v>
      </c>
      <c r="AQ52" s="8">
        <v>16236.35</v>
      </c>
      <c r="AR52" s="7">
        <v>28050</v>
      </c>
      <c r="AS52" s="8">
        <v>455057057.5</v>
      </c>
      <c r="AT52" s="8">
        <v>455057057.5</v>
      </c>
      <c r="AU52" s="7">
        <v>34750</v>
      </c>
      <c r="AV52" s="7">
        <v>1150</v>
      </c>
      <c r="AX52" s="6">
        <f t="shared" si="0"/>
        <v>44636</v>
      </c>
      <c r="AY52" s="23">
        <f t="shared" si="13"/>
        <v>16124.85</v>
      </c>
      <c r="AZ52" s="7">
        <f t="shared" si="14"/>
        <v>97.326341102000015</v>
      </c>
      <c r="BA52" s="7">
        <f t="shared" si="15"/>
        <v>111.54408312140001</v>
      </c>
      <c r="BB52" s="24">
        <f t="shared" si="3"/>
        <v>680200</v>
      </c>
      <c r="BC52" s="7">
        <f t="shared" si="16"/>
        <v>6550</v>
      </c>
      <c r="BD52" s="5"/>
      <c r="BE52" s="27">
        <f t="shared" si="17"/>
        <v>2.6478620399900739E-2</v>
      </c>
      <c r="BF52" s="27">
        <f t="shared" si="18"/>
        <v>0.87253701297695918</v>
      </c>
      <c r="BG52" s="27">
        <f t="shared" si="19"/>
        <v>9.7231500037111267E-3</v>
      </c>
      <c r="BH52" s="5"/>
      <c r="BI52" s="5"/>
      <c r="BJ52" s="23">
        <f>BC52</f>
        <v>6550</v>
      </c>
      <c r="BK52" s="5"/>
      <c r="BL52" s="7">
        <f t="shared" si="20"/>
        <v>16101.37</v>
      </c>
      <c r="BM52" s="5"/>
      <c r="BN52" s="7">
        <f t="shared" si="21"/>
        <v>16240</v>
      </c>
      <c r="BO52" s="7">
        <f t="shared" si="22"/>
        <v>15851.05</v>
      </c>
      <c r="BP52" s="5"/>
      <c r="BQ52" s="25">
        <f t="shared" si="23"/>
        <v>0.16559637774902974</v>
      </c>
      <c r="BR52" s="25">
        <f t="shared" si="24"/>
        <v>0.79963839487502875</v>
      </c>
    </row>
    <row r="53" spans="1:70" s="7" customFormat="1" ht="14.4">
      <c r="A53" s="6">
        <v>44637</v>
      </c>
      <c r="B53" s="7" t="s">
        <v>45</v>
      </c>
      <c r="C53" s="8">
        <v>16399</v>
      </c>
      <c r="D53" s="8">
        <v>16589</v>
      </c>
      <c r="E53" s="8">
        <v>16255</v>
      </c>
      <c r="F53" s="8">
        <v>16124.85</v>
      </c>
      <c r="G53" s="8">
        <v>16344</v>
      </c>
      <c r="H53" s="8">
        <v>16370.8</v>
      </c>
      <c r="I53" s="8">
        <v>16429.7</v>
      </c>
      <c r="J53" s="8">
        <v>19325</v>
      </c>
      <c r="K53" s="8">
        <v>8960.0499999999993</v>
      </c>
      <c r="L53" s="7">
        <v>402068</v>
      </c>
      <c r="M53" s="8">
        <v>6605855584.6499996</v>
      </c>
      <c r="N53" s="7">
        <v>54788</v>
      </c>
      <c r="O53" s="7">
        <v>146373</v>
      </c>
      <c r="P53" s="7">
        <v>36.409999999999997</v>
      </c>
      <c r="R53" s="6">
        <v>44637</v>
      </c>
      <c r="S53" s="6">
        <v>44651</v>
      </c>
      <c r="T53" s="7" t="s">
        <v>46</v>
      </c>
      <c r="U53" s="7" t="s">
        <v>47</v>
      </c>
      <c r="V53" s="8">
        <v>16497.900000000001</v>
      </c>
      <c r="W53" s="8">
        <v>16664.150000000001</v>
      </c>
      <c r="X53" s="8">
        <v>16312.75</v>
      </c>
      <c r="Y53" s="8">
        <v>16433.75</v>
      </c>
      <c r="Z53" s="8">
        <v>16406.3</v>
      </c>
      <c r="AA53" s="8">
        <v>16433.75</v>
      </c>
      <c r="AB53" s="7">
        <v>370300</v>
      </c>
      <c r="AC53" s="8">
        <v>6105398030</v>
      </c>
      <c r="AD53" s="8">
        <v>6105398030</v>
      </c>
      <c r="AE53" s="7">
        <v>612750</v>
      </c>
      <c r="AF53" s="7">
        <v>-32700</v>
      </c>
      <c r="AH53" s="6">
        <v>44637</v>
      </c>
      <c r="AI53" s="6">
        <v>44679</v>
      </c>
      <c r="AL53" s="8">
        <v>16498.900000000001</v>
      </c>
      <c r="AM53" s="8">
        <v>16707.95</v>
      </c>
      <c r="AN53" s="8">
        <v>16380</v>
      </c>
      <c r="AO53" s="8">
        <v>16496</v>
      </c>
      <c r="AP53" s="8">
        <v>16449.45</v>
      </c>
      <c r="AQ53" s="8">
        <v>16496</v>
      </c>
      <c r="AR53" s="7">
        <v>31000</v>
      </c>
      <c r="AS53" s="8">
        <v>513214987.5</v>
      </c>
      <c r="AT53" s="8">
        <v>513214987.5</v>
      </c>
      <c r="AU53" s="7">
        <v>37850</v>
      </c>
      <c r="AV53" s="7">
        <v>3100</v>
      </c>
      <c r="AX53" s="6">
        <f t="shared" si="0"/>
        <v>44637</v>
      </c>
      <c r="AY53" s="23">
        <f t="shared" si="13"/>
        <v>16370.8</v>
      </c>
      <c r="AZ53" s="7">
        <f t="shared" si="14"/>
        <v>240.48644780999999</v>
      </c>
      <c r="BA53" s="7">
        <f t="shared" si="15"/>
        <v>105.45890347380001</v>
      </c>
      <c r="BB53" s="24">
        <f t="shared" si="3"/>
        <v>650600</v>
      </c>
      <c r="BC53" s="7">
        <f t="shared" si="16"/>
        <v>-29600</v>
      </c>
      <c r="BD53" s="5"/>
      <c r="BE53" s="27">
        <f t="shared" si="17"/>
        <v>1.525285506531837E-2</v>
      </c>
      <c r="BF53" s="27">
        <f t="shared" si="18"/>
        <v>2.2803806970147944</v>
      </c>
      <c r="BG53" s="27">
        <f t="shared" si="19"/>
        <v>-4.3516612760952658E-2</v>
      </c>
      <c r="BH53" s="5"/>
      <c r="BJ53" s="26">
        <f>BC53</f>
        <v>-29600</v>
      </c>
      <c r="BK53" s="5"/>
      <c r="BL53" s="7">
        <f t="shared" si="20"/>
        <v>16429.7</v>
      </c>
      <c r="BM53" s="5"/>
      <c r="BN53" s="7">
        <f t="shared" si="21"/>
        <v>16589</v>
      </c>
      <c r="BO53" s="7">
        <f t="shared" si="22"/>
        <v>16255</v>
      </c>
      <c r="BP53" s="5"/>
      <c r="BQ53" s="25">
        <f t="shared" si="23"/>
        <v>0.15286934023285903</v>
      </c>
      <c r="BR53" s="25">
        <f t="shared" si="24"/>
        <v>0.82708801848203983</v>
      </c>
    </row>
    <row r="54" spans="1:70" s="7" customFormat="1" ht="14.4">
      <c r="A54" s="6">
        <v>44641</v>
      </c>
      <c r="B54" s="7" t="s">
        <v>45</v>
      </c>
      <c r="C54" s="8">
        <v>16399.95</v>
      </c>
      <c r="D54" s="8">
        <v>16443.95</v>
      </c>
      <c r="E54" s="8">
        <v>16150</v>
      </c>
      <c r="F54" s="8">
        <v>16370.8</v>
      </c>
      <c r="G54" s="8">
        <v>16182</v>
      </c>
      <c r="H54" s="8">
        <v>16180.8</v>
      </c>
      <c r="I54" s="8">
        <v>16250.74</v>
      </c>
      <c r="J54" s="8">
        <v>19325</v>
      </c>
      <c r="K54" s="8">
        <v>8960.0499999999993</v>
      </c>
      <c r="L54" s="7">
        <v>201635</v>
      </c>
      <c r="M54" s="8">
        <v>3276718433.1500001</v>
      </c>
      <c r="N54" s="7">
        <v>29887</v>
      </c>
      <c r="O54" s="7">
        <v>42951</v>
      </c>
      <c r="P54" s="7">
        <v>21.3</v>
      </c>
      <c r="R54" s="6">
        <v>44641</v>
      </c>
      <c r="S54" s="6">
        <v>44651</v>
      </c>
      <c r="T54" s="7" t="s">
        <v>46</v>
      </c>
      <c r="U54" s="7" t="s">
        <v>47</v>
      </c>
      <c r="V54" s="8">
        <v>16250.1</v>
      </c>
      <c r="W54" s="8">
        <v>16486.3</v>
      </c>
      <c r="X54" s="8">
        <v>16216.6</v>
      </c>
      <c r="Y54" s="8">
        <v>16246.3</v>
      </c>
      <c r="Z54" s="8">
        <v>16245.8</v>
      </c>
      <c r="AA54" s="8">
        <v>16246.3</v>
      </c>
      <c r="AB54" s="7">
        <v>176700</v>
      </c>
      <c r="AC54" s="8">
        <v>2880695085</v>
      </c>
      <c r="AD54" s="8">
        <v>2880695085</v>
      </c>
      <c r="AE54" s="7">
        <v>593300</v>
      </c>
      <c r="AF54" s="7">
        <v>-19450</v>
      </c>
      <c r="AH54" s="6">
        <v>44641</v>
      </c>
      <c r="AI54" s="6">
        <v>44679</v>
      </c>
      <c r="AL54" s="8">
        <v>16460.45</v>
      </c>
      <c r="AM54" s="8">
        <v>16517.45</v>
      </c>
      <c r="AN54" s="8">
        <v>16276.8</v>
      </c>
      <c r="AO54" s="8">
        <v>16298.7</v>
      </c>
      <c r="AP54" s="8">
        <v>16313.8</v>
      </c>
      <c r="AQ54" s="8">
        <v>16298.7</v>
      </c>
      <c r="AR54" s="7">
        <v>20200</v>
      </c>
      <c r="AS54" s="8">
        <v>330525125</v>
      </c>
      <c r="AT54" s="8">
        <v>330525125</v>
      </c>
      <c r="AU54" s="7">
        <v>40050</v>
      </c>
      <c r="AV54" s="7">
        <v>2200</v>
      </c>
      <c r="AX54" s="6">
        <f t="shared" si="0"/>
        <v>44641</v>
      </c>
      <c r="AY54" s="23">
        <f t="shared" si="13"/>
        <v>16180.8</v>
      </c>
      <c r="AZ54" s="7">
        <f t="shared" si="14"/>
        <v>69.798553374000008</v>
      </c>
      <c r="BA54" s="7">
        <f t="shared" si="15"/>
        <v>119.0434898922</v>
      </c>
      <c r="BB54" s="24">
        <f t="shared" si="3"/>
        <v>633350</v>
      </c>
      <c r="BC54" s="7">
        <f t="shared" si="16"/>
        <v>-17250</v>
      </c>
      <c r="BD54" s="5"/>
      <c r="BE54" s="27">
        <f t="shared" si="17"/>
        <v>-1.1606030248979892E-2</v>
      </c>
      <c r="BF54" s="27">
        <f t="shared" si="18"/>
        <v>0.58632818507930329</v>
      </c>
      <c r="BG54" s="27">
        <f t="shared" si="19"/>
        <v>-2.6513987088841069E-2</v>
      </c>
      <c r="BH54" s="5"/>
      <c r="BI54" s="5">
        <f>BC54</f>
        <v>-17250</v>
      </c>
      <c r="BJ54" s="23"/>
      <c r="BK54" s="5"/>
      <c r="BL54" s="7">
        <f t="shared" si="20"/>
        <v>16250.74</v>
      </c>
      <c r="BM54" s="5"/>
      <c r="BN54" s="7">
        <f t="shared" si="21"/>
        <v>16443.95</v>
      </c>
      <c r="BO54" s="7">
        <f t="shared" si="22"/>
        <v>16150</v>
      </c>
      <c r="BP54" s="5"/>
      <c r="BQ54" s="25">
        <f t="shared" si="23"/>
        <v>0.16270116429495476</v>
      </c>
      <c r="BR54" s="25">
        <f t="shared" si="24"/>
        <v>0.80588277967198851</v>
      </c>
    </row>
    <row r="55" spans="1:70" s="7" customFormat="1" ht="14.4">
      <c r="A55" s="6">
        <v>44642</v>
      </c>
      <c r="B55" s="7" t="s">
        <v>45</v>
      </c>
      <c r="C55" s="8">
        <v>16250</v>
      </c>
      <c r="D55" s="8">
        <v>16590</v>
      </c>
      <c r="E55" s="8">
        <v>15951</v>
      </c>
      <c r="F55" s="8">
        <v>16180.8</v>
      </c>
      <c r="G55" s="8">
        <v>16570.5</v>
      </c>
      <c r="H55" s="8">
        <v>16494.599999999999</v>
      </c>
      <c r="I55" s="8">
        <v>16262.71</v>
      </c>
      <c r="J55" s="8">
        <v>19325</v>
      </c>
      <c r="K55" s="8">
        <v>8960.0499999999993</v>
      </c>
      <c r="L55" s="7">
        <v>265279</v>
      </c>
      <c r="M55" s="8">
        <v>4314156572.6000004</v>
      </c>
      <c r="N55" s="7">
        <v>44503</v>
      </c>
      <c r="O55" s="7">
        <v>45978</v>
      </c>
      <c r="P55" s="7">
        <v>17.329999999999998</v>
      </c>
      <c r="R55" s="6">
        <v>44642</v>
      </c>
      <c r="S55" s="6">
        <v>44651</v>
      </c>
      <c r="T55" s="7" t="s">
        <v>46</v>
      </c>
      <c r="U55" s="7" t="s">
        <v>47</v>
      </c>
      <c r="V55" s="8">
        <v>16222.25</v>
      </c>
      <c r="W55" s="8">
        <v>16636.55</v>
      </c>
      <c r="X55" s="8">
        <v>15974.9</v>
      </c>
      <c r="Y55" s="8">
        <v>16562.45</v>
      </c>
      <c r="Z55" s="8">
        <v>16632</v>
      </c>
      <c r="AA55" s="8">
        <v>16562.45</v>
      </c>
      <c r="AB55" s="7">
        <v>277500</v>
      </c>
      <c r="AC55" s="8">
        <v>4524553502.5</v>
      </c>
      <c r="AD55" s="8">
        <v>4524553502.5</v>
      </c>
      <c r="AE55" s="7">
        <v>583400</v>
      </c>
      <c r="AF55" s="7">
        <v>-9900</v>
      </c>
      <c r="AH55" s="6">
        <v>44642</v>
      </c>
      <c r="AI55" s="6">
        <v>44679</v>
      </c>
      <c r="AL55" s="8">
        <v>16253.7</v>
      </c>
      <c r="AM55" s="8">
        <v>16704</v>
      </c>
      <c r="AN55" s="8">
        <v>16056.35</v>
      </c>
      <c r="AO55" s="8">
        <v>16641.099999999999</v>
      </c>
      <c r="AP55" s="8">
        <v>16695</v>
      </c>
      <c r="AQ55" s="8">
        <v>16641.099999999999</v>
      </c>
      <c r="AR55" s="7">
        <v>37900</v>
      </c>
      <c r="AS55" s="8">
        <v>619668245</v>
      </c>
      <c r="AT55" s="8">
        <v>619668245</v>
      </c>
      <c r="AU55" s="7">
        <v>49450</v>
      </c>
      <c r="AV55" s="7">
        <v>9400</v>
      </c>
      <c r="AX55" s="6">
        <f t="shared" si="0"/>
        <v>44642</v>
      </c>
      <c r="AY55" s="23">
        <f t="shared" si="13"/>
        <v>16494.599999999999</v>
      </c>
      <c r="AZ55" s="7">
        <f t="shared" si="14"/>
        <v>74.772688037999998</v>
      </c>
      <c r="BA55" s="7">
        <f t="shared" si="15"/>
        <v>115.09981813259999</v>
      </c>
      <c r="BB55" s="24">
        <f t="shared" si="3"/>
        <v>632850</v>
      </c>
      <c r="BC55" s="7">
        <f t="shared" si="16"/>
        <v>-500</v>
      </c>
      <c r="BD55" s="5"/>
      <c r="BE55" s="27">
        <f t="shared" si="17"/>
        <v>1.9393355087511079E-2</v>
      </c>
      <c r="BF55" s="27">
        <f t="shared" si="18"/>
        <v>0.64963341603075875</v>
      </c>
      <c r="BG55" s="27">
        <f t="shared" si="19"/>
        <v>-7.894529091339702E-4</v>
      </c>
      <c r="BH55" s="5"/>
      <c r="BJ55" s="26">
        <f>BC55</f>
        <v>-500</v>
      </c>
      <c r="BK55" s="5"/>
      <c r="BL55" s="7">
        <f t="shared" si="20"/>
        <v>16262.71</v>
      </c>
      <c r="BM55" s="5"/>
      <c r="BN55" s="7">
        <f t="shared" si="21"/>
        <v>16590</v>
      </c>
      <c r="BO55" s="7">
        <f t="shared" si="22"/>
        <v>15951</v>
      </c>
      <c r="BP55" s="5"/>
      <c r="BQ55" s="25">
        <f t="shared" si="23"/>
        <v>0.14646313065976721</v>
      </c>
      <c r="BR55" s="25">
        <f t="shared" si="24"/>
        <v>0.84090490566458886</v>
      </c>
    </row>
    <row r="56" spans="1:70" s="7" customFormat="1" ht="14.4">
      <c r="A56" s="6">
        <v>44643</v>
      </c>
      <c r="B56" s="7" t="s">
        <v>45</v>
      </c>
      <c r="C56" s="8">
        <v>16600</v>
      </c>
      <c r="D56" s="8">
        <v>16728.75</v>
      </c>
      <c r="E56" s="8">
        <v>16344.2</v>
      </c>
      <c r="F56" s="8">
        <v>16494.599999999999</v>
      </c>
      <c r="G56" s="8">
        <v>16370</v>
      </c>
      <c r="H56" s="8">
        <v>16407.349999999999</v>
      </c>
      <c r="I56" s="8">
        <v>16521.63</v>
      </c>
      <c r="J56" s="8">
        <v>19325</v>
      </c>
      <c r="K56" s="8">
        <v>8960.0499999999993</v>
      </c>
      <c r="L56" s="7">
        <v>229079</v>
      </c>
      <c r="M56" s="8">
        <v>3784758826.4499998</v>
      </c>
      <c r="N56" s="7">
        <v>40329</v>
      </c>
      <c r="O56" s="7">
        <v>43867</v>
      </c>
      <c r="P56" s="7">
        <v>19.149999999999999</v>
      </c>
      <c r="R56" s="6">
        <v>44643</v>
      </c>
      <c r="S56" s="6">
        <v>44651</v>
      </c>
      <c r="T56" s="7" t="s">
        <v>46</v>
      </c>
      <c r="U56" s="7" t="s">
        <v>47</v>
      </c>
      <c r="V56" s="8">
        <v>16731.099999999999</v>
      </c>
      <c r="W56" s="8">
        <v>16749.95</v>
      </c>
      <c r="X56" s="8">
        <v>16405.400000000001</v>
      </c>
      <c r="Y56" s="8">
        <v>16455.349999999999</v>
      </c>
      <c r="Z56" s="8">
        <v>16435.5</v>
      </c>
      <c r="AA56" s="8">
        <v>16455.349999999999</v>
      </c>
      <c r="AB56" s="7">
        <v>229550</v>
      </c>
      <c r="AC56" s="8">
        <v>3799976285</v>
      </c>
      <c r="AD56" s="8">
        <v>3799976285</v>
      </c>
      <c r="AE56" s="7">
        <v>566600</v>
      </c>
      <c r="AF56" s="7">
        <v>-16800</v>
      </c>
      <c r="AH56" s="6">
        <v>44643</v>
      </c>
      <c r="AI56" s="6">
        <v>44679</v>
      </c>
      <c r="AL56" s="8">
        <v>16759</v>
      </c>
      <c r="AM56" s="8">
        <v>16810.45</v>
      </c>
      <c r="AN56" s="8">
        <v>16480</v>
      </c>
      <c r="AO56" s="8">
        <v>16508.05</v>
      </c>
      <c r="AP56" s="8">
        <v>16504.349999999999</v>
      </c>
      <c r="AQ56" s="8">
        <v>16508.05</v>
      </c>
      <c r="AR56" s="7">
        <v>29200</v>
      </c>
      <c r="AS56" s="8">
        <v>485499250</v>
      </c>
      <c r="AT56" s="8">
        <v>485499250</v>
      </c>
      <c r="AU56" s="7">
        <v>54800</v>
      </c>
      <c r="AV56" s="7">
        <v>5350</v>
      </c>
      <c r="AX56" s="6">
        <f t="shared" si="0"/>
        <v>44643</v>
      </c>
      <c r="AY56" s="23">
        <f t="shared" si="13"/>
        <v>16407.349999999999</v>
      </c>
      <c r="AZ56" s="7">
        <f t="shared" si="14"/>
        <v>72.475434321000009</v>
      </c>
      <c r="BA56" s="7">
        <f t="shared" si="15"/>
        <v>114.28686278640001</v>
      </c>
      <c r="BB56" s="24">
        <f t="shared" si="3"/>
        <v>621400</v>
      </c>
      <c r="BC56" s="7">
        <f t="shared" si="16"/>
        <v>-11450</v>
      </c>
      <c r="BD56" s="5"/>
      <c r="BE56" s="27">
        <f t="shared" si="17"/>
        <v>-5.2896099329477527E-3</v>
      </c>
      <c r="BF56" s="27">
        <f t="shared" si="18"/>
        <v>0.63415367745683271</v>
      </c>
      <c r="BG56" s="27">
        <f t="shared" si="19"/>
        <v>-1.8092754997234731E-2</v>
      </c>
      <c r="BH56" s="5"/>
      <c r="BI56" s="5">
        <f t="shared" ref="BI56:BI61" si="25">BC56</f>
        <v>-11450</v>
      </c>
      <c r="BJ56" s="23"/>
      <c r="BK56" s="5"/>
      <c r="BL56" s="7">
        <f t="shared" si="20"/>
        <v>16521.63</v>
      </c>
      <c r="BM56" s="5"/>
      <c r="BN56" s="7">
        <f t="shared" si="21"/>
        <v>16728.75</v>
      </c>
      <c r="BO56" s="7">
        <f t="shared" si="22"/>
        <v>16344.2</v>
      </c>
      <c r="BP56" s="5"/>
      <c r="BQ56" s="25">
        <f t="shared" si="23"/>
        <v>0.15097800776196643</v>
      </c>
      <c r="BR56" s="25">
        <f t="shared" si="24"/>
        <v>0.83116723678997328</v>
      </c>
    </row>
    <row r="57" spans="1:70" s="7" customFormat="1" ht="14.4">
      <c r="A57" s="6">
        <v>44644</v>
      </c>
      <c r="B57" s="7" t="s">
        <v>45</v>
      </c>
      <c r="C57" s="8">
        <v>16350</v>
      </c>
      <c r="D57" s="8">
        <v>16512</v>
      </c>
      <c r="E57" s="8">
        <v>16270</v>
      </c>
      <c r="F57" s="8">
        <v>16407.349999999999</v>
      </c>
      <c r="G57" s="8">
        <v>16333</v>
      </c>
      <c r="H57" s="8">
        <v>16378.7</v>
      </c>
      <c r="I57" s="8">
        <v>16411.71</v>
      </c>
      <c r="J57" s="8">
        <v>19325</v>
      </c>
      <c r="K57" s="8">
        <v>8960.0499999999993</v>
      </c>
      <c r="L57" s="7">
        <v>183924</v>
      </c>
      <c r="M57" s="8">
        <v>3018507777.3499999</v>
      </c>
      <c r="N57" s="7">
        <v>34803</v>
      </c>
      <c r="O57" s="7">
        <v>32584</v>
      </c>
      <c r="P57" s="7">
        <v>17.72</v>
      </c>
      <c r="R57" s="6">
        <v>44644</v>
      </c>
      <c r="S57" s="6">
        <v>44651</v>
      </c>
      <c r="T57" s="7" t="s">
        <v>46</v>
      </c>
      <c r="U57" s="7" t="s">
        <v>47</v>
      </c>
      <c r="V57" s="8">
        <v>16394.900000000001</v>
      </c>
      <c r="W57" s="8">
        <v>16568.8</v>
      </c>
      <c r="X57" s="8">
        <v>16300</v>
      </c>
      <c r="Y57" s="8">
        <v>16391.5</v>
      </c>
      <c r="Z57" s="8">
        <v>16358.85</v>
      </c>
      <c r="AA57" s="8">
        <v>16391.5</v>
      </c>
      <c r="AB57" s="7">
        <v>158300</v>
      </c>
      <c r="AC57" s="8">
        <v>2603431680</v>
      </c>
      <c r="AD57" s="8">
        <v>2603431680</v>
      </c>
      <c r="AE57" s="7">
        <v>556350</v>
      </c>
      <c r="AF57" s="7">
        <v>-10250</v>
      </c>
      <c r="AH57" s="6">
        <v>44644</v>
      </c>
      <c r="AI57" s="6">
        <v>44679</v>
      </c>
      <c r="AL57" s="8">
        <v>16451</v>
      </c>
      <c r="AM57" s="8">
        <v>16632.849999999999</v>
      </c>
      <c r="AN57" s="8">
        <v>16374.35</v>
      </c>
      <c r="AO57" s="8">
        <v>16446</v>
      </c>
      <c r="AP57" s="8">
        <v>16407.2</v>
      </c>
      <c r="AQ57" s="8">
        <v>16446</v>
      </c>
      <c r="AR57" s="7">
        <v>31950</v>
      </c>
      <c r="AS57" s="8">
        <v>526951817.5</v>
      </c>
      <c r="AT57" s="8">
        <v>526951817.5</v>
      </c>
      <c r="AU57" s="7">
        <v>58700</v>
      </c>
      <c r="AV57" s="7">
        <v>3900</v>
      </c>
      <c r="AX57" s="6">
        <f t="shared" si="0"/>
        <v>44644</v>
      </c>
      <c r="AY57" s="23">
        <f t="shared" si="13"/>
        <v>16378.7</v>
      </c>
      <c r="AZ57" s="7">
        <f t="shared" si="14"/>
        <v>53.475915864000001</v>
      </c>
      <c r="BA57" s="7">
        <f t="shared" si="15"/>
        <v>110.97189292900001</v>
      </c>
      <c r="BB57" s="24">
        <f t="shared" si="3"/>
        <v>615050</v>
      </c>
      <c r="BC57" s="7">
        <f t="shared" si="16"/>
        <v>-6350</v>
      </c>
      <c r="BD57" s="5"/>
      <c r="BE57" s="27">
        <f t="shared" si="17"/>
        <v>-1.7461686378359589E-3</v>
      </c>
      <c r="BF57" s="27">
        <f t="shared" si="18"/>
        <v>0.48188702970232272</v>
      </c>
      <c r="BG57" s="27">
        <f t="shared" si="19"/>
        <v>-1.0218860637270679E-2</v>
      </c>
      <c r="BH57" s="5"/>
      <c r="BI57" s="7">
        <f t="shared" si="25"/>
        <v>-6350</v>
      </c>
      <c r="BJ57" s="26"/>
      <c r="BK57" s="5"/>
      <c r="BL57" s="7">
        <f t="shared" si="20"/>
        <v>16411.71</v>
      </c>
      <c r="BM57" s="5"/>
      <c r="BN57" s="7">
        <f t="shared" si="21"/>
        <v>16512</v>
      </c>
      <c r="BO57" s="7">
        <f t="shared" si="22"/>
        <v>16270</v>
      </c>
      <c r="BP57" s="5"/>
      <c r="BQ57" s="25">
        <f t="shared" si="23"/>
        <v>0.1524605433376455</v>
      </c>
      <c r="BR57" s="25">
        <f t="shared" si="24"/>
        <v>0.82796970999045783</v>
      </c>
    </row>
    <row r="58" spans="1:70" s="7" customFormat="1" ht="14.4">
      <c r="A58" s="6">
        <v>44645</v>
      </c>
      <c r="B58" s="7" t="s">
        <v>45</v>
      </c>
      <c r="C58" s="8">
        <v>16500</v>
      </c>
      <c r="D58" s="8">
        <v>16500</v>
      </c>
      <c r="E58" s="8">
        <v>16240.15</v>
      </c>
      <c r="F58" s="8">
        <v>16378.7</v>
      </c>
      <c r="G58" s="8">
        <v>16320.75</v>
      </c>
      <c r="H58" s="8">
        <v>16333.3</v>
      </c>
      <c r="I58" s="8">
        <v>16356.79</v>
      </c>
      <c r="J58" s="8">
        <v>19325</v>
      </c>
      <c r="K58" s="8">
        <v>8960.0499999999993</v>
      </c>
      <c r="L58" s="7">
        <v>147748</v>
      </c>
      <c r="M58" s="8">
        <v>2416683552.1999998</v>
      </c>
      <c r="N58" s="7">
        <v>31050</v>
      </c>
      <c r="O58" s="7">
        <v>24730</v>
      </c>
      <c r="P58" s="7">
        <v>16.739999999999998</v>
      </c>
      <c r="R58" s="6">
        <v>44645</v>
      </c>
      <c r="S58" s="6">
        <v>44651</v>
      </c>
      <c r="T58" s="7" t="s">
        <v>46</v>
      </c>
      <c r="U58" s="7" t="s">
        <v>47</v>
      </c>
      <c r="V58" s="8">
        <v>16510.25</v>
      </c>
      <c r="W58" s="8">
        <v>16547.400000000001</v>
      </c>
      <c r="X58" s="8">
        <v>16255.25</v>
      </c>
      <c r="Y58" s="8">
        <v>16386.3</v>
      </c>
      <c r="Z58" s="8">
        <v>16381.95</v>
      </c>
      <c r="AA58" s="8">
        <v>16386.3</v>
      </c>
      <c r="AB58" s="7">
        <v>155200</v>
      </c>
      <c r="AC58" s="8">
        <v>2544481015</v>
      </c>
      <c r="AD58" s="8">
        <v>2544481015</v>
      </c>
      <c r="AE58" s="7">
        <v>525900</v>
      </c>
      <c r="AF58" s="7">
        <v>-30450</v>
      </c>
      <c r="AH58" s="6">
        <v>44645</v>
      </c>
      <c r="AI58" s="6">
        <v>44679</v>
      </c>
      <c r="AL58" s="8">
        <v>16550</v>
      </c>
      <c r="AM58" s="8">
        <v>16584.75</v>
      </c>
      <c r="AN58" s="8">
        <v>16320</v>
      </c>
      <c r="AO58" s="8">
        <v>16453.7</v>
      </c>
      <c r="AP58" s="8">
        <v>16448.349999999999</v>
      </c>
      <c r="AQ58" s="8">
        <v>16453.7</v>
      </c>
      <c r="AR58" s="7">
        <v>47650</v>
      </c>
      <c r="AS58" s="8">
        <v>783927080</v>
      </c>
      <c r="AT58" s="8">
        <v>783927080</v>
      </c>
      <c r="AU58" s="7">
        <v>74550</v>
      </c>
      <c r="AV58" s="7">
        <v>15850</v>
      </c>
      <c r="AX58" s="6">
        <f t="shared" si="0"/>
        <v>44645</v>
      </c>
      <c r="AY58" s="23">
        <f t="shared" si="13"/>
        <v>16333.3</v>
      </c>
      <c r="AZ58" s="7">
        <f t="shared" si="14"/>
        <v>40.450341670000007</v>
      </c>
      <c r="BA58" s="7">
        <f t="shared" si="15"/>
        <v>102.20180788140001</v>
      </c>
      <c r="BB58" s="24">
        <f t="shared" si="3"/>
        <v>600450</v>
      </c>
      <c r="BC58" s="7">
        <f t="shared" si="16"/>
        <v>-14600</v>
      </c>
      <c r="BD58" s="5"/>
      <c r="BE58" s="27">
        <f t="shared" si="17"/>
        <v>-2.7718927631620004E-3</v>
      </c>
      <c r="BF58" s="27">
        <f t="shared" si="18"/>
        <v>0.39578890538747186</v>
      </c>
      <c r="BG58" s="27">
        <f t="shared" si="19"/>
        <v>-2.3737907487196164E-2</v>
      </c>
      <c r="BH58" s="5"/>
      <c r="BI58" s="5">
        <f t="shared" si="25"/>
        <v>-14600</v>
      </c>
      <c r="BJ58" s="23"/>
      <c r="BK58" s="5"/>
      <c r="BL58" s="7">
        <f t="shared" si="20"/>
        <v>16356.79</v>
      </c>
      <c r="BM58" s="5"/>
      <c r="BN58" s="7">
        <f t="shared" si="21"/>
        <v>16500</v>
      </c>
      <c r="BO58" s="7">
        <f t="shared" si="22"/>
        <v>16240.15</v>
      </c>
      <c r="BP58" s="5"/>
      <c r="BQ58" s="25">
        <f t="shared" si="23"/>
        <v>0.15480983182406213</v>
      </c>
      <c r="BR58" s="25">
        <f t="shared" si="24"/>
        <v>0.82290277398005596</v>
      </c>
    </row>
    <row r="59" spans="1:70" s="7" customFormat="1" ht="14.4">
      <c r="A59" s="6">
        <v>44648</v>
      </c>
      <c r="B59" s="7" t="s">
        <v>45</v>
      </c>
      <c r="C59" s="8">
        <v>16400</v>
      </c>
      <c r="D59" s="8">
        <v>16560</v>
      </c>
      <c r="E59" s="8">
        <v>16101.05</v>
      </c>
      <c r="F59" s="8">
        <v>16333.3</v>
      </c>
      <c r="G59" s="8">
        <v>16472.099999999999</v>
      </c>
      <c r="H59" s="8">
        <v>16518.95</v>
      </c>
      <c r="I59" s="8">
        <v>16363.47</v>
      </c>
      <c r="J59" s="8">
        <v>19325</v>
      </c>
      <c r="K59" s="8">
        <v>9035.85</v>
      </c>
      <c r="L59" s="7">
        <v>175187</v>
      </c>
      <c r="M59" s="8">
        <v>2866666506.5</v>
      </c>
      <c r="N59" s="7">
        <v>33084</v>
      </c>
      <c r="O59" s="7">
        <v>23656</v>
      </c>
      <c r="P59" s="7">
        <v>13.5</v>
      </c>
      <c r="R59" s="6">
        <v>44648</v>
      </c>
      <c r="S59" s="6">
        <v>44651</v>
      </c>
      <c r="T59" s="7" t="s">
        <v>46</v>
      </c>
      <c r="U59" s="7" t="s">
        <v>47</v>
      </c>
      <c r="V59" s="8">
        <v>16387.849999999999</v>
      </c>
      <c r="W59" s="8">
        <v>16607.3</v>
      </c>
      <c r="X59" s="8">
        <v>16120</v>
      </c>
      <c r="Y59" s="8">
        <v>16556.25</v>
      </c>
      <c r="Z59" s="8">
        <v>16508</v>
      </c>
      <c r="AA59" s="8">
        <v>16556.25</v>
      </c>
      <c r="AB59" s="7">
        <v>270800</v>
      </c>
      <c r="AC59" s="8">
        <v>4434858070</v>
      </c>
      <c r="AD59" s="8">
        <v>4434858070</v>
      </c>
      <c r="AE59" s="7">
        <v>466350</v>
      </c>
      <c r="AF59" s="7">
        <v>-59550</v>
      </c>
      <c r="AH59" s="6">
        <v>44648</v>
      </c>
      <c r="AI59" s="6">
        <v>44679</v>
      </c>
      <c r="AL59" s="8">
        <v>16453.7</v>
      </c>
      <c r="AM59" s="8">
        <v>16666</v>
      </c>
      <c r="AN59" s="8">
        <v>16178.95</v>
      </c>
      <c r="AO59" s="8">
        <v>16609.099999999999</v>
      </c>
      <c r="AP59" s="8">
        <v>16575.75</v>
      </c>
      <c r="AQ59" s="8">
        <v>16609.099999999999</v>
      </c>
      <c r="AR59" s="7">
        <v>131350</v>
      </c>
      <c r="AS59" s="8">
        <v>2160161040</v>
      </c>
      <c r="AT59" s="8">
        <v>2160161040</v>
      </c>
      <c r="AU59" s="7">
        <v>139150</v>
      </c>
      <c r="AV59" s="7">
        <v>64600</v>
      </c>
      <c r="AX59" s="6">
        <f t="shared" si="0"/>
        <v>44648</v>
      </c>
      <c r="AY59" s="23">
        <f t="shared" si="13"/>
        <v>16518.95</v>
      </c>
      <c r="AZ59" s="7">
        <f t="shared" si="14"/>
        <v>38.709424632000001</v>
      </c>
      <c r="BA59" s="7">
        <f t="shared" si="15"/>
        <v>62.194586653400009</v>
      </c>
      <c r="BB59" s="24">
        <f t="shared" si="3"/>
        <v>605500</v>
      </c>
      <c r="BC59" s="7">
        <f t="shared" si="16"/>
        <v>5050</v>
      </c>
      <c r="BD59" s="5"/>
      <c r="BE59" s="27">
        <f t="shared" si="17"/>
        <v>1.1366349727244431E-2</v>
      </c>
      <c r="BF59" s="27">
        <f t="shared" si="18"/>
        <v>0.62239218418993802</v>
      </c>
      <c r="BG59" s="27">
        <f t="shared" si="19"/>
        <v>8.4103588974935462E-3</v>
      </c>
      <c r="BH59" s="5"/>
      <c r="BI59" s="7">
        <f t="shared" si="25"/>
        <v>5050</v>
      </c>
      <c r="BJ59" s="26"/>
      <c r="BK59" s="5"/>
      <c r="BL59" s="7">
        <f t="shared" si="20"/>
        <v>16363.47</v>
      </c>
      <c r="BM59" s="5"/>
      <c r="BN59" s="7">
        <f t="shared" si="21"/>
        <v>16560</v>
      </c>
      <c r="BO59" s="7">
        <f t="shared" si="22"/>
        <v>16101.05</v>
      </c>
      <c r="BP59" s="5"/>
      <c r="BQ59" s="25">
        <f t="shared" si="23"/>
        <v>0.14520310478654588</v>
      </c>
      <c r="BR59" s="25">
        <f t="shared" si="24"/>
        <v>0.82815673124277189</v>
      </c>
    </row>
    <row r="60" spans="1:70" s="7" customFormat="1" ht="14.4">
      <c r="A60" s="6">
        <v>44649</v>
      </c>
      <c r="B60" s="7" t="s">
        <v>45</v>
      </c>
      <c r="C60" s="8">
        <v>16536</v>
      </c>
      <c r="D60" s="8">
        <v>16620</v>
      </c>
      <c r="E60" s="8">
        <v>16423.150000000001</v>
      </c>
      <c r="F60" s="8">
        <v>16518.95</v>
      </c>
      <c r="G60" s="8">
        <v>16509</v>
      </c>
      <c r="H60" s="8">
        <v>16501.7</v>
      </c>
      <c r="I60" s="8">
        <v>16516.5</v>
      </c>
      <c r="J60" s="8">
        <v>19325</v>
      </c>
      <c r="K60" s="8">
        <v>9035.85</v>
      </c>
      <c r="L60" s="7">
        <v>198138</v>
      </c>
      <c r="M60" s="8">
        <v>3272546175.0500002</v>
      </c>
      <c r="N60" s="7">
        <v>36159</v>
      </c>
      <c r="O60" s="7">
        <v>40916</v>
      </c>
      <c r="P60" s="7">
        <v>20.65</v>
      </c>
      <c r="R60" s="6">
        <v>44649</v>
      </c>
      <c r="S60" s="6">
        <v>44651</v>
      </c>
      <c r="T60" s="7" t="s">
        <v>46</v>
      </c>
      <c r="U60" s="7" t="s">
        <v>47</v>
      </c>
      <c r="V60" s="8">
        <v>16670.099999999999</v>
      </c>
      <c r="W60" s="8">
        <v>16670.099999999999</v>
      </c>
      <c r="X60" s="8">
        <v>16439.5</v>
      </c>
      <c r="Y60" s="8">
        <v>16537.7</v>
      </c>
      <c r="Z60" s="8">
        <v>16535.95</v>
      </c>
      <c r="AA60" s="8">
        <v>16537.7</v>
      </c>
      <c r="AB60" s="7">
        <v>305600</v>
      </c>
      <c r="AC60" s="8">
        <v>5056397712.5</v>
      </c>
      <c r="AD60" s="8">
        <v>5056397712.5</v>
      </c>
      <c r="AE60" s="7">
        <v>355400</v>
      </c>
      <c r="AF60" s="7">
        <v>-110950</v>
      </c>
      <c r="AH60" s="6">
        <v>44649</v>
      </c>
      <c r="AI60" s="6">
        <v>44679</v>
      </c>
      <c r="AL60" s="8">
        <v>16609</v>
      </c>
      <c r="AM60" s="8">
        <v>16700</v>
      </c>
      <c r="AN60" s="8">
        <v>16500</v>
      </c>
      <c r="AO60" s="8">
        <v>16597.25</v>
      </c>
      <c r="AP60" s="8">
        <v>16601.95</v>
      </c>
      <c r="AQ60" s="8">
        <v>16597.25</v>
      </c>
      <c r="AR60" s="7">
        <v>173900</v>
      </c>
      <c r="AS60" s="8">
        <v>2888085930</v>
      </c>
      <c r="AT60" s="8">
        <v>2888085930</v>
      </c>
      <c r="AU60" s="7">
        <v>245800</v>
      </c>
      <c r="AV60" s="7">
        <v>106650</v>
      </c>
      <c r="AX60" s="6">
        <f t="shared" si="0"/>
        <v>44649</v>
      </c>
      <c r="AY60" s="23">
        <f t="shared" si="13"/>
        <v>16501.7</v>
      </c>
      <c r="AZ60" s="7">
        <f t="shared" si="14"/>
        <v>67.578911399999996</v>
      </c>
      <c r="BA60" s="7">
        <f t="shared" si="15"/>
        <v>55.976760905000006</v>
      </c>
      <c r="BB60" s="24">
        <f t="shared" si="3"/>
        <v>601200</v>
      </c>
      <c r="BC60" s="7">
        <f t="shared" si="16"/>
        <v>-4300</v>
      </c>
      <c r="BD60" s="5"/>
      <c r="BE60" s="27">
        <f t="shared" si="17"/>
        <v>-1.0442552341401845E-3</v>
      </c>
      <c r="BF60" s="27">
        <f t="shared" si="18"/>
        <v>1.2072672714073325</v>
      </c>
      <c r="BG60" s="27">
        <f t="shared" si="19"/>
        <v>-7.1015689512799341E-3</v>
      </c>
      <c r="BH60" s="5"/>
      <c r="BI60" s="5">
        <f t="shared" si="25"/>
        <v>-4300</v>
      </c>
      <c r="BJ60" s="23"/>
      <c r="BK60" s="5"/>
      <c r="BL60" s="7">
        <f t="shared" si="20"/>
        <v>16516.5</v>
      </c>
      <c r="BM60" s="5"/>
      <c r="BN60" s="7">
        <f t="shared" si="21"/>
        <v>16620</v>
      </c>
      <c r="BO60" s="7">
        <f t="shared" si="22"/>
        <v>16423.150000000001</v>
      </c>
      <c r="BP60" s="5"/>
      <c r="BQ60" s="25">
        <f t="shared" si="23"/>
        <v>0.14609573091849931</v>
      </c>
      <c r="BR60" s="25">
        <f t="shared" si="24"/>
        <v>0.82624766900734303</v>
      </c>
    </row>
    <row r="61" spans="1:70" s="7" customFormat="1" ht="15" thickBot="1">
      <c r="A61" s="6">
        <v>44650</v>
      </c>
      <c r="B61" s="7" t="s">
        <v>45</v>
      </c>
      <c r="C61" s="8">
        <v>16600</v>
      </c>
      <c r="D61" s="8">
        <v>17249.849999999999</v>
      </c>
      <c r="E61" s="8">
        <v>16531</v>
      </c>
      <c r="F61" s="8">
        <v>16501.7</v>
      </c>
      <c r="G61" s="8">
        <v>17045.05</v>
      </c>
      <c r="H61" s="8">
        <v>17128.900000000001</v>
      </c>
      <c r="I61" s="8">
        <v>17019.38</v>
      </c>
      <c r="J61" s="8">
        <v>19325</v>
      </c>
      <c r="K61" s="8">
        <v>9035.85</v>
      </c>
      <c r="L61" s="7">
        <v>454764</v>
      </c>
      <c r="M61" s="8">
        <v>7739801964.8999996</v>
      </c>
      <c r="N61" s="7">
        <v>72543</v>
      </c>
      <c r="O61" s="7">
        <v>113851</v>
      </c>
      <c r="P61" s="7">
        <v>25.04</v>
      </c>
      <c r="R61" s="6">
        <v>44650</v>
      </c>
      <c r="S61" s="6">
        <v>44651</v>
      </c>
      <c r="T61" s="7" t="s">
        <v>46</v>
      </c>
      <c r="U61" s="7" t="s">
        <v>47</v>
      </c>
      <c r="V61" s="8">
        <v>16649.75</v>
      </c>
      <c r="W61" s="8">
        <v>17257.150000000001</v>
      </c>
      <c r="X61" s="8">
        <v>16546.8</v>
      </c>
      <c r="Y61" s="8">
        <v>17115.900000000001</v>
      </c>
      <c r="Z61" s="8">
        <v>17039.349999999999</v>
      </c>
      <c r="AA61" s="8">
        <v>17115.900000000001</v>
      </c>
      <c r="AB61" s="7">
        <v>507250</v>
      </c>
      <c r="AC61" s="8">
        <v>8647827640</v>
      </c>
      <c r="AD61" s="8">
        <v>8647827640</v>
      </c>
      <c r="AE61" s="7">
        <v>237300</v>
      </c>
      <c r="AF61" s="7">
        <v>-118100</v>
      </c>
      <c r="AH61" s="6">
        <v>44650</v>
      </c>
      <c r="AI61" s="6">
        <v>44679</v>
      </c>
      <c r="AL61" s="8">
        <v>16742.7</v>
      </c>
      <c r="AM61" s="8">
        <v>17308.95</v>
      </c>
      <c r="AN61" s="8">
        <v>16609.95</v>
      </c>
      <c r="AO61" s="8">
        <v>17183.599999999999</v>
      </c>
      <c r="AP61" s="8">
        <v>17141.7</v>
      </c>
      <c r="AQ61" s="8">
        <v>17183.599999999999</v>
      </c>
      <c r="AR61" s="7">
        <v>434550</v>
      </c>
      <c r="AS61" s="8">
        <v>7435849347.5</v>
      </c>
      <c r="AT61" s="8">
        <v>7435849347.5</v>
      </c>
      <c r="AU61" s="7">
        <v>399300</v>
      </c>
      <c r="AV61" s="7">
        <v>153500</v>
      </c>
      <c r="AX61" s="6">
        <f t="shared" si="0"/>
        <v>44650</v>
      </c>
      <c r="AY61" s="23">
        <f t="shared" si="13"/>
        <v>17128.900000000001</v>
      </c>
      <c r="AZ61" s="7">
        <f t="shared" si="14"/>
        <v>193.76734323800002</v>
      </c>
      <c r="BA61" s="7">
        <f t="shared" si="15"/>
        <v>54.538005577400007</v>
      </c>
      <c r="BB61" s="24">
        <f t="shared" si="3"/>
        <v>636600</v>
      </c>
      <c r="BC61" s="7">
        <f t="shared" si="16"/>
        <v>35400</v>
      </c>
      <c r="BD61" s="5"/>
      <c r="BE61" s="27">
        <f t="shared" si="17"/>
        <v>3.8008205215220289E-2</v>
      </c>
      <c r="BF61" s="27">
        <f t="shared" si="18"/>
        <v>3.5528864905594428</v>
      </c>
      <c r="BG61" s="27">
        <f t="shared" si="19"/>
        <v>5.8882235528942117E-2</v>
      </c>
      <c r="BH61" s="5"/>
      <c r="BI61" s="7">
        <f t="shared" si="25"/>
        <v>35400</v>
      </c>
      <c r="BJ61" s="26"/>
      <c r="BK61" s="5"/>
      <c r="BL61" s="7">
        <f t="shared" si="20"/>
        <v>17019.38</v>
      </c>
      <c r="BM61" s="5"/>
      <c r="BN61" s="7">
        <f t="shared" si="21"/>
        <v>17249.849999999999</v>
      </c>
      <c r="BO61" s="7">
        <f t="shared" si="22"/>
        <v>16531</v>
      </c>
      <c r="BP61" s="5"/>
      <c r="BQ61" s="25">
        <f t="shared" si="23"/>
        <v>0.11364036222509695</v>
      </c>
      <c r="BR61" s="25">
        <f t="shared" si="24"/>
        <v>0.8956600651847918</v>
      </c>
    </row>
    <row r="62" spans="1:70" s="38" customFormat="1" ht="15" thickBot="1">
      <c r="A62" s="37">
        <v>44651</v>
      </c>
      <c r="B62" s="38" t="s">
        <v>45</v>
      </c>
      <c r="C62" s="39">
        <v>17100</v>
      </c>
      <c r="D62" s="39">
        <v>17300</v>
      </c>
      <c r="E62" s="39">
        <v>16982</v>
      </c>
      <c r="F62" s="39">
        <v>17128.900000000001</v>
      </c>
      <c r="G62" s="39">
        <v>17027</v>
      </c>
      <c r="H62" s="39">
        <v>17060.45</v>
      </c>
      <c r="I62" s="39">
        <v>17135.3</v>
      </c>
      <c r="J62" s="39">
        <v>19325</v>
      </c>
      <c r="K62" s="39">
        <v>9035.85</v>
      </c>
      <c r="L62" s="38">
        <v>298692</v>
      </c>
      <c r="M62" s="39">
        <v>5118176251.3999996</v>
      </c>
      <c r="N62" s="38">
        <v>50696</v>
      </c>
      <c r="O62" s="38">
        <v>48251</v>
      </c>
      <c r="P62" s="38">
        <v>16.149999999999999</v>
      </c>
      <c r="R62" s="47">
        <v>44651</v>
      </c>
      <c r="S62" s="47">
        <v>44651</v>
      </c>
      <c r="T62" s="38" t="s">
        <v>46</v>
      </c>
      <c r="U62" s="38" t="s">
        <v>47</v>
      </c>
      <c r="V62" s="39">
        <v>17054.400000000001</v>
      </c>
      <c r="W62" s="39">
        <v>17300</v>
      </c>
      <c r="X62" s="39">
        <v>16983.5</v>
      </c>
      <c r="Y62" s="39">
        <v>17086.099999999999</v>
      </c>
      <c r="Z62" s="39">
        <v>17046.7</v>
      </c>
      <c r="AA62" s="39">
        <v>17060.349999999999</v>
      </c>
      <c r="AB62" s="38">
        <v>306350</v>
      </c>
      <c r="AC62" s="39">
        <v>5249666555</v>
      </c>
      <c r="AD62" s="39">
        <v>5249666555</v>
      </c>
      <c r="AE62" s="38">
        <v>61500</v>
      </c>
      <c r="AF62" s="38">
        <v>-175800</v>
      </c>
      <c r="AH62" s="47">
        <v>44651</v>
      </c>
      <c r="AI62" s="47">
        <v>44679</v>
      </c>
      <c r="AL62" s="39">
        <v>17165.650000000001</v>
      </c>
      <c r="AM62" s="39">
        <v>17359.849999999999</v>
      </c>
      <c r="AN62" s="39">
        <v>17035.650000000001</v>
      </c>
      <c r="AO62" s="39">
        <v>17150.5</v>
      </c>
      <c r="AP62" s="39">
        <v>17125.05</v>
      </c>
      <c r="AQ62" s="39">
        <v>17150.5</v>
      </c>
      <c r="AR62" s="38">
        <v>421300</v>
      </c>
      <c r="AS62" s="39">
        <v>7252673142.5</v>
      </c>
      <c r="AT62" s="39">
        <v>7252673142.5</v>
      </c>
      <c r="AU62" s="38">
        <v>556750</v>
      </c>
      <c r="AV62" s="38">
        <v>157450</v>
      </c>
      <c r="AX62" s="47">
        <f t="shared" si="0"/>
        <v>44651</v>
      </c>
      <c r="AY62" s="48">
        <f t="shared" si="13"/>
        <v>17060.45</v>
      </c>
      <c r="AZ62" s="38">
        <f t="shared" si="14"/>
        <v>82.679536029999994</v>
      </c>
      <c r="BA62" s="38">
        <f t="shared" si="15"/>
        <v>78.796387360800011</v>
      </c>
      <c r="BB62" s="49">
        <f t="shared" si="3"/>
        <v>618250</v>
      </c>
      <c r="BC62" s="38">
        <f t="shared" si="16"/>
        <v>-18350</v>
      </c>
      <c r="BD62" s="50"/>
      <c r="BE62" s="51">
        <f t="shared" si="17"/>
        <v>-3.9961702152502918E-3</v>
      </c>
      <c r="BF62" s="51">
        <f t="shared" si="18"/>
        <v>1.0492807957225179</v>
      </c>
      <c r="BG62" s="51">
        <f t="shared" si="19"/>
        <v>-2.8825007854225572E-2</v>
      </c>
      <c r="BH62" s="50"/>
      <c r="BI62" s="50"/>
      <c r="BJ62" s="48"/>
      <c r="BK62" s="50"/>
      <c r="BL62" s="38">
        <f t="shared" si="20"/>
        <v>17135.3</v>
      </c>
      <c r="BM62" s="50"/>
      <c r="BN62" s="38">
        <f t="shared" si="21"/>
        <v>17300</v>
      </c>
      <c r="BO62" s="38">
        <f t="shared" si="22"/>
        <v>16982</v>
      </c>
      <c r="BP62" s="50"/>
      <c r="BQ62" s="53">
        <f t="shared" si="23"/>
        <v>0.11718240620957306</v>
      </c>
      <c r="BR62" s="53">
        <f t="shared" si="24"/>
        <v>0.88808468489406089</v>
      </c>
    </row>
    <row r="63" spans="1:70" s="7" customFormat="1" ht="14.4">
      <c r="A63" s="6">
        <v>44652</v>
      </c>
      <c r="B63" s="7" t="s">
        <v>45</v>
      </c>
      <c r="C63" s="8">
        <v>17030</v>
      </c>
      <c r="D63" s="8">
        <v>17200</v>
      </c>
      <c r="E63" s="8">
        <v>17011.2</v>
      </c>
      <c r="F63" s="8">
        <v>17060.45</v>
      </c>
      <c r="G63" s="8">
        <v>17150</v>
      </c>
      <c r="H63" s="8">
        <v>17139.2</v>
      </c>
      <c r="I63" s="8">
        <v>17115.78</v>
      </c>
      <c r="J63" s="8">
        <v>19325</v>
      </c>
      <c r="K63" s="8">
        <v>9035.85</v>
      </c>
      <c r="L63" s="7">
        <v>210141</v>
      </c>
      <c r="M63" s="8">
        <v>3596726777.3499999</v>
      </c>
      <c r="N63" s="7">
        <v>29747</v>
      </c>
      <c r="O63" s="7">
        <v>34789</v>
      </c>
      <c r="P63" s="7">
        <v>16.559999999999999</v>
      </c>
      <c r="R63" s="6">
        <v>44652</v>
      </c>
      <c r="S63" s="6">
        <v>44679</v>
      </c>
      <c r="T63" s="7" t="s">
        <v>46</v>
      </c>
      <c r="U63" s="7" t="s">
        <v>47</v>
      </c>
      <c r="V63" s="8">
        <v>17122.3</v>
      </c>
      <c r="W63" s="8">
        <v>17288</v>
      </c>
      <c r="X63" s="8">
        <v>17080</v>
      </c>
      <c r="Y63" s="8">
        <v>17241.5</v>
      </c>
      <c r="Z63" s="8">
        <v>17239.900000000001</v>
      </c>
      <c r="AA63" s="8">
        <v>17241.5</v>
      </c>
      <c r="AB63" s="7">
        <v>212800</v>
      </c>
      <c r="AC63" s="8">
        <v>3659344462.5</v>
      </c>
      <c r="AD63" s="8">
        <v>3659344462.5</v>
      </c>
      <c r="AE63" s="7">
        <v>557450</v>
      </c>
      <c r="AF63" s="7">
        <v>700</v>
      </c>
      <c r="AH63" s="6">
        <v>44652</v>
      </c>
      <c r="AI63" s="6">
        <v>44707</v>
      </c>
      <c r="AL63" s="8">
        <v>17154.349999999999</v>
      </c>
      <c r="AM63" s="8">
        <v>17340</v>
      </c>
      <c r="AN63" s="8">
        <v>17154.25</v>
      </c>
      <c r="AO63" s="8">
        <v>17298.650000000001</v>
      </c>
      <c r="AP63" s="8">
        <v>17306.5</v>
      </c>
      <c r="AQ63" s="8">
        <v>17298.650000000001</v>
      </c>
      <c r="AR63" s="7">
        <v>3700</v>
      </c>
      <c r="AS63" s="8">
        <v>63795505</v>
      </c>
      <c r="AT63" s="8">
        <v>63795505</v>
      </c>
      <c r="AU63" s="7">
        <v>5650</v>
      </c>
      <c r="AV63" s="7">
        <v>800</v>
      </c>
      <c r="AX63" s="6">
        <f t="shared" si="0"/>
        <v>44652</v>
      </c>
      <c r="AY63" s="23">
        <f t="shared" si="13"/>
        <v>17139.2</v>
      </c>
      <c r="AZ63" s="7">
        <f t="shared" si="14"/>
        <v>59.544087041999994</v>
      </c>
      <c r="BA63" s="7">
        <f t="shared" si="15"/>
        <v>84.637111394000016</v>
      </c>
      <c r="BB63" s="24">
        <f t="shared" si="3"/>
        <v>563100</v>
      </c>
      <c r="BC63" s="7">
        <f t="shared" si="16"/>
        <v>-55150</v>
      </c>
      <c r="BD63" s="5"/>
      <c r="BE63" s="27">
        <f t="shared" si="17"/>
        <v>4.6159392044172335E-3</v>
      </c>
      <c r="BF63" s="27">
        <f t="shared" si="18"/>
        <v>0.70352220274640798</v>
      </c>
      <c r="BG63" s="27">
        <f t="shared" si="19"/>
        <v>-8.9203396684189237E-2</v>
      </c>
      <c r="BH63" s="5"/>
      <c r="BJ63" s="26">
        <f>BC63</f>
        <v>-55150</v>
      </c>
      <c r="BK63" s="5"/>
      <c r="BL63" s="7">
        <f t="shared" si="20"/>
        <v>17115.78</v>
      </c>
      <c r="BM63" s="5"/>
      <c r="BN63" s="7">
        <f t="shared" si="21"/>
        <v>17200</v>
      </c>
      <c r="BO63" s="7">
        <f t="shared" si="22"/>
        <v>17011.2</v>
      </c>
      <c r="BP63" s="5"/>
      <c r="BQ63" s="25">
        <f t="shared" si="23"/>
        <v>0.11310737386804653</v>
      </c>
      <c r="BR63" s="25">
        <f t="shared" si="24"/>
        <v>0.89679996901232317</v>
      </c>
    </row>
    <row r="64" spans="1:70" s="7" customFormat="1" ht="14.4">
      <c r="A64" s="6">
        <v>44655</v>
      </c>
      <c r="B64" s="7" t="s">
        <v>45</v>
      </c>
      <c r="C64" s="8">
        <v>17199</v>
      </c>
      <c r="D64" s="8">
        <v>17480</v>
      </c>
      <c r="E64" s="8">
        <v>16955.25</v>
      </c>
      <c r="F64" s="8">
        <v>17139.2</v>
      </c>
      <c r="G64" s="8">
        <v>17179</v>
      </c>
      <c r="H64" s="8">
        <v>17196.349999999999</v>
      </c>
      <c r="I64" s="8">
        <v>17205.95</v>
      </c>
      <c r="J64" s="8">
        <v>19325</v>
      </c>
      <c r="K64" s="8">
        <v>9035.85</v>
      </c>
      <c r="L64" s="7">
        <v>324394</v>
      </c>
      <c r="M64" s="8">
        <v>5581508557.3000002</v>
      </c>
      <c r="N64" s="7">
        <v>49065</v>
      </c>
      <c r="O64" s="7">
        <v>68689</v>
      </c>
      <c r="P64" s="7">
        <v>21.17</v>
      </c>
      <c r="R64" s="6">
        <v>44655</v>
      </c>
      <c r="S64" s="6">
        <v>44679</v>
      </c>
      <c r="T64" s="7" t="s">
        <v>46</v>
      </c>
      <c r="U64" s="7" t="s">
        <v>47</v>
      </c>
      <c r="V64" s="8">
        <v>17337.3</v>
      </c>
      <c r="W64" s="8">
        <v>17564</v>
      </c>
      <c r="X64" s="8">
        <v>17002.05</v>
      </c>
      <c r="Y64" s="8">
        <v>17279.95</v>
      </c>
      <c r="Z64" s="8">
        <v>17280</v>
      </c>
      <c r="AA64" s="8">
        <v>17279.95</v>
      </c>
      <c r="AB64" s="7">
        <v>405750</v>
      </c>
      <c r="AC64" s="8">
        <v>7013288395</v>
      </c>
      <c r="AD64" s="8">
        <v>7013288395</v>
      </c>
      <c r="AE64" s="7">
        <v>592600</v>
      </c>
      <c r="AF64" s="7">
        <v>35150</v>
      </c>
      <c r="AH64" s="6">
        <v>44655</v>
      </c>
      <c r="AI64" s="6">
        <v>44707</v>
      </c>
      <c r="AL64" s="8">
        <v>17240.400000000001</v>
      </c>
      <c r="AM64" s="8">
        <v>17610</v>
      </c>
      <c r="AN64" s="8">
        <v>17062.849999999999</v>
      </c>
      <c r="AO64" s="8">
        <v>17341.3</v>
      </c>
      <c r="AP64" s="8">
        <v>17345.7</v>
      </c>
      <c r="AQ64" s="8">
        <v>17341.3</v>
      </c>
      <c r="AR64" s="7">
        <v>10750</v>
      </c>
      <c r="AS64" s="8">
        <v>186423577.5</v>
      </c>
      <c r="AT64" s="8">
        <v>186423577.5</v>
      </c>
      <c r="AU64" s="7">
        <v>8600</v>
      </c>
      <c r="AV64" s="7">
        <v>2950</v>
      </c>
      <c r="AX64" s="6">
        <f t="shared" si="0"/>
        <v>44655</v>
      </c>
      <c r="AY64" s="23">
        <f t="shared" si="13"/>
        <v>17196.349999999999</v>
      </c>
      <c r="AZ64" s="7">
        <f t="shared" si="14"/>
        <v>118.185949955</v>
      </c>
      <c r="BA64" s="7">
        <f t="shared" si="15"/>
        <v>88.455860468400004</v>
      </c>
      <c r="BB64" s="24">
        <f t="shared" si="3"/>
        <v>601200</v>
      </c>
      <c r="BC64" s="7">
        <f t="shared" si="16"/>
        <v>38100</v>
      </c>
      <c r="BD64" s="5"/>
      <c r="BE64" s="27">
        <f t="shared" si="17"/>
        <v>3.3344613517549138E-3</v>
      </c>
      <c r="BF64" s="27">
        <f t="shared" si="18"/>
        <v>1.3361008454292385</v>
      </c>
      <c r="BG64" s="27">
        <f t="shared" si="19"/>
        <v>6.766116142781034E-2</v>
      </c>
      <c r="BH64" s="5"/>
      <c r="BI64" s="5"/>
      <c r="BJ64" s="23">
        <f>BC64</f>
        <v>38100</v>
      </c>
      <c r="BK64" s="5"/>
      <c r="BL64" s="7">
        <f t="shared" si="20"/>
        <v>17205.95</v>
      </c>
      <c r="BM64" s="5"/>
      <c r="BN64" s="7">
        <f t="shared" si="21"/>
        <v>17480</v>
      </c>
      <c r="BO64" s="7">
        <f t="shared" si="22"/>
        <v>16955.25</v>
      </c>
      <c r="BP64" s="5"/>
      <c r="BQ64" s="25">
        <f t="shared" si="23"/>
        <v>0.11015006468305312</v>
      </c>
      <c r="BR64" s="25">
        <f t="shared" si="24"/>
        <v>0.90312477520100465</v>
      </c>
    </row>
    <row r="65" spans="1:70" s="7" customFormat="1" ht="14.4">
      <c r="A65" s="6">
        <v>44656</v>
      </c>
      <c r="B65" s="7" t="s">
        <v>45</v>
      </c>
      <c r="C65" s="8">
        <v>17220</v>
      </c>
      <c r="D65" s="8">
        <v>17300</v>
      </c>
      <c r="E65" s="8">
        <v>16758.55</v>
      </c>
      <c r="F65" s="8">
        <v>17196.349999999999</v>
      </c>
      <c r="G65" s="8">
        <v>16790</v>
      </c>
      <c r="H65" s="8">
        <v>16818.849999999999</v>
      </c>
      <c r="I65" s="8">
        <v>16942.669999999998</v>
      </c>
      <c r="J65" s="8">
        <v>19325</v>
      </c>
      <c r="K65" s="8">
        <v>9035.85</v>
      </c>
      <c r="L65" s="7">
        <v>385537</v>
      </c>
      <c r="M65" s="8">
        <v>6532026726</v>
      </c>
      <c r="N65" s="7">
        <v>62546</v>
      </c>
      <c r="O65" s="7">
        <v>134272</v>
      </c>
      <c r="P65" s="7">
        <v>34.83</v>
      </c>
      <c r="R65" s="6">
        <v>44656</v>
      </c>
      <c r="S65" s="6">
        <v>44679</v>
      </c>
      <c r="T65" s="7" t="s">
        <v>46</v>
      </c>
      <c r="U65" s="7" t="s">
        <v>47</v>
      </c>
      <c r="V65" s="8">
        <v>17319.150000000001</v>
      </c>
      <c r="W65" s="8">
        <v>17391.150000000001</v>
      </c>
      <c r="X65" s="8">
        <v>16861.400000000001</v>
      </c>
      <c r="Y65" s="8">
        <v>16906.8</v>
      </c>
      <c r="Z65" s="8">
        <v>16900.849999999999</v>
      </c>
      <c r="AA65" s="8">
        <v>16906.8</v>
      </c>
      <c r="AB65" s="7">
        <v>355350</v>
      </c>
      <c r="AC65" s="8">
        <v>6050025470</v>
      </c>
      <c r="AD65" s="8">
        <v>6050025470</v>
      </c>
      <c r="AE65" s="7">
        <v>618600</v>
      </c>
      <c r="AF65" s="7">
        <v>26000</v>
      </c>
      <c r="AH65" s="6">
        <v>44656</v>
      </c>
      <c r="AI65" s="6">
        <v>44707</v>
      </c>
      <c r="AL65" s="8">
        <v>17380.7</v>
      </c>
      <c r="AM65" s="8">
        <v>17380.7</v>
      </c>
      <c r="AN65" s="8">
        <v>16925</v>
      </c>
      <c r="AO65" s="8">
        <v>16967.55</v>
      </c>
      <c r="AP65" s="8">
        <v>16964.900000000001</v>
      </c>
      <c r="AQ65" s="8">
        <v>16967.55</v>
      </c>
      <c r="AR65" s="7">
        <v>7350</v>
      </c>
      <c r="AS65" s="8">
        <v>125517405</v>
      </c>
      <c r="AT65" s="8">
        <v>125517405</v>
      </c>
      <c r="AU65" s="7">
        <v>12150</v>
      </c>
      <c r="AV65" s="7">
        <v>3550</v>
      </c>
      <c r="AX65" s="6">
        <f t="shared" si="0"/>
        <v>44656</v>
      </c>
      <c r="AY65" s="23">
        <f t="shared" si="13"/>
        <v>16818.849999999999</v>
      </c>
      <c r="AZ65" s="7">
        <f t="shared" si="14"/>
        <v>227.49261862399999</v>
      </c>
      <c r="BA65" s="7">
        <f t="shared" si="15"/>
        <v>104.351165533</v>
      </c>
      <c r="BB65" s="24">
        <f t="shared" si="3"/>
        <v>630750</v>
      </c>
      <c r="BC65" s="7">
        <f t="shared" si="16"/>
        <v>29550</v>
      </c>
      <c r="BD65" s="5"/>
      <c r="BE65" s="27">
        <f t="shared" si="17"/>
        <v>-2.1952332907855449E-2</v>
      </c>
      <c r="BF65" s="27">
        <f t="shared" si="18"/>
        <v>2.1800678263824254</v>
      </c>
      <c r="BG65" s="27">
        <f t="shared" si="19"/>
        <v>4.9151696606786428E-2</v>
      </c>
      <c r="BH65" s="5"/>
      <c r="BJ65" s="26">
        <f>BC65</f>
        <v>29550</v>
      </c>
      <c r="BK65" s="5"/>
      <c r="BL65" s="7">
        <f t="shared" si="20"/>
        <v>16942.669999999998</v>
      </c>
      <c r="BM65" s="5"/>
      <c r="BN65" s="7">
        <f t="shared" si="21"/>
        <v>17300</v>
      </c>
      <c r="BO65" s="7">
        <f t="shared" si="22"/>
        <v>16758.55</v>
      </c>
      <c r="BP65" s="5"/>
      <c r="BQ65" s="25">
        <f t="shared" si="23"/>
        <v>0.12968434670116438</v>
      </c>
      <c r="BR65" s="25">
        <f t="shared" si="24"/>
        <v>0.86134674657060462</v>
      </c>
    </row>
    <row r="66" spans="1:70" s="7" customFormat="1" ht="14.4">
      <c r="A66" s="6">
        <v>44657</v>
      </c>
      <c r="B66" s="7" t="s">
        <v>45</v>
      </c>
      <c r="C66" s="8">
        <v>16818.849999999999</v>
      </c>
      <c r="D66" s="8">
        <v>16899.099999999999</v>
      </c>
      <c r="E66" s="8">
        <v>16651</v>
      </c>
      <c r="F66" s="8">
        <v>16818.849999999999</v>
      </c>
      <c r="G66" s="8">
        <v>16700</v>
      </c>
      <c r="H66" s="8">
        <v>16720</v>
      </c>
      <c r="I66" s="8">
        <v>16742.330000000002</v>
      </c>
      <c r="J66" s="8">
        <v>19325</v>
      </c>
      <c r="K66" s="8">
        <v>9035.85</v>
      </c>
      <c r="L66" s="7">
        <v>246552</v>
      </c>
      <c r="M66" s="8">
        <v>4127853859.3000002</v>
      </c>
      <c r="N66" s="7">
        <v>35409</v>
      </c>
      <c r="O66" s="7">
        <v>95845</v>
      </c>
      <c r="P66" s="7">
        <v>38.869999999999997</v>
      </c>
      <c r="R66" s="6">
        <v>44657</v>
      </c>
      <c r="S66" s="6">
        <v>44679</v>
      </c>
      <c r="T66" s="7" t="s">
        <v>46</v>
      </c>
      <c r="U66" s="7" t="s">
        <v>47</v>
      </c>
      <c r="V66" s="8">
        <v>16898.5</v>
      </c>
      <c r="W66" s="8">
        <v>16974.599999999999</v>
      </c>
      <c r="X66" s="8">
        <v>16720</v>
      </c>
      <c r="Y66" s="8">
        <v>16805.400000000001</v>
      </c>
      <c r="Z66" s="8">
        <v>16805.05</v>
      </c>
      <c r="AA66" s="8">
        <v>16805.400000000001</v>
      </c>
      <c r="AB66" s="7">
        <v>227400</v>
      </c>
      <c r="AC66" s="8">
        <v>3825832552.5</v>
      </c>
      <c r="AD66" s="8">
        <v>3825832552.5</v>
      </c>
      <c r="AE66" s="7">
        <v>612000</v>
      </c>
      <c r="AF66" s="7">
        <v>-6600</v>
      </c>
      <c r="AH66" s="6">
        <v>44657</v>
      </c>
      <c r="AI66" s="6">
        <v>44707</v>
      </c>
      <c r="AL66" s="8">
        <v>16878.55</v>
      </c>
      <c r="AM66" s="8">
        <v>16984</v>
      </c>
      <c r="AN66" s="8">
        <v>16792.8</v>
      </c>
      <c r="AO66" s="8">
        <v>16858.95</v>
      </c>
      <c r="AP66" s="8">
        <v>16879.849999999999</v>
      </c>
      <c r="AQ66" s="8">
        <v>16858.95</v>
      </c>
      <c r="AR66" s="7">
        <v>7150</v>
      </c>
      <c r="AS66" s="8">
        <v>120712355</v>
      </c>
      <c r="AT66" s="8">
        <v>120712355</v>
      </c>
      <c r="AU66" s="7">
        <v>15200</v>
      </c>
      <c r="AV66" s="7">
        <v>3050</v>
      </c>
      <c r="AX66" s="6">
        <f t="shared" ref="AX66:AX129" si="26">A66</f>
        <v>44657</v>
      </c>
      <c r="AY66" s="23">
        <f t="shared" si="13"/>
        <v>16720</v>
      </c>
      <c r="AZ66" s="7">
        <f t="shared" si="14"/>
        <v>160.46686188500001</v>
      </c>
      <c r="BA66" s="7">
        <f t="shared" si="15"/>
        <v>136.33390697780001</v>
      </c>
      <c r="BB66" s="24">
        <f t="shared" si="3"/>
        <v>627200</v>
      </c>
      <c r="BC66" s="7">
        <f t="shared" si="16"/>
        <v>-3550</v>
      </c>
      <c r="BD66" s="5"/>
      <c r="BE66" s="27">
        <f t="shared" si="17"/>
        <v>-5.8773340626736403E-3</v>
      </c>
      <c r="BF66" s="27">
        <f t="shared" si="18"/>
        <v>1.1770135943593967</v>
      </c>
      <c r="BG66" s="27">
        <f t="shared" si="19"/>
        <v>-5.6282203725723347E-3</v>
      </c>
      <c r="BH66" s="5"/>
      <c r="BI66" s="5">
        <f>BC66</f>
        <v>-3550</v>
      </c>
      <c r="BJ66" s="23"/>
      <c r="BK66" s="5"/>
      <c r="BL66" s="7">
        <f t="shared" si="20"/>
        <v>16742.330000000002</v>
      </c>
      <c r="BM66" s="5"/>
      <c r="BN66" s="7">
        <f t="shared" si="21"/>
        <v>16899.099999999999</v>
      </c>
      <c r="BO66" s="7">
        <f t="shared" si="22"/>
        <v>16651</v>
      </c>
      <c r="BP66" s="5"/>
      <c r="BQ66" s="25">
        <f t="shared" si="23"/>
        <v>0.13479948253557567</v>
      </c>
      <c r="BR66" s="25">
        <f t="shared" si="24"/>
        <v>0.85040698993453845</v>
      </c>
    </row>
    <row r="67" spans="1:70" s="7" customFormat="1" ht="14.4">
      <c r="A67" s="6">
        <v>44658</v>
      </c>
      <c r="B67" s="7" t="s">
        <v>45</v>
      </c>
      <c r="C67" s="8">
        <v>16650</v>
      </c>
      <c r="D67" s="8">
        <v>16700</v>
      </c>
      <c r="E67" s="8">
        <v>16480</v>
      </c>
      <c r="F67" s="8">
        <v>16720</v>
      </c>
      <c r="G67" s="8">
        <v>16570</v>
      </c>
      <c r="H67" s="8">
        <v>16553.900000000001</v>
      </c>
      <c r="I67" s="8">
        <v>16574.59</v>
      </c>
      <c r="J67" s="8">
        <v>19325</v>
      </c>
      <c r="K67" s="8">
        <v>9035.85</v>
      </c>
      <c r="L67" s="7">
        <v>216790</v>
      </c>
      <c r="M67" s="8">
        <v>3593206357.6999998</v>
      </c>
      <c r="N67" s="7">
        <v>41323</v>
      </c>
      <c r="O67" s="7">
        <v>59399</v>
      </c>
      <c r="P67" s="7">
        <v>27.4</v>
      </c>
      <c r="R67" s="6">
        <v>44658</v>
      </c>
      <c r="S67" s="6">
        <v>44679</v>
      </c>
      <c r="T67" s="7" t="s">
        <v>46</v>
      </c>
      <c r="U67" s="7" t="s">
        <v>47</v>
      </c>
      <c r="V67" s="8">
        <v>16751</v>
      </c>
      <c r="W67" s="8">
        <v>16788.2</v>
      </c>
      <c r="X67" s="8">
        <v>16557.349999999999</v>
      </c>
      <c r="Y67" s="8">
        <v>16651.95</v>
      </c>
      <c r="Z67" s="8">
        <v>16654</v>
      </c>
      <c r="AA67" s="8">
        <v>16651.95</v>
      </c>
      <c r="AB67" s="7">
        <v>217500</v>
      </c>
      <c r="AC67" s="8">
        <v>3624769412.5</v>
      </c>
      <c r="AD67" s="8">
        <v>3624769412.5</v>
      </c>
      <c r="AE67" s="7">
        <v>610850</v>
      </c>
      <c r="AF67" s="7">
        <v>-1150</v>
      </c>
      <c r="AH67" s="6">
        <v>44658</v>
      </c>
      <c r="AI67" s="6">
        <v>44707</v>
      </c>
      <c r="AL67" s="8">
        <v>16577.099999999999</v>
      </c>
      <c r="AM67" s="8">
        <v>16835.95</v>
      </c>
      <c r="AN67" s="8">
        <v>16577.099999999999</v>
      </c>
      <c r="AO67" s="8">
        <v>16714.2</v>
      </c>
      <c r="AP67" s="8">
        <v>16715.3</v>
      </c>
      <c r="AQ67" s="8">
        <v>16714.2</v>
      </c>
      <c r="AR67" s="7">
        <v>5500</v>
      </c>
      <c r="AS67" s="8">
        <v>91965907.5</v>
      </c>
      <c r="AT67" s="8">
        <v>91965907.5</v>
      </c>
      <c r="AU67" s="7">
        <v>16300</v>
      </c>
      <c r="AV67" s="7">
        <v>1100</v>
      </c>
      <c r="AX67" s="6">
        <f t="shared" si="26"/>
        <v>44658</v>
      </c>
      <c r="AY67" s="23">
        <f t="shared" si="13"/>
        <v>16553.900000000001</v>
      </c>
      <c r="AZ67" s="7">
        <f t="shared" si="14"/>
        <v>98.45140714099999</v>
      </c>
      <c r="BA67" s="7">
        <f t="shared" si="15"/>
        <v>129.67381070719998</v>
      </c>
      <c r="BB67" s="24">
        <f t="shared" ref="BB67:BB130" si="27">AE67+AU67</f>
        <v>627150</v>
      </c>
      <c r="BC67" s="7">
        <f t="shared" si="16"/>
        <v>-50</v>
      </c>
      <c r="BD67" s="5"/>
      <c r="BE67" s="27">
        <f t="shared" si="17"/>
        <v>-9.9342105263157017E-3</v>
      </c>
      <c r="BF67" s="27">
        <f t="shared" si="18"/>
        <v>0.75922352095675394</v>
      </c>
      <c r="BG67" s="27">
        <f t="shared" si="19"/>
        <v>-7.9719387755102034E-5</v>
      </c>
      <c r="BH67" s="5"/>
      <c r="BI67" s="7">
        <f>BC67</f>
        <v>-50</v>
      </c>
      <c r="BJ67" s="26"/>
      <c r="BK67" s="5"/>
      <c r="BL67" s="7">
        <f t="shared" si="20"/>
        <v>16574.59</v>
      </c>
      <c r="BM67" s="5"/>
      <c r="BN67" s="7">
        <f t="shared" si="21"/>
        <v>16700</v>
      </c>
      <c r="BO67" s="7">
        <f t="shared" si="22"/>
        <v>16480</v>
      </c>
      <c r="BP67" s="5"/>
      <c r="BQ67" s="25">
        <f t="shared" si="23"/>
        <v>0.14339456662354455</v>
      </c>
      <c r="BR67" s="25">
        <f t="shared" si="24"/>
        <v>0.83202465733716258</v>
      </c>
    </row>
    <row r="68" spans="1:70" s="7" customFormat="1" ht="14.4">
      <c r="A68" s="6">
        <v>44659</v>
      </c>
      <c r="B68" s="7" t="s">
        <v>45</v>
      </c>
      <c r="C68" s="8">
        <v>16700</v>
      </c>
      <c r="D68" s="8">
        <v>16840</v>
      </c>
      <c r="E68" s="8">
        <v>16517.3</v>
      </c>
      <c r="F68" s="8">
        <v>16553.900000000001</v>
      </c>
      <c r="G68" s="8">
        <v>16748</v>
      </c>
      <c r="H68" s="8">
        <v>16749</v>
      </c>
      <c r="I68" s="8">
        <v>16665.36</v>
      </c>
      <c r="J68" s="8">
        <v>19325</v>
      </c>
      <c r="K68" s="8">
        <v>9035.85</v>
      </c>
      <c r="L68" s="7">
        <v>213383</v>
      </c>
      <c r="M68" s="8">
        <v>3556104065.3499999</v>
      </c>
      <c r="N68" s="7">
        <v>31646</v>
      </c>
      <c r="O68" s="7">
        <v>52018</v>
      </c>
      <c r="P68" s="7">
        <v>24.38</v>
      </c>
      <c r="R68" s="6">
        <v>44659</v>
      </c>
      <c r="S68" s="6">
        <v>44679</v>
      </c>
      <c r="T68" s="7" t="s">
        <v>46</v>
      </c>
      <c r="U68" s="7" t="s">
        <v>47</v>
      </c>
      <c r="V68" s="8">
        <v>16741.599999999999</v>
      </c>
      <c r="W68" s="8">
        <v>16941.150000000001</v>
      </c>
      <c r="X68" s="8">
        <v>16610</v>
      </c>
      <c r="Y68" s="8">
        <v>16842</v>
      </c>
      <c r="Z68" s="8">
        <v>16833.45</v>
      </c>
      <c r="AA68" s="8">
        <v>16842</v>
      </c>
      <c r="AB68" s="7">
        <v>284900</v>
      </c>
      <c r="AC68" s="8">
        <v>4775271397.5</v>
      </c>
      <c r="AD68" s="8">
        <v>4775271397.5</v>
      </c>
      <c r="AE68" s="7">
        <v>599350</v>
      </c>
      <c r="AF68" s="7">
        <v>-11500</v>
      </c>
      <c r="AH68" s="6">
        <v>44659</v>
      </c>
      <c r="AI68" s="6">
        <v>44707</v>
      </c>
      <c r="AL68" s="8">
        <v>16803.150000000001</v>
      </c>
      <c r="AM68" s="8">
        <v>17000</v>
      </c>
      <c r="AN68" s="8">
        <v>16706.349999999999</v>
      </c>
      <c r="AO68" s="8">
        <v>16907.2</v>
      </c>
      <c r="AP68" s="8">
        <v>16903.599999999999</v>
      </c>
      <c r="AQ68" s="8">
        <v>16907.2</v>
      </c>
      <c r="AR68" s="7">
        <v>8900</v>
      </c>
      <c r="AS68" s="8">
        <v>150049900</v>
      </c>
      <c r="AT68" s="8">
        <v>150049900</v>
      </c>
      <c r="AU68" s="7">
        <v>15850</v>
      </c>
      <c r="AV68" s="7">
        <v>-450</v>
      </c>
      <c r="AX68" s="6">
        <f t="shared" si="26"/>
        <v>44659</v>
      </c>
      <c r="AY68" s="23">
        <f t="shared" si="13"/>
        <v>16749</v>
      </c>
      <c r="AZ68" s="7">
        <f t="shared" si="14"/>
        <v>86.689869647999998</v>
      </c>
      <c r="BA68" s="7">
        <f t="shared" si="15"/>
        <v>132.82818492939998</v>
      </c>
      <c r="BB68" s="24">
        <f t="shared" si="27"/>
        <v>615200</v>
      </c>
      <c r="BC68" s="7">
        <f t="shared" si="16"/>
        <v>-11950</v>
      </c>
      <c r="BD68" s="5"/>
      <c r="BE68" s="27">
        <f t="shared" si="17"/>
        <v>1.1785742332622435E-2</v>
      </c>
      <c r="BF68" s="27">
        <f t="shared" si="18"/>
        <v>0.65264664795409844</v>
      </c>
      <c r="BG68" s="27">
        <f t="shared" si="19"/>
        <v>-1.9054452682771266E-2</v>
      </c>
      <c r="BH68" s="5"/>
      <c r="BI68" s="5"/>
      <c r="BJ68" s="23">
        <f>BC68</f>
        <v>-11950</v>
      </c>
      <c r="BK68" s="5"/>
      <c r="BL68" s="7">
        <f t="shared" si="20"/>
        <v>16665.36</v>
      </c>
      <c r="BM68" s="5"/>
      <c r="BN68" s="7">
        <f t="shared" si="21"/>
        <v>16840</v>
      </c>
      <c r="BO68" s="7">
        <f t="shared" si="22"/>
        <v>16517.3</v>
      </c>
      <c r="BP68" s="5"/>
      <c r="BQ68" s="25">
        <f t="shared" si="23"/>
        <v>0.13329883570504528</v>
      </c>
      <c r="BR68" s="25">
        <f t="shared" si="24"/>
        <v>0.85361642789554937</v>
      </c>
    </row>
    <row r="69" spans="1:70" s="7" customFormat="1" ht="14.4">
      <c r="A69" s="6">
        <v>44662</v>
      </c>
      <c r="B69" s="7" t="s">
        <v>45</v>
      </c>
      <c r="C69" s="8">
        <v>16675</v>
      </c>
      <c r="D69" s="8">
        <v>16845.45</v>
      </c>
      <c r="E69" s="8">
        <v>16550.05</v>
      </c>
      <c r="F69" s="8">
        <v>16749</v>
      </c>
      <c r="G69" s="8">
        <v>16570</v>
      </c>
      <c r="H69" s="8">
        <v>16577.849999999999</v>
      </c>
      <c r="I69" s="8">
        <v>16658.46</v>
      </c>
      <c r="J69" s="8">
        <v>19325</v>
      </c>
      <c r="K69" s="8">
        <v>9035.85</v>
      </c>
      <c r="L69" s="7">
        <v>169686</v>
      </c>
      <c r="M69" s="8">
        <v>2826707822.5999999</v>
      </c>
      <c r="N69" s="7">
        <v>25514</v>
      </c>
      <c r="O69" s="7">
        <v>29705</v>
      </c>
      <c r="P69" s="7">
        <v>17.510000000000002</v>
      </c>
      <c r="R69" s="6">
        <v>44662</v>
      </c>
      <c r="S69" s="6">
        <v>44679</v>
      </c>
      <c r="T69" s="7" t="s">
        <v>46</v>
      </c>
      <c r="U69" s="7" t="s">
        <v>47</v>
      </c>
      <c r="V69" s="8">
        <v>16794.75</v>
      </c>
      <c r="W69" s="8">
        <v>16899</v>
      </c>
      <c r="X69" s="8">
        <v>16615.55</v>
      </c>
      <c r="Y69" s="8">
        <v>16646.2</v>
      </c>
      <c r="Z69" s="8">
        <v>16640.099999999999</v>
      </c>
      <c r="AA69" s="8">
        <v>16646.2</v>
      </c>
      <c r="AB69" s="7">
        <v>207250</v>
      </c>
      <c r="AC69" s="8">
        <v>3464406117.5</v>
      </c>
      <c r="AD69" s="8">
        <v>3464406117.5</v>
      </c>
      <c r="AE69" s="7">
        <v>587700</v>
      </c>
      <c r="AF69" s="7">
        <v>-11650</v>
      </c>
      <c r="AH69" s="6">
        <v>44662</v>
      </c>
      <c r="AI69" s="6">
        <v>44707</v>
      </c>
      <c r="AL69" s="8">
        <v>16754.349999999999</v>
      </c>
      <c r="AM69" s="8">
        <v>16928.150000000001</v>
      </c>
      <c r="AN69" s="8">
        <v>16676.400000000001</v>
      </c>
      <c r="AO69" s="8">
        <v>16706.400000000001</v>
      </c>
      <c r="AP69" s="8">
        <v>16715.95</v>
      </c>
      <c r="AQ69" s="8">
        <v>16706.400000000001</v>
      </c>
      <c r="AR69" s="7">
        <v>6550</v>
      </c>
      <c r="AS69" s="8">
        <v>109897540</v>
      </c>
      <c r="AT69" s="8">
        <v>109897540</v>
      </c>
      <c r="AU69" s="7">
        <v>17200</v>
      </c>
      <c r="AV69" s="7">
        <v>1350</v>
      </c>
      <c r="AX69" s="6">
        <f t="shared" si="26"/>
        <v>44662</v>
      </c>
      <c r="AY69" s="23">
        <f t="shared" si="13"/>
        <v>16577.849999999999</v>
      </c>
      <c r="AZ69" s="7">
        <f t="shared" si="14"/>
        <v>49.483955429999995</v>
      </c>
      <c r="BA69" s="7">
        <f t="shared" si="15"/>
        <v>138.25734145059999</v>
      </c>
      <c r="BB69" s="24">
        <f t="shared" si="27"/>
        <v>604900</v>
      </c>
      <c r="BC69" s="7">
        <f t="shared" si="16"/>
        <v>-10300</v>
      </c>
      <c r="BD69" s="5"/>
      <c r="BE69" s="27">
        <f t="shared" si="17"/>
        <v>-1.0218520508687172E-2</v>
      </c>
      <c r="BF69" s="27">
        <f t="shared" si="18"/>
        <v>0.35791195542177301</v>
      </c>
      <c r="BG69" s="27">
        <f t="shared" si="19"/>
        <v>-1.6742522756827048E-2</v>
      </c>
      <c r="BH69" s="5"/>
      <c r="BI69" s="7">
        <f>BC69</f>
        <v>-10300</v>
      </c>
      <c r="BJ69" s="26"/>
      <c r="BK69" s="5"/>
      <c r="BL69" s="7">
        <f t="shared" si="20"/>
        <v>16658.46</v>
      </c>
      <c r="BM69" s="5"/>
      <c r="BN69" s="7">
        <f t="shared" si="21"/>
        <v>16845.45</v>
      </c>
      <c r="BO69" s="7">
        <f t="shared" si="22"/>
        <v>16550.05</v>
      </c>
      <c r="BP69" s="5"/>
      <c r="BQ69" s="25">
        <f t="shared" si="23"/>
        <v>0.14215523932729632</v>
      </c>
      <c r="BR69" s="25">
        <f t="shared" si="24"/>
        <v>0.83467521041185921</v>
      </c>
    </row>
    <row r="70" spans="1:70" s="7" customFormat="1" ht="14.4">
      <c r="A70" s="6">
        <v>44663</v>
      </c>
      <c r="B70" s="7" t="s">
        <v>45</v>
      </c>
      <c r="C70" s="8">
        <v>16502</v>
      </c>
      <c r="D70" s="8">
        <v>16502</v>
      </c>
      <c r="E70" s="8">
        <v>16222.1</v>
      </c>
      <c r="F70" s="8">
        <v>16577.849999999999</v>
      </c>
      <c r="G70" s="8">
        <v>16300.1</v>
      </c>
      <c r="H70" s="8">
        <v>16318.05</v>
      </c>
      <c r="I70" s="8">
        <v>16340.73</v>
      </c>
      <c r="J70" s="8">
        <v>19325</v>
      </c>
      <c r="K70" s="8">
        <v>9035.85</v>
      </c>
      <c r="L70" s="7">
        <v>247647</v>
      </c>
      <c r="M70" s="8">
        <v>4046731794</v>
      </c>
      <c r="N70" s="7">
        <v>41629</v>
      </c>
      <c r="O70" s="7">
        <v>80310</v>
      </c>
      <c r="P70" s="7">
        <v>32.43</v>
      </c>
      <c r="R70" s="6">
        <v>44663</v>
      </c>
      <c r="S70" s="6">
        <v>44679</v>
      </c>
      <c r="T70" s="7" t="s">
        <v>46</v>
      </c>
      <c r="U70" s="7" t="s">
        <v>47</v>
      </c>
      <c r="V70" s="8">
        <v>16574.05</v>
      </c>
      <c r="W70" s="8">
        <v>16574.05</v>
      </c>
      <c r="X70" s="8">
        <v>16261.15</v>
      </c>
      <c r="Y70" s="8">
        <v>16386</v>
      </c>
      <c r="Z70" s="8">
        <v>16384</v>
      </c>
      <c r="AA70" s="8">
        <v>16386</v>
      </c>
      <c r="AB70" s="7">
        <v>248200</v>
      </c>
      <c r="AC70" s="8">
        <v>4068399672.5</v>
      </c>
      <c r="AD70" s="8">
        <v>4068399672.5</v>
      </c>
      <c r="AE70" s="7">
        <v>585600</v>
      </c>
      <c r="AF70" s="7">
        <v>-2100</v>
      </c>
      <c r="AH70" s="6">
        <v>44663</v>
      </c>
      <c r="AI70" s="6">
        <v>44707</v>
      </c>
      <c r="AL70" s="8">
        <v>16575.349999999999</v>
      </c>
      <c r="AM70" s="8">
        <v>16581.599999999999</v>
      </c>
      <c r="AN70" s="8">
        <v>16330.1</v>
      </c>
      <c r="AO70" s="8">
        <v>16445.650000000001</v>
      </c>
      <c r="AP70" s="8">
        <v>16451.099999999999</v>
      </c>
      <c r="AQ70" s="8">
        <v>16445.650000000001</v>
      </c>
      <c r="AR70" s="7">
        <v>12500</v>
      </c>
      <c r="AS70" s="8">
        <v>205608672.5</v>
      </c>
      <c r="AT70" s="8">
        <v>205608672.5</v>
      </c>
      <c r="AU70" s="7">
        <v>20800</v>
      </c>
      <c r="AV70" s="7">
        <v>3600</v>
      </c>
      <c r="AX70" s="6">
        <f t="shared" si="26"/>
        <v>44663</v>
      </c>
      <c r="AY70" s="23">
        <f t="shared" si="13"/>
        <v>16318.05</v>
      </c>
      <c r="AZ70" s="7">
        <f t="shared" si="14"/>
        <v>131.23240263</v>
      </c>
      <c r="BA70" s="7">
        <f t="shared" si="15"/>
        <v>124.5169425456</v>
      </c>
      <c r="BB70" s="24">
        <f t="shared" si="27"/>
        <v>606400</v>
      </c>
      <c r="BC70" s="7">
        <f t="shared" si="16"/>
        <v>1500</v>
      </c>
      <c r="BD70" s="5"/>
      <c r="BE70" s="27">
        <f t="shared" si="17"/>
        <v>-1.5671513495417035E-2</v>
      </c>
      <c r="BF70" s="27">
        <f t="shared" si="18"/>
        <v>1.053932099095195</v>
      </c>
      <c r="BG70" s="27">
        <f t="shared" si="19"/>
        <v>2.4797487187964953E-3</v>
      </c>
      <c r="BH70" s="5"/>
      <c r="BI70" s="5"/>
      <c r="BJ70" s="23">
        <f>BC70</f>
        <v>1500</v>
      </c>
      <c r="BK70" s="5"/>
      <c r="BL70" s="7">
        <f t="shared" si="20"/>
        <v>16340.73</v>
      </c>
      <c r="BM70" s="5"/>
      <c r="BN70" s="7">
        <f t="shared" si="21"/>
        <v>16502</v>
      </c>
      <c r="BO70" s="7">
        <f t="shared" si="22"/>
        <v>16222.1</v>
      </c>
      <c r="BP70" s="5"/>
      <c r="BQ70" s="25">
        <f t="shared" si="23"/>
        <v>0.1555989650711514</v>
      </c>
      <c r="BR70" s="25">
        <f t="shared" si="24"/>
        <v>0.8059230730921827</v>
      </c>
    </row>
    <row r="71" spans="1:70" s="7" customFormat="1" ht="14.4">
      <c r="A71" s="6">
        <v>44664</v>
      </c>
      <c r="B71" s="7" t="s">
        <v>45</v>
      </c>
      <c r="C71" s="8">
        <v>16404</v>
      </c>
      <c r="D71" s="8">
        <v>16500</v>
      </c>
      <c r="E71" s="8">
        <v>16050</v>
      </c>
      <c r="F71" s="8">
        <v>16318.05</v>
      </c>
      <c r="G71" s="8">
        <v>16096.95</v>
      </c>
      <c r="H71" s="8">
        <v>16090.05</v>
      </c>
      <c r="I71" s="8">
        <v>16238.78</v>
      </c>
      <c r="J71" s="8">
        <v>19325</v>
      </c>
      <c r="K71" s="8">
        <v>9035.85</v>
      </c>
      <c r="L71" s="7">
        <v>248390</v>
      </c>
      <c r="M71" s="8">
        <v>4033549620.4000001</v>
      </c>
      <c r="N71" s="7">
        <v>46235</v>
      </c>
      <c r="O71" s="7">
        <v>80679</v>
      </c>
      <c r="P71" s="7">
        <v>32.479999999999997</v>
      </c>
      <c r="R71" s="6">
        <v>44664</v>
      </c>
      <c r="S71" s="6">
        <v>44679</v>
      </c>
      <c r="T71" s="7" t="s">
        <v>46</v>
      </c>
      <c r="U71" s="7" t="s">
        <v>47</v>
      </c>
      <c r="V71" s="8">
        <v>16430.099999999999</v>
      </c>
      <c r="W71" s="8">
        <v>16560</v>
      </c>
      <c r="X71" s="8">
        <v>16117.1</v>
      </c>
      <c r="Y71" s="8">
        <v>16159.3</v>
      </c>
      <c r="Z71" s="8">
        <v>16159.2</v>
      </c>
      <c r="AA71" s="8">
        <v>16159.3</v>
      </c>
      <c r="AB71" s="7">
        <v>244800</v>
      </c>
      <c r="AC71" s="8">
        <v>3989069815</v>
      </c>
      <c r="AD71" s="8">
        <v>3989069815</v>
      </c>
      <c r="AE71" s="7">
        <v>592300</v>
      </c>
      <c r="AF71" s="7">
        <v>6700</v>
      </c>
      <c r="AH71" s="6">
        <v>44664</v>
      </c>
      <c r="AI71" s="6">
        <v>44707</v>
      </c>
      <c r="AL71" s="8">
        <v>16600</v>
      </c>
      <c r="AM71" s="8">
        <v>16606</v>
      </c>
      <c r="AN71" s="8">
        <v>16162.1</v>
      </c>
      <c r="AO71" s="8">
        <v>16211.2</v>
      </c>
      <c r="AP71" s="8">
        <v>16197.65</v>
      </c>
      <c r="AQ71" s="8">
        <v>16211.2</v>
      </c>
      <c r="AR71" s="7">
        <v>26350</v>
      </c>
      <c r="AS71" s="8">
        <v>429902335</v>
      </c>
      <c r="AT71" s="8">
        <v>429902335</v>
      </c>
      <c r="AU71" s="7">
        <v>32350</v>
      </c>
      <c r="AV71" s="7">
        <v>11550</v>
      </c>
      <c r="AX71" s="6">
        <f t="shared" si="26"/>
        <v>44664</v>
      </c>
      <c r="AY71" s="23">
        <f t="shared" si="13"/>
        <v>16090.05</v>
      </c>
      <c r="AZ71" s="7">
        <f t="shared" si="14"/>
        <v>131.012853162</v>
      </c>
      <c r="BA71" s="7">
        <f t="shared" si="15"/>
        <v>105.26489934680001</v>
      </c>
      <c r="BB71" s="24">
        <f t="shared" si="27"/>
        <v>624650</v>
      </c>
      <c r="BC71" s="7">
        <f t="shared" si="16"/>
        <v>18250</v>
      </c>
      <c r="BD71" s="5"/>
      <c r="BE71" s="27">
        <f t="shared" si="17"/>
        <v>-1.3972257714616637E-2</v>
      </c>
      <c r="BF71" s="27">
        <f t="shared" si="18"/>
        <v>1.2446015146071834</v>
      </c>
      <c r="BG71" s="27">
        <f t="shared" si="19"/>
        <v>3.0095646437994724E-2</v>
      </c>
      <c r="BH71" s="5"/>
      <c r="BJ71" s="26">
        <f>BC71</f>
        <v>18250</v>
      </c>
      <c r="BK71" s="5"/>
      <c r="BL71" s="7">
        <f t="shared" si="20"/>
        <v>16238.78</v>
      </c>
      <c r="BM71" s="5"/>
      <c r="BN71" s="7">
        <f t="shared" si="21"/>
        <v>16500</v>
      </c>
      <c r="BO71" s="7">
        <f t="shared" si="22"/>
        <v>16050</v>
      </c>
      <c r="BP71" s="5"/>
      <c r="BQ71" s="25">
        <f t="shared" si="23"/>
        <v>0.16739715394566626</v>
      </c>
      <c r="BR71" s="25">
        <f t="shared" si="24"/>
        <v>0.78069025050216623</v>
      </c>
    </row>
    <row r="72" spans="1:70" s="7" customFormat="1" ht="14.4">
      <c r="A72" s="6">
        <v>44669</v>
      </c>
      <c r="B72" s="7" t="s">
        <v>45</v>
      </c>
      <c r="C72" s="8">
        <v>16040</v>
      </c>
      <c r="D72" s="8">
        <v>16040</v>
      </c>
      <c r="E72" s="8">
        <v>15654.35</v>
      </c>
      <c r="F72" s="8">
        <v>16090.05</v>
      </c>
      <c r="G72" s="8">
        <v>15839.25</v>
      </c>
      <c r="H72" s="8">
        <v>15827.25</v>
      </c>
      <c r="I72" s="8">
        <v>15798.49</v>
      </c>
      <c r="J72" s="8">
        <v>19325</v>
      </c>
      <c r="K72" s="8">
        <v>9392.6</v>
      </c>
      <c r="L72" s="7">
        <v>281889</v>
      </c>
      <c r="M72" s="8">
        <v>4453421904.8500004</v>
      </c>
      <c r="N72" s="7">
        <v>48685</v>
      </c>
      <c r="O72" s="7">
        <v>85992</v>
      </c>
      <c r="P72" s="7">
        <v>30.51</v>
      </c>
      <c r="R72" s="6">
        <v>44669</v>
      </c>
      <c r="S72" s="6">
        <v>44679</v>
      </c>
      <c r="T72" s="7" t="s">
        <v>46</v>
      </c>
      <c r="U72" s="7" t="s">
        <v>47</v>
      </c>
      <c r="V72" s="8">
        <v>16009.35</v>
      </c>
      <c r="W72" s="8">
        <v>16031.85</v>
      </c>
      <c r="X72" s="8">
        <v>15705.25</v>
      </c>
      <c r="Y72" s="8">
        <v>15881.35</v>
      </c>
      <c r="Z72" s="8">
        <v>15921.85</v>
      </c>
      <c r="AA72" s="8">
        <v>15881.35</v>
      </c>
      <c r="AB72" s="7">
        <v>263750</v>
      </c>
      <c r="AC72" s="8">
        <v>4184591782.5</v>
      </c>
      <c r="AD72" s="8">
        <v>4184591782.5</v>
      </c>
      <c r="AE72" s="7">
        <v>602050</v>
      </c>
      <c r="AF72" s="7">
        <v>9750</v>
      </c>
      <c r="AH72" s="6">
        <v>44669</v>
      </c>
      <c r="AI72" s="6">
        <v>44707</v>
      </c>
      <c r="AL72" s="8">
        <v>15879.45</v>
      </c>
      <c r="AM72" s="8">
        <v>16070</v>
      </c>
      <c r="AN72" s="8">
        <v>15777.1</v>
      </c>
      <c r="AO72" s="8">
        <v>15945.65</v>
      </c>
      <c r="AP72" s="8">
        <v>15984.95</v>
      </c>
      <c r="AQ72" s="8">
        <v>15945.65</v>
      </c>
      <c r="AR72" s="7">
        <v>26500</v>
      </c>
      <c r="AS72" s="8">
        <v>421583400</v>
      </c>
      <c r="AT72" s="8">
        <v>421583400</v>
      </c>
      <c r="AU72" s="7">
        <v>41050</v>
      </c>
      <c r="AV72" s="7">
        <v>8700</v>
      </c>
      <c r="AX72" s="6">
        <f t="shared" si="26"/>
        <v>44669</v>
      </c>
      <c r="AY72" s="23">
        <f t="shared" si="13"/>
        <v>15827.25</v>
      </c>
      <c r="AZ72" s="7">
        <f t="shared" si="14"/>
        <v>135.85437520799999</v>
      </c>
      <c r="BA72" s="7">
        <f t="shared" si="15"/>
        <v>99.374097602199996</v>
      </c>
      <c r="BB72" s="24">
        <f t="shared" si="27"/>
        <v>643100</v>
      </c>
      <c r="BC72" s="7">
        <f t="shared" si="16"/>
        <v>18450</v>
      </c>
      <c r="BD72" s="5"/>
      <c r="BE72" s="27">
        <f t="shared" si="17"/>
        <v>-1.6333075409958285E-2</v>
      </c>
      <c r="BF72" s="27">
        <f t="shared" si="18"/>
        <v>1.3671004666812931</v>
      </c>
      <c r="BG72" s="27">
        <f t="shared" si="19"/>
        <v>2.9536540462659088E-2</v>
      </c>
      <c r="BH72" s="5"/>
      <c r="BI72" s="5"/>
      <c r="BJ72" s="23">
        <f>BC72</f>
        <v>18450</v>
      </c>
      <c r="BK72" s="5"/>
      <c r="BL72" s="7">
        <f t="shared" si="20"/>
        <v>15798.49</v>
      </c>
      <c r="BM72" s="5"/>
      <c r="BN72" s="7">
        <f t="shared" si="21"/>
        <v>16040</v>
      </c>
      <c r="BO72" s="7">
        <f t="shared" si="22"/>
        <v>15654.35</v>
      </c>
      <c r="BP72" s="5"/>
      <c r="BQ72" s="25">
        <f t="shared" si="23"/>
        <v>0.18099611901681759</v>
      </c>
      <c r="BR72" s="25">
        <f t="shared" si="24"/>
        <v>0.68507654962417219</v>
      </c>
    </row>
    <row r="73" spans="1:70" s="7" customFormat="1" ht="14.4">
      <c r="A73" s="6">
        <v>44670</v>
      </c>
      <c r="B73" s="7" t="s">
        <v>45</v>
      </c>
      <c r="C73" s="8">
        <v>15999</v>
      </c>
      <c r="D73" s="8">
        <v>16080</v>
      </c>
      <c r="E73" s="8">
        <v>15591.5</v>
      </c>
      <c r="F73" s="8">
        <v>15827.25</v>
      </c>
      <c r="G73" s="8">
        <v>15630</v>
      </c>
      <c r="H73" s="8">
        <v>15720.55</v>
      </c>
      <c r="I73" s="8">
        <v>15842.2</v>
      </c>
      <c r="J73" s="8">
        <v>19325</v>
      </c>
      <c r="K73" s="8">
        <v>9392.6</v>
      </c>
      <c r="L73" s="7">
        <v>259696</v>
      </c>
      <c r="M73" s="8">
        <v>4114155809.5999999</v>
      </c>
      <c r="N73" s="7">
        <v>41472</v>
      </c>
      <c r="O73" s="7">
        <v>82088</v>
      </c>
      <c r="P73" s="7">
        <v>31.61</v>
      </c>
      <c r="R73" s="6">
        <v>44670</v>
      </c>
      <c r="S73" s="6">
        <v>44679</v>
      </c>
      <c r="T73" s="7" t="s">
        <v>46</v>
      </c>
      <c r="U73" s="7" t="s">
        <v>47</v>
      </c>
      <c r="V73" s="8">
        <v>16046.25</v>
      </c>
      <c r="W73" s="8">
        <v>16117.4</v>
      </c>
      <c r="X73" s="8">
        <v>15589.3</v>
      </c>
      <c r="Y73" s="8">
        <v>15717.5</v>
      </c>
      <c r="Z73" s="8">
        <v>15609</v>
      </c>
      <c r="AA73" s="8">
        <v>15717.5</v>
      </c>
      <c r="AB73" s="7">
        <v>291050</v>
      </c>
      <c r="AC73" s="8">
        <v>4618571340</v>
      </c>
      <c r="AD73" s="8">
        <v>4618571340</v>
      </c>
      <c r="AE73" s="7">
        <v>592000</v>
      </c>
      <c r="AF73" s="7">
        <v>-10050</v>
      </c>
      <c r="AH73" s="6">
        <v>44670</v>
      </c>
      <c r="AI73" s="6">
        <v>44707</v>
      </c>
      <c r="AL73" s="8">
        <v>16108.2</v>
      </c>
      <c r="AM73" s="8">
        <v>16150</v>
      </c>
      <c r="AN73" s="8">
        <v>15647.65</v>
      </c>
      <c r="AO73" s="8">
        <v>15767.35</v>
      </c>
      <c r="AP73" s="8">
        <v>15647.65</v>
      </c>
      <c r="AQ73" s="8">
        <v>15767.35</v>
      </c>
      <c r="AR73" s="7">
        <v>22200</v>
      </c>
      <c r="AS73" s="8">
        <v>353200442.5</v>
      </c>
      <c r="AT73" s="8">
        <v>353200442.5</v>
      </c>
      <c r="AU73" s="7">
        <v>43000</v>
      </c>
      <c r="AV73" s="7">
        <v>1950</v>
      </c>
      <c r="AX73" s="6">
        <f t="shared" si="26"/>
        <v>44670</v>
      </c>
      <c r="AY73" s="23">
        <f t="shared" si="13"/>
        <v>15720.55</v>
      </c>
      <c r="AZ73" s="7">
        <f t="shared" si="14"/>
        <v>130.04545136000002</v>
      </c>
      <c r="BA73" s="7">
        <f t="shared" si="15"/>
        <v>106.8546912156</v>
      </c>
      <c r="BB73" s="24">
        <f t="shared" si="27"/>
        <v>635000</v>
      </c>
      <c r="BC73" s="7">
        <f t="shared" si="16"/>
        <v>-8100</v>
      </c>
      <c r="BD73" s="5"/>
      <c r="BE73" s="27">
        <f t="shared" si="17"/>
        <v>-6.7415375381067923E-3</v>
      </c>
      <c r="BF73" s="27">
        <f t="shared" si="18"/>
        <v>1.2170308096029978</v>
      </c>
      <c r="BG73" s="27">
        <f t="shared" si="19"/>
        <v>-1.259524179754315E-2</v>
      </c>
      <c r="BH73" s="5"/>
      <c r="BI73" s="7">
        <f>BC73</f>
        <v>-8100</v>
      </c>
      <c r="BJ73" s="26"/>
      <c r="BK73" s="5"/>
      <c r="BL73" s="7">
        <f t="shared" si="20"/>
        <v>15842.2</v>
      </c>
      <c r="BM73" s="5"/>
      <c r="BN73" s="7">
        <f t="shared" si="21"/>
        <v>16080</v>
      </c>
      <c r="BO73" s="7">
        <f t="shared" si="22"/>
        <v>15591.5</v>
      </c>
      <c r="BP73" s="5"/>
      <c r="BQ73" s="25">
        <f t="shared" si="23"/>
        <v>0.18651746442432088</v>
      </c>
      <c r="BR73" s="25">
        <f t="shared" si="24"/>
        <v>0.67371654281029736</v>
      </c>
    </row>
    <row r="74" spans="1:70" s="7" customFormat="1" ht="14.4">
      <c r="A74" s="6">
        <v>44671</v>
      </c>
      <c r="B74" s="7" t="s">
        <v>45</v>
      </c>
      <c r="C74" s="8">
        <v>15721</v>
      </c>
      <c r="D74" s="8">
        <v>15799.95</v>
      </c>
      <c r="E74" s="8">
        <v>15323.3</v>
      </c>
      <c r="F74" s="8">
        <v>15720.55</v>
      </c>
      <c r="G74" s="8">
        <v>15520</v>
      </c>
      <c r="H74" s="8">
        <v>15509.3</v>
      </c>
      <c r="I74" s="8">
        <v>15590.4</v>
      </c>
      <c r="J74" s="8">
        <v>19325</v>
      </c>
      <c r="K74" s="8">
        <v>9392.6</v>
      </c>
      <c r="L74" s="7">
        <v>251707</v>
      </c>
      <c r="M74" s="8">
        <v>3924211611.6500001</v>
      </c>
      <c r="N74" s="7">
        <v>45089</v>
      </c>
      <c r="O74" s="7">
        <v>62742</v>
      </c>
      <c r="P74" s="7">
        <v>24.93</v>
      </c>
      <c r="R74" s="6">
        <v>44671</v>
      </c>
      <c r="S74" s="6">
        <v>44679</v>
      </c>
      <c r="T74" s="7" t="s">
        <v>46</v>
      </c>
      <c r="U74" s="7" t="s">
        <v>47</v>
      </c>
      <c r="V74" s="8">
        <v>15749.95</v>
      </c>
      <c r="W74" s="8">
        <v>15813.75</v>
      </c>
      <c r="X74" s="8">
        <v>15349.85</v>
      </c>
      <c r="Y74" s="8">
        <v>15530.15</v>
      </c>
      <c r="Z74" s="8">
        <v>15542.2</v>
      </c>
      <c r="AA74" s="8">
        <v>15530.15</v>
      </c>
      <c r="AB74" s="7">
        <v>254050</v>
      </c>
      <c r="AC74" s="8">
        <v>3960319025</v>
      </c>
      <c r="AD74" s="8">
        <v>3960319025</v>
      </c>
      <c r="AE74" s="7">
        <v>590100</v>
      </c>
      <c r="AF74" s="7">
        <v>-1900</v>
      </c>
      <c r="AH74" s="6">
        <v>44671</v>
      </c>
      <c r="AI74" s="6">
        <v>44707</v>
      </c>
      <c r="AL74" s="8">
        <v>15767.35</v>
      </c>
      <c r="AM74" s="8">
        <v>15867.8</v>
      </c>
      <c r="AN74" s="8">
        <v>15418.15</v>
      </c>
      <c r="AO74" s="8">
        <v>15580.5</v>
      </c>
      <c r="AP74" s="8">
        <v>15600.65</v>
      </c>
      <c r="AQ74" s="8">
        <v>15580.5</v>
      </c>
      <c r="AR74" s="7">
        <v>28850</v>
      </c>
      <c r="AS74" s="8">
        <v>451406972.5</v>
      </c>
      <c r="AT74" s="8">
        <v>451406972.5</v>
      </c>
      <c r="AU74" s="7">
        <v>47650</v>
      </c>
      <c r="AV74" s="7">
        <v>4650</v>
      </c>
      <c r="AX74" s="6">
        <f t="shared" si="26"/>
        <v>44671</v>
      </c>
      <c r="AY74" s="23">
        <f t="shared" si="13"/>
        <v>15509.3</v>
      </c>
      <c r="AZ74" s="7">
        <f t="shared" si="14"/>
        <v>97.817287679999993</v>
      </c>
      <c r="BA74" s="7">
        <f t="shared" si="15"/>
        <v>115.525807558</v>
      </c>
      <c r="BB74" s="24">
        <f t="shared" si="27"/>
        <v>637750</v>
      </c>
      <c r="BC74" s="7">
        <f t="shared" si="16"/>
        <v>2750</v>
      </c>
      <c r="BD74" s="5"/>
      <c r="BE74" s="27">
        <f t="shared" si="17"/>
        <v>-1.343782501248366E-2</v>
      </c>
      <c r="BF74" s="27">
        <f t="shared" si="18"/>
        <v>0.84671373217530288</v>
      </c>
      <c r="BG74" s="27">
        <f t="shared" si="19"/>
        <v>4.3307086614173228E-3</v>
      </c>
      <c r="BH74" s="5"/>
      <c r="BI74" s="5"/>
      <c r="BJ74" s="23">
        <f>BC74</f>
        <v>2750</v>
      </c>
      <c r="BK74" s="5"/>
      <c r="BL74" s="7">
        <f t="shared" si="20"/>
        <v>15590.4</v>
      </c>
      <c r="BM74" s="5"/>
      <c r="BN74" s="7">
        <f t="shared" si="21"/>
        <v>15799.95</v>
      </c>
      <c r="BO74" s="7">
        <f t="shared" si="22"/>
        <v>15323.3</v>
      </c>
      <c r="BP74" s="5"/>
      <c r="BQ74" s="25">
        <f t="shared" si="23"/>
        <v>0.19744890038809837</v>
      </c>
      <c r="BR74" s="25">
        <f t="shared" si="24"/>
        <v>0.65122543278751344</v>
      </c>
    </row>
    <row r="75" spans="1:70" s="7" customFormat="1" ht="14.4">
      <c r="A75" s="6">
        <v>44672</v>
      </c>
      <c r="B75" s="7" t="s">
        <v>45</v>
      </c>
      <c r="C75" s="8">
        <v>15601</v>
      </c>
      <c r="D75" s="8">
        <v>16021</v>
      </c>
      <c r="E75" s="8">
        <v>15592.65</v>
      </c>
      <c r="F75" s="8">
        <v>15509.3</v>
      </c>
      <c r="G75" s="8">
        <v>15869</v>
      </c>
      <c r="H75" s="8">
        <v>15835.75</v>
      </c>
      <c r="I75" s="8">
        <v>15807.34</v>
      </c>
      <c r="J75" s="8">
        <v>19325</v>
      </c>
      <c r="K75" s="8">
        <v>9392.6</v>
      </c>
      <c r="L75" s="7">
        <v>236489</v>
      </c>
      <c r="M75" s="8">
        <v>3738263083.4499998</v>
      </c>
      <c r="N75" s="7">
        <v>39227</v>
      </c>
      <c r="O75" s="7">
        <v>58333</v>
      </c>
      <c r="P75" s="7">
        <v>24.67</v>
      </c>
      <c r="R75" s="6">
        <v>44672</v>
      </c>
      <c r="S75" s="6">
        <v>44679</v>
      </c>
      <c r="T75" s="7" t="s">
        <v>46</v>
      </c>
      <c r="U75" s="7" t="s">
        <v>47</v>
      </c>
      <c r="V75" s="8">
        <v>15600.05</v>
      </c>
      <c r="W75" s="8">
        <v>16070.6</v>
      </c>
      <c r="X75" s="8">
        <v>15600.05</v>
      </c>
      <c r="Y75" s="8">
        <v>15878.65</v>
      </c>
      <c r="Z75" s="8">
        <v>15914.9</v>
      </c>
      <c r="AA75" s="8">
        <v>15878.65</v>
      </c>
      <c r="AB75" s="7">
        <v>222500</v>
      </c>
      <c r="AC75" s="8">
        <v>3526545242.5</v>
      </c>
      <c r="AD75" s="8">
        <v>3526545242.5</v>
      </c>
      <c r="AE75" s="7">
        <v>577350</v>
      </c>
      <c r="AF75" s="7">
        <v>-12750</v>
      </c>
      <c r="AH75" s="6">
        <v>44672</v>
      </c>
      <c r="AI75" s="6">
        <v>44707</v>
      </c>
      <c r="AL75" s="8">
        <v>15680</v>
      </c>
      <c r="AM75" s="8">
        <v>16117.35</v>
      </c>
      <c r="AN75" s="8">
        <v>15666.45</v>
      </c>
      <c r="AO75" s="8">
        <v>15937.6</v>
      </c>
      <c r="AP75" s="8">
        <v>15976.3</v>
      </c>
      <c r="AQ75" s="8">
        <v>15937.6</v>
      </c>
      <c r="AR75" s="7">
        <v>46250</v>
      </c>
      <c r="AS75" s="8">
        <v>734638117.5</v>
      </c>
      <c r="AT75" s="8">
        <v>734638117.5</v>
      </c>
      <c r="AU75" s="7">
        <v>58000</v>
      </c>
      <c r="AV75" s="7">
        <v>10350</v>
      </c>
      <c r="AX75" s="6">
        <f t="shared" si="26"/>
        <v>44672</v>
      </c>
      <c r="AY75" s="23">
        <f t="shared" ref="AY75:AY138" si="28">H75</f>
        <v>15835.75</v>
      </c>
      <c r="AZ75" s="7">
        <f t="shared" ref="AZ75:AZ138" si="29">O75*I75/10000000</f>
        <v>92.208956422</v>
      </c>
      <c r="BA75" s="7">
        <f t="shared" ref="BA75:BA138" si="30">AVERAGE(AZ70:AZ74)</f>
        <v>125.192474008</v>
      </c>
      <c r="BB75" s="24">
        <f t="shared" si="27"/>
        <v>635350</v>
      </c>
      <c r="BC75" s="7">
        <f t="shared" ref="BC75:BC138" si="31">BB75-BB74</f>
        <v>-2400</v>
      </c>
      <c r="BD75" s="5"/>
      <c r="BE75" s="27">
        <f t="shared" ref="BE75:BE138" si="32">(AY75-AY74)/AY74</f>
        <v>2.1048661125905151E-2</v>
      </c>
      <c r="BF75" s="27">
        <f t="shared" ref="BF75:BF138" si="33">AZ75/BA75</f>
        <v>0.73653753672211719</v>
      </c>
      <c r="BG75" s="27">
        <f t="shared" ref="BG75:BG138" si="34">(BB75-BB74)/BB74</f>
        <v>-3.7632301058408467E-3</v>
      </c>
      <c r="BH75" s="5"/>
      <c r="BJ75" s="26">
        <f>BC75</f>
        <v>-2400</v>
      </c>
      <c r="BK75" s="5"/>
      <c r="BL75" s="7">
        <f t="shared" ref="BL75:BL138" si="35">I75</f>
        <v>15807.34</v>
      </c>
      <c r="BM75" s="5"/>
      <c r="BN75" s="7">
        <f t="shared" ref="BN75:BN138" si="36">D75</f>
        <v>16021</v>
      </c>
      <c r="BO75" s="7">
        <f t="shared" ref="BO75:BO138" si="37">E75</f>
        <v>15592.65</v>
      </c>
      <c r="BP75" s="5"/>
      <c r="BQ75" s="25">
        <f t="shared" ref="BQ75:BQ138" si="38">(J75-H75)/J75</f>
        <v>0.1805562742561449</v>
      </c>
      <c r="BR75" s="25">
        <f t="shared" ref="BR75:BR138" si="39">(H75-K75)/K75</f>
        <v>0.68598151736473389</v>
      </c>
    </row>
    <row r="76" spans="1:70" s="7" customFormat="1" ht="14.4">
      <c r="A76" s="6">
        <v>44673</v>
      </c>
      <c r="B76" s="7" t="s">
        <v>45</v>
      </c>
      <c r="C76" s="8">
        <v>15700.05</v>
      </c>
      <c r="D76" s="8">
        <v>15748.5</v>
      </c>
      <c r="E76" s="8">
        <v>15430</v>
      </c>
      <c r="F76" s="8">
        <v>15835.75</v>
      </c>
      <c r="G76" s="8">
        <v>15450.8</v>
      </c>
      <c r="H76" s="8">
        <v>15454.2</v>
      </c>
      <c r="I76" s="8">
        <v>15559.94</v>
      </c>
      <c r="J76" s="8">
        <v>19325</v>
      </c>
      <c r="K76" s="8">
        <v>9392.6</v>
      </c>
      <c r="L76" s="7">
        <v>214876</v>
      </c>
      <c r="M76" s="8">
        <v>3343457454.6500001</v>
      </c>
      <c r="N76" s="7">
        <v>34964</v>
      </c>
      <c r="O76" s="7">
        <v>58953</v>
      </c>
      <c r="P76" s="7">
        <v>27.44</v>
      </c>
      <c r="R76" s="6">
        <v>44673</v>
      </c>
      <c r="S76" s="6">
        <v>44679</v>
      </c>
      <c r="T76" s="7" t="s">
        <v>46</v>
      </c>
      <c r="U76" s="7" t="s">
        <v>47</v>
      </c>
      <c r="V76" s="8">
        <v>15700</v>
      </c>
      <c r="W76" s="8">
        <v>15759.95</v>
      </c>
      <c r="X76" s="8">
        <v>15437.35</v>
      </c>
      <c r="Y76" s="8">
        <v>15462.6</v>
      </c>
      <c r="Z76" s="8">
        <v>15463.7</v>
      </c>
      <c r="AA76" s="8">
        <v>15462.6</v>
      </c>
      <c r="AB76" s="7">
        <v>222700</v>
      </c>
      <c r="AC76" s="8">
        <v>3469393787.5</v>
      </c>
      <c r="AD76" s="8">
        <v>3469393787.5</v>
      </c>
      <c r="AE76" s="7">
        <v>567950</v>
      </c>
      <c r="AF76" s="7">
        <v>-9400</v>
      </c>
      <c r="AH76" s="6">
        <v>44673</v>
      </c>
      <c r="AI76" s="6">
        <v>44707</v>
      </c>
      <c r="AL76" s="8">
        <v>15734.05</v>
      </c>
      <c r="AM76" s="8">
        <v>15796.75</v>
      </c>
      <c r="AN76" s="8">
        <v>15492.9</v>
      </c>
      <c r="AO76" s="8">
        <v>15516</v>
      </c>
      <c r="AP76" s="8">
        <v>15500.05</v>
      </c>
      <c r="AQ76" s="8">
        <v>15516</v>
      </c>
      <c r="AR76" s="7">
        <v>61450</v>
      </c>
      <c r="AS76" s="8">
        <v>960377280</v>
      </c>
      <c r="AT76" s="8">
        <v>960377280</v>
      </c>
      <c r="AU76" s="7">
        <v>80500</v>
      </c>
      <c r="AV76" s="7">
        <v>22500</v>
      </c>
      <c r="AX76" s="6">
        <f t="shared" si="26"/>
        <v>44673</v>
      </c>
      <c r="AY76" s="23">
        <f t="shared" si="28"/>
        <v>15454.2</v>
      </c>
      <c r="AZ76" s="7">
        <f t="shared" si="29"/>
        <v>91.730514282000001</v>
      </c>
      <c r="BA76" s="7">
        <f t="shared" si="30"/>
        <v>117.3877847664</v>
      </c>
      <c r="BB76" s="24">
        <f t="shared" si="27"/>
        <v>648450</v>
      </c>
      <c r="BC76" s="7">
        <f t="shared" si="31"/>
        <v>13100</v>
      </c>
      <c r="BD76" s="5"/>
      <c r="BE76" s="27">
        <f t="shared" si="32"/>
        <v>-2.4094217198427564E-2</v>
      </c>
      <c r="BF76" s="27">
        <f t="shared" si="33"/>
        <v>0.78143151320678217</v>
      </c>
      <c r="BG76" s="27">
        <f t="shared" si="34"/>
        <v>2.0618556701030927E-2</v>
      </c>
      <c r="BH76" s="5"/>
      <c r="BI76" s="5"/>
      <c r="BJ76" s="23">
        <f>BC76</f>
        <v>13100</v>
      </c>
      <c r="BK76" s="5"/>
      <c r="BL76" s="7">
        <f t="shared" si="35"/>
        <v>15559.94</v>
      </c>
      <c r="BM76" s="5"/>
      <c r="BN76" s="7">
        <f t="shared" si="36"/>
        <v>15748.5</v>
      </c>
      <c r="BO76" s="7">
        <f t="shared" si="37"/>
        <v>15430</v>
      </c>
      <c r="BP76" s="5"/>
      <c r="BQ76" s="25">
        <f t="shared" si="38"/>
        <v>0.20030012936610606</v>
      </c>
      <c r="BR76" s="25">
        <f t="shared" si="39"/>
        <v>0.64535911249281352</v>
      </c>
    </row>
    <row r="77" spans="1:70" s="7" customFormat="1" ht="14.4">
      <c r="A77" s="6">
        <v>44676</v>
      </c>
      <c r="B77" s="7" t="s">
        <v>45</v>
      </c>
      <c r="C77" s="8">
        <v>15350</v>
      </c>
      <c r="D77" s="8">
        <v>15400</v>
      </c>
      <c r="E77" s="8">
        <v>15200</v>
      </c>
      <c r="F77" s="8">
        <v>15454.2</v>
      </c>
      <c r="G77" s="8">
        <v>15312</v>
      </c>
      <c r="H77" s="8">
        <v>15265.15</v>
      </c>
      <c r="I77" s="8">
        <v>15280.06</v>
      </c>
      <c r="J77" s="8">
        <v>19325</v>
      </c>
      <c r="K77" s="8">
        <v>9902.2000000000007</v>
      </c>
      <c r="L77" s="7">
        <v>164219</v>
      </c>
      <c r="M77" s="8">
        <v>2509276985.6500001</v>
      </c>
      <c r="N77" s="7">
        <v>29359</v>
      </c>
      <c r="O77" s="7">
        <v>29967</v>
      </c>
      <c r="P77" s="7">
        <v>18.25</v>
      </c>
      <c r="R77" s="6">
        <v>44676</v>
      </c>
      <c r="S77" s="6">
        <v>44679</v>
      </c>
      <c r="T77" s="7" t="s">
        <v>46</v>
      </c>
      <c r="U77" s="7" t="s">
        <v>47</v>
      </c>
      <c r="V77" s="8">
        <v>15279.95</v>
      </c>
      <c r="W77" s="8">
        <v>15399.6</v>
      </c>
      <c r="X77" s="8">
        <v>15190.4</v>
      </c>
      <c r="Y77" s="8">
        <v>15261.45</v>
      </c>
      <c r="Z77" s="8">
        <v>15319.05</v>
      </c>
      <c r="AA77" s="8">
        <v>15261.45</v>
      </c>
      <c r="AB77" s="7">
        <v>256600</v>
      </c>
      <c r="AC77" s="8">
        <v>3922562760</v>
      </c>
      <c r="AD77" s="8">
        <v>3922562760</v>
      </c>
      <c r="AE77" s="7">
        <v>481800</v>
      </c>
      <c r="AF77" s="7">
        <v>-86150</v>
      </c>
      <c r="AH77" s="6">
        <v>44676</v>
      </c>
      <c r="AI77" s="6">
        <v>44707</v>
      </c>
      <c r="AL77" s="8">
        <v>15402</v>
      </c>
      <c r="AM77" s="8">
        <v>15450</v>
      </c>
      <c r="AN77" s="8">
        <v>15250</v>
      </c>
      <c r="AO77" s="8">
        <v>15315.85</v>
      </c>
      <c r="AP77" s="8">
        <v>15380</v>
      </c>
      <c r="AQ77" s="8">
        <v>15315.85</v>
      </c>
      <c r="AR77" s="7">
        <v>143050</v>
      </c>
      <c r="AS77" s="8">
        <v>2194040185</v>
      </c>
      <c r="AT77" s="8">
        <v>2194040185</v>
      </c>
      <c r="AU77" s="7">
        <v>168950</v>
      </c>
      <c r="AV77" s="7">
        <v>88450</v>
      </c>
      <c r="AX77" s="6">
        <f t="shared" si="26"/>
        <v>44676</v>
      </c>
      <c r="AY77" s="23">
        <f t="shared" si="28"/>
        <v>15265.15</v>
      </c>
      <c r="AZ77" s="7">
        <f t="shared" si="29"/>
        <v>45.789755801999995</v>
      </c>
      <c r="BA77" s="7">
        <f t="shared" si="30"/>
        <v>109.5313169904</v>
      </c>
      <c r="BB77" s="24">
        <f t="shared" si="27"/>
        <v>650750</v>
      </c>
      <c r="BC77" s="7">
        <f t="shared" si="31"/>
        <v>2300</v>
      </c>
      <c r="BD77" s="5"/>
      <c r="BE77" s="27">
        <f t="shared" si="32"/>
        <v>-1.2232920500575966E-2</v>
      </c>
      <c r="BF77" s="27">
        <f t="shared" si="33"/>
        <v>0.41805172310685618</v>
      </c>
      <c r="BG77" s="27">
        <f t="shared" si="34"/>
        <v>3.5469195774539288E-3</v>
      </c>
      <c r="BH77" s="5"/>
      <c r="BJ77" s="26">
        <f>BC77</f>
        <v>2300</v>
      </c>
      <c r="BK77" s="5"/>
      <c r="BL77" s="7">
        <f t="shared" si="35"/>
        <v>15280.06</v>
      </c>
      <c r="BM77" s="5"/>
      <c r="BN77" s="7">
        <f t="shared" si="36"/>
        <v>15400</v>
      </c>
      <c r="BO77" s="7">
        <f t="shared" si="37"/>
        <v>15200</v>
      </c>
      <c r="BP77" s="5"/>
      <c r="BQ77" s="25">
        <f t="shared" si="38"/>
        <v>0.21008279430789134</v>
      </c>
      <c r="BR77" s="25">
        <f t="shared" si="39"/>
        <v>0.54159176748601301</v>
      </c>
    </row>
    <row r="78" spans="1:70" s="7" customFormat="1" ht="14.4">
      <c r="A78" s="6">
        <v>44677</v>
      </c>
      <c r="B78" s="7" t="s">
        <v>45</v>
      </c>
      <c r="C78" s="8">
        <v>15550</v>
      </c>
      <c r="D78" s="8">
        <v>15633.25</v>
      </c>
      <c r="E78" s="8">
        <v>15300.05</v>
      </c>
      <c r="F78" s="8">
        <v>15265.15</v>
      </c>
      <c r="G78" s="8">
        <v>15439.95</v>
      </c>
      <c r="H78" s="8">
        <v>15434.35</v>
      </c>
      <c r="I78" s="8">
        <v>15428.78</v>
      </c>
      <c r="J78" s="8">
        <v>19325</v>
      </c>
      <c r="K78" s="8">
        <v>9902.2000000000007</v>
      </c>
      <c r="L78" s="7">
        <v>220638</v>
      </c>
      <c r="M78" s="8">
        <v>3404175977.3499999</v>
      </c>
      <c r="N78" s="7">
        <v>36515</v>
      </c>
      <c r="O78" s="7">
        <v>61667</v>
      </c>
      <c r="P78" s="7">
        <v>27.95</v>
      </c>
      <c r="R78" s="6">
        <v>44677</v>
      </c>
      <c r="S78" s="6">
        <v>44679</v>
      </c>
      <c r="T78" s="7" t="s">
        <v>46</v>
      </c>
      <c r="U78" s="7" t="s">
        <v>47</v>
      </c>
      <c r="V78" s="8">
        <v>15444.2</v>
      </c>
      <c r="W78" s="8">
        <v>15641.85</v>
      </c>
      <c r="X78" s="8">
        <v>15342.8</v>
      </c>
      <c r="Y78" s="8">
        <v>15471.45</v>
      </c>
      <c r="Z78" s="8">
        <v>15475.4</v>
      </c>
      <c r="AA78" s="8">
        <v>15471.45</v>
      </c>
      <c r="AB78" s="7">
        <v>272750</v>
      </c>
      <c r="AC78" s="8">
        <v>4216656400</v>
      </c>
      <c r="AD78" s="8">
        <v>4216656400</v>
      </c>
      <c r="AE78" s="7">
        <v>364850</v>
      </c>
      <c r="AF78" s="7">
        <v>-116950</v>
      </c>
      <c r="AH78" s="6">
        <v>44677</v>
      </c>
      <c r="AI78" s="6">
        <v>44707</v>
      </c>
      <c r="AL78" s="8">
        <v>15596.35</v>
      </c>
      <c r="AM78" s="8">
        <v>15689.4</v>
      </c>
      <c r="AN78" s="8">
        <v>15394.3</v>
      </c>
      <c r="AO78" s="8">
        <v>15516.85</v>
      </c>
      <c r="AP78" s="8">
        <v>15511.15</v>
      </c>
      <c r="AQ78" s="8">
        <v>15516.85</v>
      </c>
      <c r="AR78" s="7">
        <v>206300</v>
      </c>
      <c r="AS78" s="8">
        <v>3197596747.5</v>
      </c>
      <c r="AT78" s="8">
        <v>3197596747.5</v>
      </c>
      <c r="AU78" s="7">
        <v>300250</v>
      </c>
      <c r="AV78" s="7">
        <v>131300</v>
      </c>
      <c r="AX78" s="6">
        <f t="shared" si="26"/>
        <v>44677</v>
      </c>
      <c r="AY78" s="23">
        <f t="shared" si="28"/>
        <v>15434.35</v>
      </c>
      <c r="AZ78" s="7">
        <f t="shared" si="29"/>
        <v>95.144657625999997</v>
      </c>
      <c r="BA78" s="7">
        <f t="shared" si="30"/>
        <v>91.518393109199991</v>
      </c>
      <c r="BB78" s="24">
        <f t="shared" si="27"/>
        <v>665100</v>
      </c>
      <c r="BC78" s="7">
        <f t="shared" si="31"/>
        <v>14350</v>
      </c>
      <c r="BD78" s="5"/>
      <c r="BE78" s="27">
        <f t="shared" si="32"/>
        <v>1.1084070579064124E-2</v>
      </c>
      <c r="BF78" s="27">
        <f t="shared" si="33"/>
        <v>1.039623341206102</v>
      </c>
      <c r="BG78" s="27">
        <f t="shared" si="34"/>
        <v>2.2051479062620054E-2</v>
      </c>
      <c r="BH78" s="5"/>
      <c r="BI78" s="5">
        <f>BC78</f>
        <v>14350</v>
      </c>
      <c r="BJ78" s="23"/>
      <c r="BK78" s="5"/>
      <c r="BL78" s="7">
        <f t="shared" si="35"/>
        <v>15428.78</v>
      </c>
      <c r="BM78" s="5"/>
      <c r="BN78" s="7">
        <f t="shared" si="36"/>
        <v>15633.25</v>
      </c>
      <c r="BO78" s="7">
        <f t="shared" si="37"/>
        <v>15300.05</v>
      </c>
      <c r="BP78" s="5"/>
      <c r="BQ78" s="25">
        <f t="shared" si="38"/>
        <v>0.20132729624838291</v>
      </c>
      <c r="BR78" s="25">
        <f t="shared" si="39"/>
        <v>0.5586788794409322</v>
      </c>
    </row>
    <row r="79" spans="1:70" s="7" customFormat="1" ht="15" thickBot="1">
      <c r="A79" s="6">
        <v>44678</v>
      </c>
      <c r="B79" s="7" t="s">
        <v>45</v>
      </c>
      <c r="C79" s="8">
        <v>15341.1</v>
      </c>
      <c r="D79" s="8">
        <v>15341.1</v>
      </c>
      <c r="E79" s="8">
        <v>14751.35</v>
      </c>
      <c r="F79" s="8">
        <v>15434.35</v>
      </c>
      <c r="G79" s="8">
        <v>14842</v>
      </c>
      <c r="H79" s="8">
        <v>14826.4</v>
      </c>
      <c r="I79" s="8">
        <v>14937.01</v>
      </c>
      <c r="J79" s="8">
        <v>19325</v>
      </c>
      <c r="K79" s="8">
        <v>9902.2000000000007</v>
      </c>
      <c r="L79" s="7">
        <v>341192</v>
      </c>
      <c r="M79" s="8">
        <v>5096387663.1000004</v>
      </c>
      <c r="N79" s="7">
        <v>64181</v>
      </c>
      <c r="O79" s="7">
        <v>90923</v>
      </c>
      <c r="P79" s="7">
        <v>26.65</v>
      </c>
      <c r="R79" s="6">
        <v>44678</v>
      </c>
      <c r="S79" s="6">
        <v>44679</v>
      </c>
      <c r="T79" s="7" t="s">
        <v>46</v>
      </c>
      <c r="U79" s="7" t="s">
        <v>47</v>
      </c>
      <c r="V79" s="8">
        <v>15350</v>
      </c>
      <c r="W79" s="8">
        <v>15350</v>
      </c>
      <c r="X79" s="8">
        <v>14757.1</v>
      </c>
      <c r="Y79" s="8">
        <v>14846.9</v>
      </c>
      <c r="Z79" s="8">
        <v>14899.85</v>
      </c>
      <c r="AA79" s="8">
        <v>14846.9</v>
      </c>
      <c r="AB79" s="7">
        <v>447100</v>
      </c>
      <c r="AC79" s="8">
        <v>6680750150</v>
      </c>
      <c r="AD79" s="8">
        <v>6680750150</v>
      </c>
      <c r="AE79" s="7">
        <v>176350</v>
      </c>
      <c r="AF79" s="7">
        <v>-188500</v>
      </c>
      <c r="AH79" s="6">
        <v>44678</v>
      </c>
      <c r="AI79" s="6">
        <v>44707</v>
      </c>
      <c r="AL79" s="8">
        <v>15460</v>
      </c>
      <c r="AM79" s="8">
        <v>15460</v>
      </c>
      <c r="AN79" s="8">
        <v>14800</v>
      </c>
      <c r="AO79" s="8">
        <v>14890.4</v>
      </c>
      <c r="AP79" s="8">
        <v>14919.1</v>
      </c>
      <c r="AQ79" s="8">
        <v>14890.4</v>
      </c>
      <c r="AR79" s="7">
        <v>450350</v>
      </c>
      <c r="AS79" s="8">
        <v>6750026470</v>
      </c>
      <c r="AT79" s="8">
        <v>6750026470</v>
      </c>
      <c r="AU79" s="7">
        <v>506750</v>
      </c>
      <c r="AV79" s="7">
        <v>206500</v>
      </c>
      <c r="AX79" s="6">
        <f t="shared" si="26"/>
        <v>44678</v>
      </c>
      <c r="AY79" s="23">
        <f t="shared" si="28"/>
        <v>14826.4</v>
      </c>
      <c r="AZ79" s="7">
        <f t="shared" si="29"/>
        <v>135.81177602299999</v>
      </c>
      <c r="BA79" s="7">
        <f t="shared" si="30"/>
        <v>84.538234362400004</v>
      </c>
      <c r="BB79" s="24">
        <f t="shared" si="27"/>
        <v>683100</v>
      </c>
      <c r="BC79" s="7">
        <f t="shared" si="31"/>
        <v>18000</v>
      </c>
      <c r="BD79" s="5"/>
      <c r="BE79" s="27">
        <f t="shared" si="32"/>
        <v>-3.9389413872304352E-2</v>
      </c>
      <c r="BF79" s="27">
        <f t="shared" si="33"/>
        <v>1.6065130416705848</v>
      </c>
      <c r="BG79" s="27">
        <f t="shared" si="34"/>
        <v>2.7063599458728011E-2</v>
      </c>
      <c r="BH79" s="5"/>
      <c r="BJ79" s="26">
        <f>BC79</f>
        <v>18000</v>
      </c>
      <c r="BK79" s="5"/>
      <c r="BL79" s="7">
        <f t="shared" si="35"/>
        <v>14937.01</v>
      </c>
      <c r="BM79" s="5"/>
      <c r="BN79" s="7">
        <f t="shared" si="36"/>
        <v>15341.1</v>
      </c>
      <c r="BO79" s="7">
        <f t="shared" si="37"/>
        <v>14751.35</v>
      </c>
      <c r="BP79" s="5"/>
      <c r="BQ79" s="25">
        <f t="shared" si="38"/>
        <v>0.23278654592496767</v>
      </c>
      <c r="BR79" s="25">
        <f t="shared" si="39"/>
        <v>0.49728343196461378</v>
      </c>
    </row>
    <row r="80" spans="1:70" s="38" customFormat="1" ht="15" thickBot="1">
      <c r="A80" s="37">
        <v>44679</v>
      </c>
      <c r="B80" s="38" t="s">
        <v>45</v>
      </c>
      <c r="C80" s="39">
        <v>15000</v>
      </c>
      <c r="D80" s="39">
        <v>15250</v>
      </c>
      <c r="E80" s="39">
        <v>14660.65</v>
      </c>
      <c r="F80" s="39">
        <v>14826.4</v>
      </c>
      <c r="G80" s="39">
        <v>15034.85</v>
      </c>
      <c r="H80" s="39">
        <v>15011.85</v>
      </c>
      <c r="I80" s="39">
        <v>14953.85</v>
      </c>
      <c r="J80" s="39">
        <v>19325</v>
      </c>
      <c r="K80" s="39">
        <v>9902.2000000000007</v>
      </c>
      <c r="L80" s="38">
        <v>347500</v>
      </c>
      <c r="M80" s="39">
        <v>5196462229.6499996</v>
      </c>
      <c r="N80" s="38">
        <v>63935</v>
      </c>
      <c r="O80" s="38">
        <v>74950</v>
      </c>
      <c r="P80" s="38">
        <v>21.57</v>
      </c>
      <c r="R80" s="47">
        <v>44679</v>
      </c>
      <c r="S80" s="47">
        <v>44679</v>
      </c>
      <c r="T80" s="38" t="s">
        <v>46</v>
      </c>
      <c r="U80" s="38" t="s">
        <v>47</v>
      </c>
      <c r="V80" s="39">
        <v>14935.4</v>
      </c>
      <c r="W80" s="39">
        <v>15259.65</v>
      </c>
      <c r="X80" s="39">
        <v>14648.4</v>
      </c>
      <c r="Y80" s="39">
        <v>14995.7</v>
      </c>
      <c r="Z80" s="39">
        <v>15012.55</v>
      </c>
      <c r="AA80" s="39">
        <v>15011.9</v>
      </c>
      <c r="AB80" s="38">
        <v>301700</v>
      </c>
      <c r="AC80" s="39">
        <v>4491709230</v>
      </c>
      <c r="AD80" s="39">
        <v>4491709230</v>
      </c>
      <c r="AE80" s="38">
        <v>40800</v>
      </c>
      <c r="AF80" s="38">
        <v>-135550</v>
      </c>
      <c r="AH80" s="47">
        <v>44679</v>
      </c>
      <c r="AI80" s="47">
        <v>44707</v>
      </c>
      <c r="AL80" s="39">
        <v>15054.15</v>
      </c>
      <c r="AM80" s="39">
        <v>15309</v>
      </c>
      <c r="AN80" s="39">
        <v>14688</v>
      </c>
      <c r="AO80" s="39">
        <v>15045.55</v>
      </c>
      <c r="AP80" s="39">
        <v>15066.3</v>
      </c>
      <c r="AQ80" s="39">
        <v>15045.55</v>
      </c>
      <c r="AR80" s="38">
        <v>526250</v>
      </c>
      <c r="AS80" s="39">
        <v>7884016290</v>
      </c>
      <c r="AT80" s="39">
        <v>7884016290</v>
      </c>
      <c r="AU80" s="38">
        <v>638200</v>
      </c>
      <c r="AV80" s="38">
        <v>131450</v>
      </c>
      <c r="AX80" s="47">
        <f t="shared" si="26"/>
        <v>44679</v>
      </c>
      <c r="AY80" s="48">
        <f t="shared" si="28"/>
        <v>15011.85</v>
      </c>
      <c r="AZ80" s="38">
        <f t="shared" si="29"/>
        <v>112.07910575</v>
      </c>
      <c r="BA80" s="38">
        <f t="shared" si="30"/>
        <v>92.137132030999993</v>
      </c>
      <c r="BB80" s="49">
        <f t="shared" si="27"/>
        <v>679000</v>
      </c>
      <c r="BC80" s="38">
        <f t="shared" si="31"/>
        <v>-4100</v>
      </c>
      <c r="BD80" s="50"/>
      <c r="BE80" s="51">
        <f t="shared" si="32"/>
        <v>1.2508093670749523E-2</v>
      </c>
      <c r="BF80" s="51">
        <f t="shared" si="33"/>
        <v>1.2164379689210472</v>
      </c>
      <c r="BG80" s="51">
        <f t="shared" si="34"/>
        <v>-6.0020494803103503E-3</v>
      </c>
      <c r="BH80" s="50"/>
      <c r="BI80" s="50"/>
      <c r="BJ80" s="48"/>
      <c r="BK80" s="50"/>
      <c r="BL80" s="38">
        <f t="shared" si="35"/>
        <v>14953.85</v>
      </c>
      <c r="BM80" s="50"/>
      <c r="BN80" s="38">
        <f t="shared" si="36"/>
        <v>15250</v>
      </c>
      <c r="BO80" s="38">
        <f t="shared" si="37"/>
        <v>14660.65</v>
      </c>
      <c r="BP80" s="50"/>
      <c r="BQ80" s="53">
        <f t="shared" si="38"/>
        <v>0.2231901681759379</v>
      </c>
      <c r="BR80" s="53">
        <f t="shared" si="39"/>
        <v>0.5160115933832885</v>
      </c>
    </row>
    <row r="81" spans="1:70" s="7" customFormat="1" ht="14.4">
      <c r="A81" s="6">
        <v>44680</v>
      </c>
      <c r="B81" s="7" t="s">
        <v>45</v>
      </c>
      <c r="C81" s="8">
        <v>15280</v>
      </c>
      <c r="D81" s="8">
        <v>15280</v>
      </c>
      <c r="E81" s="8">
        <v>14850</v>
      </c>
      <c r="F81" s="8">
        <v>15011.85</v>
      </c>
      <c r="G81" s="8">
        <v>14900</v>
      </c>
      <c r="H81" s="8">
        <v>14911.15</v>
      </c>
      <c r="I81" s="8">
        <v>15097.18</v>
      </c>
      <c r="J81" s="8">
        <v>19325</v>
      </c>
      <c r="K81" s="8">
        <v>9902.2000000000007</v>
      </c>
      <c r="L81" s="7">
        <v>221107</v>
      </c>
      <c r="M81" s="8">
        <v>3338091829.9499998</v>
      </c>
      <c r="N81" s="7">
        <v>39323</v>
      </c>
      <c r="O81" s="7">
        <v>42641</v>
      </c>
      <c r="P81" s="7">
        <v>19.29</v>
      </c>
      <c r="R81" s="6">
        <v>44680</v>
      </c>
      <c r="S81" s="6">
        <v>44707</v>
      </c>
      <c r="T81" s="7" t="s">
        <v>46</v>
      </c>
      <c r="U81" s="7" t="s">
        <v>47</v>
      </c>
      <c r="V81" s="8">
        <v>15249.95</v>
      </c>
      <c r="W81" s="8">
        <v>15290</v>
      </c>
      <c r="X81" s="8">
        <v>14911.15</v>
      </c>
      <c r="Y81" s="8">
        <v>14967.5</v>
      </c>
      <c r="Z81" s="8">
        <v>14958.3</v>
      </c>
      <c r="AA81" s="8">
        <v>14967.5</v>
      </c>
      <c r="AB81" s="7">
        <v>258400</v>
      </c>
      <c r="AC81" s="8">
        <v>3912359310</v>
      </c>
      <c r="AD81" s="8">
        <v>3912359310</v>
      </c>
      <c r="AE81" s="7">
        <v>619850</v>
      </c>
      <c r="AF81" s="7">
        <v>-18350</v>
      </c>
      <c r="AH81" s="6">
        <v>44680</v>
      </c>
      <c r="AI81" s="6">
        <v>44742</v>
      </c>
      <c r="AL81" s="8">
        <v>15298.05</v>
      </c>
      <c r="AM81" s="8">
        <v>15325</v>
      </c>
      <c r="AN81" s="8">
        <v>14980.15</v>
      </c>
      <c r="AO81" s="8">
        <v>15014.25</v>
      </c>
      <c r="AP81" s="8">
        <v>15018</v>
      </c>
      <c r="AQ81" s="8">
        <v>15014.25</v>
      </c>
      <c r="AR81" s="7">
        <v>5700</v>
      </c>
      <c r="AS81" s="8">
        <v>86528642.5</v>
      </c>
      <c r="AT81" s="8">
        <v>86528642.5</v>
      </c>
      <c r="AU81" s="7">
        <v>15900</v>
      </c>
      <c r="AV81" s="7">
        <v>900</v>
      </c>
      <c r="AX81" s="6">
        <f t="shared" si="26"/>
        <v>44680</v>
      </c>
      <c r="AY81" s="23">
        <f t="shared" si="28"/>
        <v>14911.15</v>
      </c>
      <c r="AZ81" s="7">
        <f t="shared" si="29"/>
        <v>64.375885237999995</v>
      </c>
      <c r="BA81" s="7">
        <f t="shared" si="30"/>
        <v>96.111161896600009</v>
      </c>
      <c r="BB81" s="24">
        <f t="shared" si="27"/>
        <v>635750</v>
      </c>
      <c r="BC81" s="7">
        <f t="shared" si="31"/>
        <v>-43250</v>
      </c>
      <c r="BD81" s="5"/>
      <c r="BE81" s="27">
        <f t="shared" si="32"/>
        <v>-6.7080339864840589E-3</v>
      </c>
      <c r="BF81" s="27">
        <f t="shared" si="33"/>
        <v>0.66980654450164678</v>
      </c>
      <c r="BG81" s="27">
        <f t="shared" si="34"/>
        <v>-6.3696612665684826E-2</v>
      </c>
      <c r="BH81" s="5"/>
      <c r="BI81" s="7">
        <f>BC81</f>
        <v>-43250</v>
      </c>
      <c r="BJ81" s="26"/>
      <c r="BK81" s="5"/>
      <c r="BL81" s="7">
        <f t="shared" si="35"/>
        <v>15097.18</v>
      </c>
      <c r="BM81" s="5"/>
      <c r="BN81" s="7">
        <f t="shared" si="36"/>
        <v>15280</v>
      </c>
      <c r="BO81" s="7">
        <f t="shared" si="37"/>
        <v>14850</v>
      </c>
      <c r="BP81" s="5"/>
      <c r="BQ81" s="25">
        <f t="shared" si="38"/>
        <v>0.22840103492884867</v>
      </c>
      <c r="BR81" s="25">
        <f t="shared" si="39"/>
        <v>0.50584213609096951</v>
      </c>
    </row>
    <row r="82" spans="1:70" s="7" customFormat="1" ht="14.4">
      <c r="A82" s="6">
        <v>44683</v>
      </c>
      <c r="B82" s="7" t="s">
        <v>45</v>
      </c>
      <c r="C82" s="8">
        <v>14612.85</v>
      </c>
      <c r="D82" s="8">
        <v>15022.75</v>
      </c>
      <c r="E82" s="8">
        <v>14600.05</v>
      </c>
      <c r="F82" s="8">
        <v>14911.15</v>
      </c>
      <c r="G82" s="8">
        <v>14921.15</v>
      </c>
      <c r="H82" s="8">
        <v>14957.45</v>
      </c>
      <c r="I82" s="8">
        <v>14823.75</v>
      </c>
      <c r="J82" s="8">
        <v>19325</v>
      </c>
      <c r="K82" s="8">
        <v>10814.15</v>
      </c>
      <c r="L82" s="7">
        <v>190798</v>
      </c>
      <c r="M82" s="8">
        <v>2828342151.25</v>
      </c>
      <c r="N82" s="7">
        <v>38115</v>
      </c>
      <c r="O82" s="7">
        <v>39980</v>
      </c>
      <c r="P82" s="7">
        <v>20.95</v>
      </c>
      <c r="R82" s="6">
        <v>44683</v>
      </c>
      <c r="S82" s="6">
        <v>44707</v>
      </c>
      <c r="T82" s="7" t="s">
        <v>46</v>
      </c>
      <c r="U82" s="7" t="s">
        <v>47</v>
      </c>
      <c r="V82" s="8">
        <v>14741.55</v>
      </c>
      <c r="W82" s="8">
        <v>15083.85</v>
      </c>
      <c r="X82" s="8">
        <v>14643.5</v>
      </c>
      <c r="Y82" s="8">
        <v>15022.25</v>
      </c>
      <c r="Z82" s="8">
        <v>15002.05</v>
      </c>
      <c r="AA82" s="8">
        <v>15022.25</v>
      </c>
      <c r="AB82" s="7">
        <v>225100</v>
      </c>
      <c r="AC82" s="8">
        <v>3351236780</v>
      </c>
      <c r="AD82" s="8">
        <v>3351236780</v>
      </c>
      <c r="AE82" s="7">
        <v>630950</v>
      </c>
      <c r="AF82" s="7">
        <v>11100</v>
      </c>
      <c r="AH82" s="6">
        <v>44683</v>
      </c>
      <c r="AI82" s="6">
        <v>44742</v>
      </c>
      <c r="AL82" s="8">
        <v>14718.4</v>
      </c>
      <c r="AM82" s="8">
        <v>15115.1</v>
      </c>
      <c r="AN82" s="8">
        <v>14718.4</v>
      </c>
      <c r="AO82" s="8">
        <v>15075.75</v>
      </c>
      <c r="AP82" s="8">
        <v>15061.45</v>
      </c>
      <c r="AQ82" s="8">
        <v>15075.75</v>
      </c>
      <c r="AR82" s="7">
        <v>6050</v>
      </c>
      <c r="AS82" s="8">
        <v>90288587.5</v>
      </c>
      <c r="AT82" s="8">
        <v>90288587.5</v>
      </c>
      <c r="AU82" s="7">
        <v>16000</v>
      </c>
      <c r="AV82" s="7">
        <v>100</v>
      </c>
      <c r="AX82" s="6">
        <f t="shared" si="26"/>
        <v>44683</v>
      </c>
      <c r="AY82" s="23">
        <f t="shared" si="28"/>
        <v>14957.45</v>
      </c>
      <c r="AZ82" s="7">
        <f t="shared" si="29"/>
        <v>59.265352499999999</v>
      </c>
      <c r="BA82" s="7">
        <f t="shared" si="30"/>
        <v>90.640236087799991</v>
      </c>
      <c r="BB82" s="24">
        <f t="shared" si="27"/>
        <v>646950</v>
      </c>
      <c r="BC82" s="7">
        <f t="shared" si="31"/>
        <v>11200</v>
      </c>
      <c r="BD82" s="5"/>
      <c r="BE82" s="27">
        <f t="shared" si="32"/>
        <v>3.1050589659416673E-3</v>
      </c>
      <c r="BF82" s="27">
        <f t="shared" si="33"/>
        <v>0.65385258311321859</v>
      </c>
      <c r="BG82" s="27">
        <f t="shared" si="34"/>
        <v>1.7616987809673613E-2</v>
      </c>
      <c r="BH82" s="5"/>
      <c r="BI82" s="5">
        <f>BC82</f>
        <v>11200</v>
      </c>
      <c r="BJ82" s="23"/>
      <c r="BK82" s="5"/>
      <c r="BL82" s="7">
        <f t="shared" si="35"/>
        <v>14823.75</v>
      </c>
      <c r="BM82" s="5"/>
      <c r="BN82" s="7">
        <f t="shared" si="36"/>
        <v>15022.75</v>
      </c>
      <c r="BO82" s="7">
        <f t="shared" si="37"/>
        <v>14600.05</v>
      </c>
      <c r="BP82" s="5"/>
      <c r="BQ82" s="25">
        <f t="shared" si="38"/>
        <v>0.22600517464424316</v>
      </c>
      <c r="BR82" s="25">
        <f t="shared" si="39"/>
        <v>0.38313690858736021</v>
      </c>
    </row>
    <row r="83" spans="1:70" s="7" customFormat="1" ht="14.4">
      <c r="A83" s="6">
        <v>44685</v>
      </c>
      <c r="B83" s="7" t="s">
        <v>45</v>
      </c>
      <c r="C83" s="8">
        <v>14957.35</v>
      </c>
      <c r="D83" s="8">
        <v>15058.75</v>
      </c>
      <c r="E83" s="8">
        <v>14270</v>
      </c>
      <c r="F83" s="8">
        <v>14957.45</v>
      </c>
      <c r="G83" s="8">
        <v>14337.6</v>
      </c>
      <c r="H83" s="8">
        <v>14322.45</v>
      </c>
      <c r="I83" s="8">
        <v>14576.01</v>
      </c>
      <c r="J83" s="8">
        <v>19325</v>
      </c>
      <c r="K83" s="8">
        <v>10814.15</v>
      </c>
      <c r="L83" s="7">
        <v>316404</v>
      </c>
      <c r="M83" s="8">
        <v>4611907632.0500002</v>
      </c>
      <c r="N83" s="7">
        <v>61394</v>
      </c>
      <c r="O83" s="7">
        <v>67089</v>
      </c>
      <c r="P83" s="7">
        <v>21.2</v>
      </c>
      <c r="R83" s="6">
        <v>44685</v>
      </c>
      <c r="S83" s="6">
        <v>44707</v>
      </c>
      <c r="T83" s="7" t="s">
        <v>46</v>
      </c>
      <c r="U83" s="7" t="s">
        <v>47</v>
      </c>
      <c r="V83" s="8">
        <v>14999.85</v>
      </c>
      <c r="W83" s="8">
        <v>15099.85</v>
      </c>
      <c r="X83" s="8">
        <v>14285.7</v>
      </c>
      <c r="Y83" s="8">
        <v>14354.5</v>
      </c>
      <c r="Z83" s="8">
        <v>14372</v>
      </c>
      <c r="AA83" s="8">
        <v>14354.5</v>
      </c>
      <c r="AB83" s="7">
        <v>325900</v>
      </c>
      <c r="AC83" s="8">
        <v>4766198175</v>
      </c>
      <c r="AD83" s="8">
        <v>4766198175</v>
      </c>
      <c r="AE83" s="7">
        <v>652050</v>
      </c>
      <c r="AF83" s="7">
        <v>21100</v>
      </c>
      <c r="AH83" s="6">
        <v>44685</v>
      </c>
      <c r="AI83" s="6">
        <v>44742</v>
      </c>
      <c r="AL83" s="8">
        <v>15125</v>
      </c>
      <c r="AM83" s="8">
        <v>15125</v>
      </c>
      <c r="AN83" s="8">
        <v>14350</v>
      </c>
      <c r="AO83" s="8">
        <v>14408.05</v>
      </c>
      <c r="AP83" s="8">
        <v>14418</v>
      </c>
      <c r="AQ83" s="8">
        <v>14408.05</v>
      </c>
      <c r="AR83" s="7">
        <v>12200</v>
      </c>
      <c r="AS83" s="8">
        <v>178547102.5</v>
      </c>
      <c r="AT83" s="8">
        <v>178547102.5</v>
      </c>
      <c r="AU83" s="7">
        <v>21750</v>
      </c>
      <c r="AV83" s="7">
        <v>5750</v>
      </c>
      <c r="AX83" s="6">
        <f t="shared" si="26"/>
        <v>44685</v>
      </c>
      <c r="AY83" s="23">
        <f t="shared" si="28"/>
        <v>14322.45</v>
      </c>
      <c r="AZ83" s="7">
        <f t="shared" si="29"/>
        <v>97.788993488999992</v>
      </c>
      <c r="BA83" s="7">
        <f t="shared" si="30"/>
        <v>93.335355427400003</v>
      </c>
      <c r="BB83" s="24">
        <f t="shared" si="27"/>
        <v>673800</v>
      </c>
      <c r="BC83" s="7">
        <f t="shared" si="31"/>
        <v>26850</v>
      </c>
      <c r="BD83" s="5"/>
      <c r="BE83" s="27">
        <f t="shared" si="32"/>
        <v>-4.2453760500620087E-2</v>
      </c>
      <c r="BF83" s="27">
        <f t="shared" si="33"/>
        <v>1.0477165168676537</v>
      </c>
      <c r="BG83" s="27">
        <f t="shared" si="34"/>
        <v>4.1502434500347789E-2</v>
      </c>
      <c r="BH83" s="5"/>
      <c r="BJ83" s="26">
        <f>BC83</f>
        <v>26850</v>
      </c>
      <c r="BK83" s="5"/>
      <c r="BL83" s="7">
        <f t="shared" si="35"/>
        <v>14576.01</v>
      </c>
      <c r="BM83" s="5"/>
      <c r="BN83" s="7">
        <f t="shared" si="36"/>
        <v>15058.75</v>
      </c>
      <c r="BO83" s="7">
        <f t="shared" si="37"/>
        <v>14270</v>
      </c>
      <c r="BP83" s="5"/>
      <c r="BQ83" s="25">
        <f t="shared" si="38"/>
        <v>0.25886416558861575</v>
      </c>
      <c r="BR83" s="25">
        <f t="shared" si="39"/>
        <v>0.32441754553062435</v>
      </c>
    </row>
    <row r="84" spans="1:70" s="7" customFormat="1" ht="14.4">
      <c r="A84" s="6">
        <v>44686</v>
      </c>
      <c r="B84" s="7" t="s">
        <v>45</v>
      </c>
      <c r="C84" s="8">
        <v>14499</v>
      </c>
      <c r="D84" s="8">
        <v>14711</v>
      </c>
      <c r="E84" s="8">
        <v>14050</v>
      </c>
      <c r="F84" s="8">
        <v>14322.45</v>
      </c>
      <c r="G84" s="8">
        <v>14109.85</v>
      </c>
      <c r="H84" s="8">
        <v>14139.25</v>
      </c>
      <c r="I84" s="8">
        <v>14375.9</v>
      </c>
      <c r="J84" s="8">
        <v>19325</v>
      </c>
      <c r="K84" s="8">
        <v>10814.15</v>
      </c>
      <c r="L84" s="7">
        <v>296928</v>
      </c>
      <c r="M84" s="8">
        <v>4268608683.3000002</v>
      </c>
      <c r="N84" s="7">
        <v>52795</v>
      </c>
      <c r="O84" s="7">
        <v>48610</v>
      </c>
      <c r="P84" s="7">
        <v>16.37</v>
      </c>
      <c r="R84" s="6">
        <v>44686</v>
      </c>
      <c r="S84" s="6">
        <v>44707</v>
      </c>
      <c r="T84" s="7" t="s">
        <v>46</v>
      </c>
      <c r="U84" s="7" t="s">
        <v>47</v>
      </c>
      <c r="V84" s="8">
        <v>14450.05</v>
      </c>
      <c r="W84" s="8">
        <v>14761.35</v>
      </c>
      <c r="X84" s="8">
        <v>14125.05</v>
      </c>
      <c r="Y84" s="8">
        <v>14192</v>
      </c>
      <c r="Z84" s="8">
        <v>14140.45</v>
      </c>
      <c r="AA84" s="8">
        <v>14192</v>
      </c>
      <c r="AB84" s="7">
        <v>329800</v>
      </c>
      <c r="AC84" s="8">
        <v>4759005657.5</v>
      </c>
      <c r="AD84" s="8">
        <v>4759005657.5</v>
      </c>
      <c r="AE84" s="7">
        <v>672450</v>
      </c>
      <c r="AF84" s="7">
        <v>20400</v>
      </c>
      <c r="AH84" s="6">
        <v>44686</v>
      </c>
      <c r="AI84" s="6">
        <v>44742</v>
      </c>
      <c r="AL84" s="8">
        <v>14566.2</v>
      </c>
      <c r="AM84" s="8">
        <v>14800</v>
      </c>
      <c r="AN84" s="8">
        <v>14181.15</v>
      </c>
      <c r="AO84" s="8">
        <v>14230.3</v>
      </c>
      <c r="AP84" s="8">
        <v>14216.75</v>
      </c>
      <c r="AQ84" s="8">
        <v>14230.3</v>
      </c>
      <c r="AR84" s="7">
        <v>9100</v>
      </c>
      <c r="AS84" s="8">
        <v>131868290</v>
      </c>
      <c r="AT84" s="8">
        <v>131868290</v>
      </c>
      <c r="AU84" s="7">
        <v>22950</v>
      </c>
      <c r="AV84" s="7">
        <v>1200</v>
      </c>
      <c r="AX84" s="6">
        <f t="shared" si="26"/>
        <v>44686</v>
      </c>
      <c r="AY84" s="23">
        <f t="shared" si="28"/>
        <v>14139.25</v>
      </c>
      <c r="AZ84" s="7">
        <f t="shared" si="29"/>
        <v>69.8812499</v>
      </c>
      <c r="BA84" s="7">
        <f t="shared" si="30"/>
        <v>93.864222599999991</v>
      </c>
      <c r="BB84" s="24">
        <f t="shared" si="27"/>
        <v>695400</v>
      </c>
      <c r="BC84" s="7">
        <f t="shared" si="31"/>
        <v>21600</v>
      </c>
      <c r="BD84" s="5"/>
      <c r="BE84" s="27">
        <f t="shared" si="32"/>
        <v>-1.2791107666635297E-2</v>
      </c>
      <c r="BF84" s="27">
        <f t="shared" si="33"/>
        <v>0.74449292780910969</v>
      </c>
      <c r="BG84" s="27">
        <f t="shared" si="34"/>
        <v>3.2056990204808546E-2</v>
      </c>
      <c r="BH84" s="5"/>
      <c r="BI84" s="5"/>
      <c r="BJ84" s="23">
        <f>BC84</f>
        <v>21600</v>
      </c>
      <c r="BK84" s="5"/>
      <c r="BL84" s="7">
        <f t="shared" si="35"/>
        <v>14375.9</v>
      </c>
      <c r="BM84" s="5"/>
      <c r="BN84" s="7">
        <f t="shared" si="36"/>
        <v>14711</v>
      </c>
      <c r="BO84" s="7">
        <f t="shared" si="37"/>
        <v>14050</v>
      </c>
      <c r="BP84" s="5"/>
      <c r="BQ84" s="25">
        <f t="shared" si="38"/>
        <v>0.26834411384217333</v>
      </c>
      <c r="BR84" s="25">
        <f t="shared" si="39"/>
        <v>0.30747677811016128</v>
      </c>
    </row>
    <row r="85" spans="1:70" s="7" customFormat="1" ht="14.4">
      <c r="A85" s="6">
        <v>44687</v>
      </c>
      <c r="B85" s="7" t="s">
        <v>45</v>
      </c>
      <c r="C85" s="8">
        <v>13800</v>
      </c>
      <c r="D85" s="8">
        <v>13895.3</v>
      </c>
      <c r="E85" s="8">
        <v>13510</v>
      </c>
      <c r="F85" s="8">
        <v>14139.25</v>
      </c>
      <c r="G85" s="8">
        <v>13668</v>
      </c>
      <c r="H85" s="8">
        <v>13640.5</v>
      </c>
      <c r="I85" s="8">
        <v>13669.32</v>
      </c>
      <c r="J85" s="8">
        <v>19325</v>
      </c>
      <c r="K85" s="8">
        <v>10814.15</v>
      </c>
      <c r="L85" s="7">
        <v>351616</v>
      </c>
      <c r="M85" s="8">
        <v>4806351646.1499996</v>
      </c>
      <c r="N85" s="7">
        <v>76953</v>
      </c>
      <c r="O85" s="7">
        <v>81409</v>
      </c>
      <c r="P85" s="7">
        <v>23.15</v>
      </c>
      <c r="R85" s="6">
        <v>44687</v>
      </c>
      <c r="S85" s="6">
        <v>44707</v>
      </c>
      <c r="T85" s="7" t="s">
        <v>46</v>
      </c>
      <c r="U85" s="7" t="s">
        <v>47</v>
      </c>
      <c r="V85" s="8">
        <v>13799.95</v>
      </c>
      <c r="W85" s="8">
        <v>13925.9</v>
      </c>
      <c r="X85" s="8">
        <v>13555.85</v>
      </c>
      <c r="Y85" s="8">
        <v>13686.5</v>
      </c>
      <c r="Z85" s="8">
        <v>13699.55</v>
      </c>
      <c r="AA85" s="8">
        <v>13686.5</v>
      </c>
      <c r="AB85" s="7">
        <v>423350</v>
      </c>
      <c r="AC85" s="8">
        <v>5808790112.5</v>
      </c>
      <c r="AD85" s="8">
        <v>5808790112.5</v>
      </c>
      <c r="AE85" s="7">
        <v>683200</v>
      </c>
      <c r="AF85" s="7">
        <v>10750</v>
      </c>
      <c r="AH85" s="6">
        <v>44687</v>
      </c>
      <c r="AI85" s="6">
        <v>44742</v>
      </c>
      <c r="AL85" s="8">
        <v>13671</v>
      </c>
      <c r="AM85" s="8">
        <v>13978.2</v>
      </c>
      <c r="AN85" s="8">
        <v>13614</v>
      </c>
      <c r="AO85" s="8">
        <v>13732.45</v>
      </c>
      <c r="AP85" s="8">
        <v>13755.65</v>
      </c>
      <c r="AQ85" s="8">
        <v>13732.45</v>
      </c>
      <c r="AR85" s="7">
        <v>16350</v>
      </c>
      <c r="AS85" s="8">
        <v>225143657.5</v>
      </c>
      <c r="AT85" s="8">
        <v>225143657.5</v>
      </c>
      <c r="AU85" s="7">
        <v>26100</v>
      </c>
      <c r="AV85" s="7">
        <v>3150</v>
      </c>
      <c r="AX85" s="6">
        <f t="shared" si="26"/>
        <v>44687</v>
      </c>
      <c r="AY85" s="23">
        <f t="shared" si="28"/>
        <v>13640.5</v>
      </c>
      <c r="AZ85" s="7">
        <f t="shared" si="29"/>
        <v>111.28056718799999</v>
      </c>
      <c r="BA85" s="7">
        <f t="shared" si="30"/>
        <v>80.678117375399992</v>
      </c>
      <c r="BB85" s="24">
        <f t="shared" si="27"/>
        <v>709300</v>
      </c>
      <c r="BC85" s="7">
        <f t="shared" si="31"/>
        <v>13900</v>
      </c>
      <c r="BD85" s="5"/>
      <c r="BE85" s="27">
        <f t="shared" si="32"/>
        <v>-3.5274148204466289E-2</v>
      </c>
      <c r="BF85" s="27">
        <f t="shared" si="33"/>
        <v>1.3793153683818007</v>
      </c>
      <c r="BG85" s="27">
        <f t="shared" si="34"/>
        <v>1.998849582973828E-2</v>
      </c>
      <c r="BH85" s="5"/>
      <c r="BJ85" s="26">
        <f>BC85</f>
        <v>13900</v>
      </c>
      <c r="BK85" s="5"/>
      <c r="BL85" s="7">
        <f t="shared" si="35"/>
        <v>13669.32</v>
      </c>
      <c r="BM85" s="5"/>
      <c r="BN85" s="7">
        <f t="shared" si="36"/>
        <v>13895.3</v>
      </c>
      <c r="BO85" s="7">
        <f t="shared" si="37"/>
        <v>13510</v>
      </c>
      <c r="BP85" s="5"/>
      <c r="BQ85" s="25">
        <f t="shared" si="38"/>
        <v>0.29415265200517465</v>
      </c>
      <c r="BR85" s="25">
        <f t="shared" si="39"/>
        <v>0.26135664846520534</v>
      </c>
    </row>
    <row r="86" spans="1:70" s="7" customFormat="1" ht="14.4">
      <c r="A86" s="6">
        <v>44690</v>
      </c>
      <c r="B86" s="7" t="s">
        <v>45</v>
      </c>
      <c r="C86" s="8">
        <v>13540</v>
      </c>
      <c r="D86" s="8">
        <v>14011.65</v>
      </c>
      <c r="E86" s="8">
        <v>13362.85</v>
      </c>
      <c r="F86" s="8">
        <v>13640.5</v>
      </c>
      <c r="G86" s="8">
        <v>13814.95</v>
      </c>
      <c r="H86" s="8">
        <v>13783.85</v>
      </c>
      <c r="I86" s="8">
        <v>13767.26</v>
      </c>
      <c r="J86" s="8">
        <v>19325</v>
      </c>
      <c r="K86" s="8">
        <v>10868</v>
      </c>
      <c r="L86" s="7">
        <v>403409</v>
      </c>
      <c r="M86" s="8">
        <v>5553835269.6999998</v>
      </c>
      <c r="N86" s="7">
        <v>66802</v>
      </c>
      <c r="O86" s="7">
        <v>105139</v>
      </c>
      <c r="P86" s="7">
        <v>26.06</v>
      </c>
      <c r="R86" s="6">
        <v>44690</v>
      </c>
      <c r="S86" s="6">
        <v>44707</v>
      </c>
      <c r="T86" s="7" t="s">
        <v>46</v>
      </c>
      <c r="U86" s="7" t="s">
        <v>47</v>
      </c>
      <c r="V86" s="8">
        <v>13508.65</v>
      </c>
      <c r="W86" s="8">
        <v>14062.7</v>
      </c>
      <c r="X86" s="8">
        <v>13430.7</v>
      </c>
      <c r="Y86" s="8">
        <v>13816.05</v>
      </c>
      <c r="Z86" s="8">
        <v>13839.8</v>
      </c>
      <c r="AA86" s="8">
        <v>13816.05</v>
      </c>
      <c r="AB86" s="7">
        <v>346650</v>
      </c>
      <c r="AC86" s="8">
        <v>4783772022.5</v>
      </c>
      <c r="AD86" s="8">
        <v>4783772022.5</v>
      </c>
      <c r="AE86" s="7">
        <v>678550</v>
      </c>
      <c r="AF86" s="7">
        <v>-4650</v>
      </c>
      <c r="AH86" s="6">
        <v>44690</v>
      </c>
      <c r="AI86" s="6">
        <v>44742</v>
      </c>
      <c r="AL86" s="8">
        <v>13466.45</v>
      </c>
      <c r="AM86" s="8">
        <v>14104.35</v>
      </c>
      <c r="AN86" s="8">
        <v>13466.45</v>
      </c>
      <c r="AO86" s="8">
        <v>13851.85</v>
      </c>
      <c r="AP86" s="8">
        <v>13883.6</v>
      </c>
      <c r="AQ86" s="8">
        <v>13851.85</v>
      </c>
      <c r="AR86" s="7">
        <v>15700</v>
      </c>
      <c r="AS86" s="8">
        <v>217804925</v>
      </c>
      <c r="AT86" s="8">
        <v>217804925</v>
      </c>
      <c r="AU86" s="7">
        <v>25450</v>
      </c>
      <c r="AV86" s="7">
        <v>-650</v>
      </c>
      <c r="AX86" s="6">
        <f t="shared" si="26"/>
        <v>44690</v>
      </c>
      <c r="AY86" s="23">
        <f t="shared" si="28"/>
        <v>13783.85</v>
      </c>
      <c r="AZ86" s="7">
        <f t="shared" si="29"/>
        <v>144.74759491400002</v>
      </c>
      <c r="BA86" s="7">
        <f t="shared" si="30"/>
        <v>80.518409662999986</v>
      </c>
      <c r="BB86" s="24">
        <f t="shared" si="27"/>
        <v>704000</v>
      </c>
      <c r="BC86" s="7">
        <f t="shared" si="31"/>
        <v>-5300</v>
      </c>
      <c r="BD86" s="5"/>
      <c r="BE86" s="27">
        <f t="shared" si="32"/>
        <v>1.0509145559180408E-2</v>
      </c>
      <c r="BF86" s="27">
        <f t="shared" si="33"/>
        <v>1.7976956514643481</v>
      </c>
      <c r="BG86" s="27">
        <f t="shared" si="34"/>
        <v>-7.4721556464119555E-3</v>
      </c>
      <c r="BH86" s="5"/>
      <c r="BI86" s="5"/>
      <c r="BJ86" s="23">
        <f>BC86</f>
        <v>-5300</v>
      </c>
      <c r="BK86" s="5"/>
      <c r="BL86" s="7">
        <f t="shared" si="35"/>
        <v>13767.26</v>
      </c>
      <c r="BM86" s="5"/>
      <c r="BN86" s="7">
        <f t="shared" si="36"/>
        <v>14011.65</v>
      </c>
      <c r="BO86" s="7">
        <f t="shared" si="37"/>
        <v>13362.85</v>
      </c>
      <c r="BP86" s="5"/>
      <c r="BQ86" s="25">
        <f t="shared" si="38"/>
        <v>0.28673479948253555</v>
      </c>
      <c r="BR86" s="25">
        <f t="shared" si="39"/>
        <v>0.26829683474420318</v>
      </c>
    </row>
    <row r="87" spans="1:70" s="7" customFormat="1" ht="14.4">
      <c r="A87" s="6">
        <v>44691</v>
      </c>
      <c r="B87" s="7" t="s">
        <v>45</v>
      </c>
      <c r="C87" s="8">
        <v>13820</v>
      </c>
      <c r="D87" s="8">
        <v>13979.2</v>
      </c>
      <c r="E87" s="8">
        <v>13562</v>
      </c>
      <c r="F87" s="8">
        <v>13783.85</v>
      </c>
      <c r="G87" s="8">
        <v>13610.55</v>
      </c>
      <c r="H87" s="8">
        <v>13630.1</v>
      </c>
      <c r="I87" s="8">
        <v>13770.68</v>
      </c>
      <c r="J87" s="8">
        <v>19325</v>
      </c>
      <c r="K87" s="8">
        <v>10868</v>
      </c>
      <c r="L87" s="7">
        <v>256312</v>
      </c>
      <c r="M87" s="8">
        <v>3529590416.9499998</v>
      </c>
      <c r="N87" s="7">
        <v>43737</v>
      </c>
      <c r="O87" s="7">
        <v>60703</v>
      </c>
      <c r="P87" s="7">
        <v>23.68</v>
      </c>
      <c r="R87" s="6">
        <v>44691</v>
      </c>
      <c r="S87" s="6">
        <v>44707</v>
      </c>
      <c r="T87" s="7" t="s">
        <v>46</v>
      </c>
      <c r="U87" s="7" t="s">
        <v>47</v>
      </c>
      <c r="V87" s="8">
        <v>13890.55</v>
      </c>
      <c r="W87" s="8">
        <v>13998.9</v>
      </c>
      <c r="X87" s="8">
        <v>13611.1</v>
      </c>
      <c r="Y87" s="8">
        <v>13684.65</v>
      </c>
      <c r="Z87" s="8">
        <v>13679.95</v>
      </c>
      <c r="AA87" s="8">
        <v>13684.65</v>
      </c>
      <c r="AB87" s="7">
        <v>331100</v>
      </c>
      <c r="AC87" s="8">
        <v>4566644545</v>
      </c>
      <c r="AD87" s="8">
        <v>4566644545</v>
      </c>
      <c r="AE87" s="7">
        <v>671500</v>
      </c>
      <c r="AF87" s="7">
        <v>-7050</v>
      </c>
      <c r="AH87" s="6">
        <v>44691</v>
      </c>
      <c r="AI87" s="6">
        <v>44742</v>
      </c>
      <c r="AL87" s="8">
        <v>14038.25</v>
      </c>
      <c r="AM87" s="8">
        <v>14056.75</v>
      </c>
      <c r="AN87" s="8">
        <v>13659.95</v>
      </c>
      <c r="AO87" s="8">
        <v>13721.85</v>
      </c>
      <c r="AP87" s="8">
        <v>13725.45</v>
      </c>
      <c r="AQ87" s="8">
        <v>13721.85</v>
      </c>
      <c r="AR87" s="7">
        <v>10900</v>
      </c>
      <c r="AS87" s="8">
        <v>150512975</v>
      </c>
      <c r="AT87" s="8">
        <v>150512975</v>
      </c>
      <c r="AU87" s="7">
        <v>26750</v>
      </c>
      <c r="AV87" s="7">
        <v>1300</v>
      </c>
      <c r="AX87" s="6">
        <f t="shared" si="26"/>
        <v>44691</v>
      </c>
      <c r="AY87" s="23">
        <f t="shared" si="28"/>
        <v>13630.1</v>
      </c>
      <c r="AZ87" s="7">
        <f t="shared" si="29"/>
        <v>83.592158803999993</v>
      </c>
      <c r="BA87" s="7">
        <f t="shared" si="30"/>
        <v>96.592751598199996</v>
      </c>
      <c r="BB87" s="24">
        <f t="shared" si="27"/>
        <v>698250</v>
      </c>
      <c r="BC87" s="7">
        <f t="shared" si="31"/>
        <v>-5750</v>
      </c>
      <c r="BD87" s="5"/>
      <c r="BE87" s="27">
        <f t="shared" si="32"/>
        <v>-1.1154358180044037E-2</v>
      </c>
      <c r="BF87" s="27">
        <f t="shared" si="33"/>
        <v>0.86540819493082677</v>
      </c>
      <c r="BG87" s="27">
        <f t="shared" si="34"/>
        <v>-8.167613636363636E-3</v>
      </c>
      <c r="BH87" s="5"/>
      <c r="BI87" s="7">
        <f>BC87</f>
        <v>-5750</v>
      </c>
      <c r="BJ87" s="26"/>
      <c r="BK87" s="5"/>
      <c r="BL87" s="7">
        <f t="shared" si="35"/>
        <v>13770.68</v>
      </c>
      <c r="BM87" s="5"/>
      <c r="BN87" s="7">
        <f t="shared" si="36"/>
        <v>13979.2</v>
      </c>
      <c r="BO87" s="7">
        <f t="shared" si="37"/>
        <v>13562</v>
      </c>
      <c r="BP87" s="5"/>
      <c r="BQ87" s="25">
        <f t="shared" si="38"/>
        <v>0.29469081500646827</v>
      </c>
      <c r="BR87" s="25">
        <f t="shared" si="39"/>
        <v>0.25414979757085021</v>
      </c>
    </row>
    <row r="88" spans="1:70" s="7" customFormat="1" ht="14.4">
      <c r="A88" s="6">
        <v>44692</v>
      </c>
      <c r="B88" s="7" t="s">
        <v>45</v>
      </c>
      <c r="C88" s="8">
        <v>13725</v>
      </c>
      <c r="D88" s="8">
        <v>13830.65</v>
      </c>
      <c r="E88" s="8">
        <v>13152.05</v>
      </c>
      <c r="F88" s="8">
        <v>13630.1</v>
      </c>
      <c r="G88" s="8">
        <v>13330</v>
      </c>
      <c r="H88" s="8">
        <v>13329.8</v>
      </c>
      <c r="I88" s="8">
        <v>13437.73</v>
      </c>
      <c r="J88" s="8">
        <v>19325</v>
      </c>
      <c r="K88" s="8">
        <v>10868</v>
      </c>
      <c r="L88" s="7">
        <v>291848</v>
      </c>
      <c r="M88" s="8">
        <v>3921776077.1999998</v>
      </c>
      <c r="N88" s="7">
        <v>54652</v>
      </c>
      <c r="O88" s="7">
        <v>54731</v>
      </c>
      <c r="P88" s="7">
        <v>18.75</v>
      </c>
      <c r="R88" s="6">
        <v>44692</v>
      </c>
      <c r="S88" s="6">
        <v>44707</v>
      </c>
      <c r="T88" s="7" t="s">
        <v>46</v>
      </c>
      <c r="U88" s="7" t="s">
        <v>47</v>
      </c>
      <c r="V88" s="8">
        <v>13799.95</v>
      </c>
      <c r="W88" s="8">
        <v>13841</v>
      </c>
      <c r="X88" s="8">
        <v>13185.25</v>
      </c>
      <c r="Y88" s="8">
        <v>13392.2</v>
      </c>
      <c r="Z88" s="8">
        <v>13388</v>
      </c>
      <c r="AA88" s="8">
        <v>13392.2</v>
      </c>
      <c r="AB88" s="7">
        <v>380500</v>
      </c>
      <c r="AC88" s="8">
        <v>5127751510</v>
      </c>
      <c r="AD88" s="8">
        <v>5127751510</v>
      </c>
      <c r="AE88" s="7">
        <v>691000</v>
      </c>
      <c r="AF88" s="7">
        <v>19500</v>
      </c>
      <c r="AH88" s="6">
        <v>44692</v>
      </c>
      <c r="AI88" s="6">
        <v>44742</v>
      </c>
      <c r="AL88" s="8">
        <v>13843.8</v>
      </c>
      <c r="AM88" s="8">
        <v>13858.9</v>
      </c>
      <c r="AN88" s="8">
        <v>13230</v>
      </c>
      <c r="AO88" s="8">
        <v>13419.35</v>
      </c>
      <c r="AP88" s="8">
        <v>13429.95</v>
      </c>
      <c r="AQ88" s="8">
        <v>13419.35</v>
      </c>
      <c r="AR88" s="7">
        <v>18300</v>
      </c>
      <c r="AS88" s="8">
        <v>246839102.5</v>
      </c>
      <c r="AT88" s="8">
        <v>246839102.5</v>
      </c>
      <c r="AU88" s="7">
        <v>30350</v>
      </c>
      <c r="AV88" s="7">
        <v>3600</v>
      </c>
      <c r="AX88" s="6">
        <f t="shared" si="26"/>
        <v>44692</v>
      </c>
      <c r="AY88" s="23">
        <f t="shared" si="28"/>
        <v>13329.8</v>
      </c>
      <c r="AZ88" s="7">
        <f t="shared" si="29"/>
        <v>73.546040063000007</v>
      </c>
      <c r="BA88" s="7">
        <f t="shared" si="30"/>
        <v>101.45811285900001</v>
      </c>
      <c r="BB88" s="24">
        <f t="shared" si="27"/>
        <v>721350</v>
      </c>
      <c r="BC88" s="7">
        <f t="shared" si="31"/>
        <v>23100</v>
      </c>
      <c r="BD88" s="5"/>
      <c r="BE88" s="27">
        <f t="shared" si="32"/>
        <v>-2.2032120087160115E-2</v>
      </c>
      <c r="BF88" s="27">
        <f t="shared" si="33"/>
        <v>0.72489067646280381</v>
      </c>
      <c r="BG88" s="27">
        <f t="shared" si="34"/>
        <v>3.308270676691729E-2</v>
      </c>
      <c r="BH88" s="5"/>
      <c r="BI88" s="5"/>
      <c r="BJ88" s="23">
        <f>BC88</f>
        <v>23100</v>
      </c>
      <c r="BK88" s="5"/>
      <c r="BL88" s="7">
        <f t="shared" si="35"/>
        <v>13437.73</v>
      </c>
      <c r="BM88" s="5"/>
      <c r="BN88" s="7">
        <f t="shared" si="36"/>
        <v>13830.65</v>
      </c>
      <c r="BO88" s="7">
        <f t="shared" si="37"/>
        <v>13152.05</v>
      </c>
      <c r="BP88" s="5"/>
      <c r="BQ88" s="25">
        <f t="shared" si="38"/>
        <v>0.31023027166882283</v>
      </c>
      <c r="BR88" s="25">
        <f t="shared" si="39"/>
        <v>0.2265182186234817</v>
      </c>
    </row>
    <row r="89" spans="1:70" s="7" customFormat="1" ht="14.4">
      <c r="A89" s="6">
        <v>44693</v>
      </c>
      <c r="B89" s="7" t="s">
        <v>45</v>
      </c>
      <c r="C89" s="8">
        <v>13269</v>
      </c>
      <c r="D89" s="8">
        <v>13269</v>
      </c>
      <c r="E89" s="8">
        <v>12750</v>
      </c>
      <c r="F89" s="8">
        <v>13329.8</v>
      </c>
      <c r="G89" s="8">
        <v>12840</v>
      </c>
      <c r="H89" s="8">
        <v>12850.7</v>
      </c>
      <c r="I89" s="8">
        <v>12930.19</v>
      </c>
      <c r="J89" s="8">
        <v>19325</v>
      </c>
      <c r="K89" s="8">
        <v>10868</v>
      </c>
      <c r="L89" s="7">
        <v>325696</v>
      </c>
      <c r="M89" s="8">
        <v>4211311859.75</v>
      </c>
      <c r="N89" s="7">
        <v>71972</v>
      </c>
      <c r="O89" s="7">
        <v>82178</v>
      </c>
      <c r="P89" s="7">
        <v>25.23</v>
      </c>
      <c r="R89" s="6">
        <v>44693</v>
      </c>
      <c r="S89" s="6">
        <v>44707</v>
      </c>
      <c r="T89" s="7" t="s">
        <v>46</v>
      </c>
      <c r="U89" s="7" t="s">
        <v>47</v>
      </c>
      <c r="V89" s="8">
        <v>13218</v>
      </c>
      <c r="W89" s="8">
        <v>13233.7</v>
      </c>
      <c r="X89" s="8">
        <v>12742.7</v>
      </c>
      <c r="Y89" s="8">
        <v>12867.5</v>
      </c>
      <c r="Z89" s="8">
        <v>12849.95</v>
      </c>
      <c r="AA89" s="8">
        <v>12867.5</v>
      </c>
      <c r="AB89" s="7">
        <v>372700</v>
      </c>
      <c r="AC89" s="8">
        <v>4828636480</v>
      </c>
      <c r="AD89" s="8">
        <v>4828636480</v>
      </c>
      <c r="AE89" s="7">
        <v>706950</v>
      </c>
      <c r="AF89" s="7">
        <v>15950</v>
      </c>
      <c r="AH89" s="6">
        <v>44693</v>
      </c>
      <c r="AI89" s="6">
        <v>44742</v>
      </c>
      <c r="AL89" s="8">
        <v>13200</v>
      </c>
      <c r="AM89" s="8">
        <v>13238.9</v>
      </c>
      <c r="AN89" s="8">
        <v>12800.75</v>
      </c>
      <c r="AO89" s="8">
        <v>12909.85</v>
      </c>
      <c r="AP89" s="8">
        <v>12886.25</v>
      </c>
      <c r="AQ89" s="8">
        <v>12909.85</v>
      </c>
      <c r="AR89" s="7">
        <v>24300</v>
      </c>
      <c r="AS89" s="8">
        <v>315864082.5</v>
      </c>
      <c r="AT89" s="8">
        <v>315864082.5</v>
      </c>
      <c r="AU89" s="7">
        <v>38650</v>
      </c>
      <c r="AV89" s="7">
        <v>8300</v>
      </c>
      <c r="AX89" s="6">
        <f t="shared" si="26"/>
        <v>44693</v>
      </c>
      <c r="AY89" s="23">
        <f t="shared" si="28"/>
        <v>12850.7</v>
      </c>
      <c r="AZ89" s="7">
        <f t="shared" si="29"/>
        <v>106.257715382</v>
      </c>
      <c r="BA89" s="7">
        <f t="shared" si="30"/>
        <v>96.609522173800002</v>
      </c>
      <c r="BB89" s="24">
        <f t="shared" si="27"/>
        <v>745600</v>
      </c>
      <c r="BC89" s="7">
        <f t="shared" si="31"/>
        <v>24250</v>
      </c>
      <c r="BD89" s="5"/>
      <c r="BE89" s="27">
        <f t="shared" si="32"/>
        <v>-3.5942024636528576E-2</v>
      </c>
      <c r="BF89" s="27">
        <f t="shared" si="33"/>
        <v>1.0998679321779787</v>
      </c>
      <c r="BG89" s="27">
        <f t="shared" si="34"/>
        <v>3.3617522700492133E-2</v>
      </c>
      <c r="BH89" s="5"/>
      <c r="BJ89" s="26">
        <f>BC89</f>
        <v>24250</v>
      </c>
      <c r="BK89" s="5"/>
      <c r="BL89" s="7">
        <f t="shared" si="35"/>
        <v>12930.19</v>
      </c>
      <c r="BM89" s="5"/>
      <c r="BN89" s="7">
        <f t="shared" si="36"/>
        <v>13269</v>
      </c>
      <c r="BO89" s="7">
        <f t="shared" si="37"/>
        <v>12750</v>
      </c>
      <c r="BP89" s="5"/>
      <c r="BQ89" s="25">
        <f t="shared" si="38"/>
        <v>0.33502199223803358</v>
      </c>
      <c r="BR89" s="25">
        <f t="shared" si="39"/>
        <v>0.18243467059256541</v>
      </c>
    </row>
    <row r="90" spans="1:70" s="7" customFormat="1" ht="14.4">
      <c r="A90" s="6">
        <v>44694</v>
      </c>
      <c r="B90" s="7" t="s">
        <v>45</v>
      </c>
      <c r="C90" s="8">
        <v>13129</v>
      </c>
      <c r="D90" s="8">
        <v>13234.75</v>
      </c>
      <c r="E90" s="8">
        <v>12575</v>
      </c>
      <c r="F90" s="8">
        <v>12850.7</v>
      </c>
      <c r="G90" s="8">
        <v>12585.95</v>
      </c>
      <c r="H90" s="8">
        <v>12608.3</v>
      </c>
      <c r="I90" s="8">
        <v>12916.6</v>
      </c>
      <c r="J90" s="8">
        <v>19325</v>
      </c>
      <c r="K90" s="8">
        <v>10868</v>
      </c>
      <c r="L90" s="7">
        <v>348764</v>
      </c>
      <c r="M90" s="8">
        <v>4504846377.9499998</v>
      </c>
      <c r="N90" s="7">
        <v>73245</v>
      </c>
      <c r="O90" s="7">
        <v>83450</v>
      </c>
      <c r="P90" s="7">
        <v>23.93</v>
      </c>
      <c r="R90" s="6">
        <v>44694</v>
      </c>
      <c r="S90" s="6">
        <v>44707</v>
      </c>
      <c r="T90" s="7" t="s">
        <v>46</v>
      </c>
      <c r="U90" s="7" t="s">
        <v>47</v>
      </c>
      <c r="V90" s="8">
        <v>13100.2</v>
      </c>
      <c r="W90" s="8">
        <v>13249</v>
      </c>
      <c r="X90" s="8">
        <v>12566.8</v>
      </c>
      <c r="Y90" s="8">
        <v>12599.55</v>
      </c>
      <c r="Z90" s="8">
        <v>12579.5</v>
      </c>
      <c r="AA90" s="8">
        <v>12599.55</v>
      </c>
      <c r="AB90" s="7">
        <v>352250</v>
      </c>
      <c r="AC90" s="8">
        <v>4549038657.5</v>
      </c>
      <c r="AD90" s="8">
        <v>4549038657.5</v>
      </c>
      <c r="AE90" s="7">
        <v>701950</v>
      </c>
      <c r="AF90" s="7">
        <v>-5000</v>
      </c>
      <c r="AH90" s="6">
        <v>44694</v>
      </c>
      <c r="AI90" s="6">
        <v>44742</v>
      </c>
      <c r="AL90" s="8">
        <v>13201.7</v>
      </c>
      <c r="AM90" s="8">
        <v>13266.7</v>
      </c>
      <c r="AN90" s="8">
        <v>12605.6</v>
      </c>
      <c r="AO90" s="8">
        <v>12633.4</v>
      </c>
      <c r="AP90" s="8">
        <v>12626</v>
      </c>
      <c r="AQ90" s="8">
        <v>12633.4</v>
      </c>
      <c r="AR90" s="7">
        <v>33750</v>
      </c>
      <c r="AS90" s="8">
        <v>437971597.5</v>
      </c>
      <c r="AT90" s="8">
        <v>437971597.5</v>
      </c>
      <c r="AU90" s="7">
        <v>42500</v>
      </c>
      <c r="AV90" s="7">
        <v>3850</v>
      </c>
      <c r="AX90" s="6">
        <f t="shared" si="26"/>
        <v>44694</v>
      </c>
      <c r="AY90" s="23">
        <f t="shared" si="28"/>
        <v>12608.3</v>
      </c>
      <c r="AZ90" s="7">
        <f t="shared" si="29"/>
        <v>107.789027</v>
      </c>
      <c r="BA90" s="7">
        <f t="shared" si="30"/>
        <v>103.88481527020001</v>
      </c>
      <c r="BB90" s="24">
        <f t="shared" si="27"/>
        <v>744450</v>
      </c>
      <c r="BC90" s="7">
        <f t="shared" si="31"/>
        <v>-1150</v>
      </c>
      <c r="BD90" s="5"/>
      <c r="BE90" s="27">
        <f t="shared" si="32"/>
        <v>-1.8862785684826619E-2</v>
      </c>
      <c r="BF90" s="27">
        <f t="shared" si="33"/>
        <v>1.0375821213104659</v>
      </c>
      <c r="BG90" s="27">
        <f t="shared" si="34"/>
        <v>-1.542381974248927E-3</v>
      </c>
      <c r="BH90" s="5"/>
      <c r="BI90" s="5">
        <f>BC90</f>
        <v>-1150</v>
      </c>
      <c r="BJ90" s="23"/>
      <c r="BK90" s="5"/>
      <c r="BL90" s="7">
        <f t="shared" si="35"/>
        <v>12916.6</v>
      </c>
      <c r="BM90" s="5"/>
      <c r="BN90" s="7">
        <f t="shared" si="36"/>
        <v>13234.75</v>
      </c>
      <c r="BO90" s="7">
        <f t="shared" si="37"/>
        <v>12575</v>
      </c>
      <c r="BP90" s="5"/>
      <c r="BQ90" s="25">
        <f t="shared" si="38"/>
        <v>0.34756532988357053</v>
      </c>
      <c r="BR90" s="25">
        <f t="shared" si="39"/>
        <v>0.16013065881486926</v>
      </c>
    </row>
    <row r="91" spans="1:70" s="7" customFormat="1" ht="14.4">
      <c r="A91" s="6">
        <v>44697</v>
      </c>
      <c r="B91" s="7" t="s">
        <v>45</v>
      </c>
      <c r="C91" s="8">
        <v>12700</v>
      </c>
      <c r="D91" s="8">
        <v>12778.7</v>
      </c>
      <c r="E91" s="8">
        <v>12450</v>
      </c>
      <c r="F91" s="8">
        <v>12608.3</v>
      </c>
      <c r="G91" s="8">
        <v>12668.35</v>
      </c>
      <c r="H91" s="8">
        <v>12655.25</v>
      </c>
      <c r="I91" s="8">
        <v>12648.08</v>
      </c>
      <c r="J91" s="8">
        <v>19325</v>
      </c>
      <c r="K91" s="8">
        <v>10942.65</v>
      </c>
      <c r="L91" s="7">
        <v>434004</v>
      </c>
      <c r="M91" s="8">
        <v>5489315825.1000004</v>
      </c>
      <c r="N91" s="7">
        <v>53695</v>
      </c>
      <c r="O91" s="7">
        <v>178696</v>
      </c>
      <c r="P91" s="7">
        <v>41.17</v>
      </c>
      <c r="R91" s="6">
        <v>44697</v>
      </c>
      <c r="S91" s="6">
        <v>44707</v>
      </c>
      <c r="T91" s="7" t="s">
        <v>46</v>
      </c>
      <c r="U91" s="7" t="s">
        <v>47</v>
      </c>
      <c r="V91" s="8">
        <v>12648.95</v>
      </c>
      <c r="W91" s="8">
        <v>12821.7</v>
      </c>
      <c r="X91" s="8">
        <v>12475.25</v>
      </c>
      <c r="Y91" s="8">
        <v>12693.2</v>
      </c>
      <c r="Z91" s="8">
        <v>12713.05</v>
      </c>
      <c r="AA91" s="8">
        <v>12693.2</v>
      </c>
      <c r="AB91" s="7">
        <v>430250</v>
      </c>
      <c r="AC91" s="8">
        <v>5458129405</v>
      </c>
      <c r="AD91" s="8">
        <v>5458129405</v>
      </c>
      <c r="AE91" s="7">
        <v>785450</v>
      </c>
      <c r="AF91" s="7">
        <v>83500</v>
      </c>
      <c r="AH91" s="6">
        <v>44697</v>
      </c>
      <c r="AI91" s="6">
        <v>44742</v>
      </c>
      <c r="AL91" s="8">
        <v>12685.4</v>
      </c>
      <c r="AM91" s="8">
        <v>12850</v>
      </c>
      <c r="AN91" s="8">
        <v>12545.75</v>
      </c>
      <c r="AO91" s="8">
        <v>12728.2</v>
      </c>
      <c r="AP91" s="8">
        <v>12750</v>
      </c>
      <c r="AQ91" s="8">
        <v>12728.2</v>
      </c>
      <c r="AR91" s="7">
        <v>55200</v>
      </c>
      <c r="AS91" s="8">
        <v>702713455</v>
      </c>
      <c r="AT91" s="8">
        <v>702713455</v>
      </c>
      <c r="AU91" s="7">
        <v>63700</v>
      </c>
      <c r="AV91" s="7">
        <v>21200</v>
      </c>
      <c r="AX91" s="6">
        <f t="shared" si="26"/>
        <v>44697</v>
      </c>
      <c r="AY91" s="23">
        <f t="shared" si="28"/>
        <v>12655.25</v>
      </c>
      <c r="AZ91" s="7">
        <f t="shared" si="29"/>
        <v>226.01613036799998</v>
      </c>
      <c r="BA91" s="7">
        <f t="shared" si="30"/>
        <v>103.18650723260001</v>
      </c>
      <c r="BB91" s="24">
        <f t="shared" si="27"/>
        <v>849150</v>
      </c>
      <c r="BC91" s="7">
        <f t="shared" si="31"/>
        <v>104700</v>
      </c>
      <c r="BD91" s="5"/>
      <c r="BE91" s="27">
        <f t="shared" si="32"/>
        <v>3.7237375379710769E-3</v>
      </c>
      <c r="BF91" s="27">
        <f t="shared" si="33"/>
        <v>2.1903651594536582</v>
      </c>
      <c r="BG91" s="27">
        <f t="shared" si="34"/>
        <v>0.14064074148700384</v>
      </c>
      <c r="BH91" s="5"/>
      <c r="BI91" s="7">
        <f>BC91</f>
        <v>104700</v>
      </c>
      <c r="BJ91" s="26"/>
      <c r="BK91" s="5"/>
      <c r="BL91" s="7">
        <f t="shared" si="35"/>
        <v>12648.08</v>
      </c>
      <c r="BM91" s="5"/>
      <c r="BN91" s="7">
        <f t="shared" si="36"/>
        <v>12778.7</v>
      </c>
      <c r="BO91" s="7">
        <f t="shared" si="37"/>
        <v>12450</v>
      </c>
      <c r="BP91" s="5"/>
      <c r="BQ91" s="25">
        <f t="shared" si="38"/>
        <v>0.34513583441138423</v>
      </c>
      <c r="BR91" s="25">
        <f t="shared" si="39"/>
        <v>0.15650687904666608</v>
      </c>
    </row>
    <row r="92" spans="1:70" s="7" customFormat="1" ht="14.4">
      <c r="A92" s="6">
        <v>44698</v>
      </c>
      <c r="B92" s="7" t="s">
        <v>45</v>
      </c>
      <c r="C92" s="8">
        <v>12704.8</v>
      </c>
      <c r="D92" s="8">
        <v>13020.7</v>
      </c>
      <c r="E92" s="8">
        <v>12630</v>
      </c>
      <c r="F92" s="8">
        <v>12655.25</v>
      </c>
      <c r="G92" s="8">
        <v>12975</v>
      </c>
      <c r="H92" s="8">
        <v>12972.1</v>
      </c>
      <c r="I92" s="8">
        <v>12824.41</v>
      </c>
      <c r="J92" s="8">
        <v>19325</v>
      </c>
      <c r="K92" s="8">
        <v>10942.65</v>
      </c>
      <c r="L92" s="7">
        <v>428606</v>
      </c>
      <c r="M92" s="8">
        <v>5496616966.8000002</v>
      </c>
      <c r="N92" s="7">
        <v>56667</v>
      </c>
      <c r="O92" s="7">
        <v>169197</v>
      </c>
      <c r="P92" s="7">
        <v>39.479999999999997</v>
      </c>
      <c r="R92" s="6">
        <v>44698</v>
      </c>
      <c r="S92" s="6">
        <v>44707</v>
      </c>
      <c r="T92" s="7" t="s">
        <v>46</v>
      </c>
      <c r="U92" s="7" t="s">
        <v>47</v>
      </c>
      <c r="V92" s="8">
        <v>12748.95</v>
      </c>
      <c r="W92" s="8">
        <v>13065.4</v>
      </c>
      <c r="X92" s="8">
        <v>12650</v>
      </c>
      <c r="Y92" s="8">
        <v>13012.15</v>
      </c>
      <c r="Z92" s="8">
        <v>13005.05</v>
      </c>
      <c r="AA92" s="8">
        <v>13012.15</v>
      </c>
      <c r="AB92" s="7">
        <v>514850</v>
      </c>
      <c r="AC92" s="8">
        <v>6621589650</v>
      </c>
      <c r="AD92" s="8">
        <v>6621589650</v>
      </c>
      <c r="AE92" s="7">
        <v>844150</v>
      </c>
      <c r="AF92" s="7">
        <v>58700</v>
      </c>
      <c r="AH92" s="6">
        <v>44698</v>
      </c>
      <c r="AI92" s="6">
        <v>44742</v>
      </c>
      <c r="AL92" s="8">
        <v>12859.95</v>
      </c>
      <c r="AM92" s="8">
        <v>13092.15</v>
      </c>
      <c r="AN92" s="8">
        <v>12695.9</v>
      </c>
      <c r="AO92" s="8">
        <v>13047.65</v>
      </c>
      <c r="AP92" s="8">
        <v>13041</v>
      </c>
      <c r="AQ92" s="8">
        <v>13047.65</v>
      </c>
      <c r="AR92" s="7">
        <v>69650</v>
      </c>
      <c r="AS92" s="8">
        <v>899072907.5</v>
      </c>
      <c r="AT92" s="8">
        <v>899072907.5</v>
      </c>
      <c r="AU92" s="7">
        <v>97850</v>
      </c>
      <c r="AV92" s="7">
        <v>34150</v>
      </c>
      <c r="AX92" s="6">
        <f t="shared" si="26"/>
        <v>44698</v>
      </c>
      <c r="AY92" s="23">
        <f t="shared" si="28"/>
        <v>12972.1</v>
      </c>
      <c r="AZ92" s="7">
        <f t="shared" si="29"/>
        <v>216.985169877</v>
      </c>
      <c r="BA92" s="7">
        <f t="shared" si="30"/>
        <v>119.44021432339999</v>
      </c>
      <c r="BB92" s="24">
        <f t="shared" si="27"/>
        <v>942000</v>
      </c>
      <c r="BC92" s="7">
        <f t="shared" si="31"/>
        <v>92850</v>
      </c>
      <c r="BD92" s="5"/>
      <c r="BE92" s="27">
        <f t="shared" si="32"/>
        <v>2.5037039963651479E-2</v>
      </c>
      <c r="BF92" s="27">
        <f t="shared" si="33"/>
        <v>1.8166843646938233</v>
      </c>
      <c r="BG92" s="27">
        <f t="shared" si="34"/>
        <v>0.10934463875640346</v>
      </c>
      <c r="BH92" s="5"/>
      <c r="BI92" s="5">
        <f>BC92</f>
        <v>92850</v>
      </c>
      <c r="BJ92" s="23"/>
      <c r="BK92" s="5"/>
      <c r="BL92" s="7">
        <f t="shared" si="35"/>
        <v>12824.41</v>
      </c>
      <c r="BM92" s="5"/>
      <c r="BN92" s="7">
        <f t="shared" si="36"/>
        <v>13020.7</v>
      </c>
      <c r="BO92" s="7">
        <f t="shared" si="37"/>
        <v>12630</v>
      </c>
      <c r="BP92" s="5"/>
      <c r="BQ92" s="25">
        <f t="shared" si="38"/>
        <v>0.32873997412677874</v>
      </c>
      <c r="BR92" s="25">
        <f t="shared" si="39"/>
        <v>0.18546238799559528</v>
      </c>
    </row>
    <row r="93" spans="1:70" s="7" customFormat="1" ht="14.4">
      <c r="A93" s="6">
        <v>44699</v>
      </c>
      <c r="B93" s="7" t="s">
        <v>45</v>
      </c>
      <c r="C93" s="8">
        <v>13080</v>
      </c>
      <c r="D93" s="8">
        <v>13149.65</v>
      </c>
      <c r="E93" s="8">
        <v>12610.05</v>
      </c>
      <c r="F93" s="8">
        <v>12972.1</v>
      </c>
      <c r="G93" s="8">
        <v>12754.9</v>
      </c>
      <c r="H93" s="8">
        <v>12762.15</v>
      </c>
      <c r="I93" s="8">
        <v>12862.76</v>
      </c>
      <c r="J93" s="8">
        <v>19325</v>
      </c>
      <c r="K93" s="8">
        <v>10942.65</v>
      </c>
      <c r="L93" s="7">
        <v>374054</v>
      </c>
      <c r="M93" s="8">
        <v>4811366227.3500004</v>
      </c>
      <c r="N93" s="7">
        <v>62116</v>
      </c>
      <c r="O93" s="7">
        <v>73748</v>
      </c>
      <c r="P93" s="7">
        <v>19.72</v>
      </c>
      <c r="R93" s="6">
        <v>44699</v>
      </c>
      <c r="S93" s="6">
        <v>44707</v>
      </c>
      <c r="T93" s="7" t="s">
        <v>46</v>
      </c>
      <c r="U93" s="7" t="s">
        <v>47</v>
      </c>
      <c r="V93" s="8">
        <v>13094.9</v>
      </c>
      <c r="W93" s="8">
        <v>13165.25</v>
      </c>
      <c r="X93" s="8">
        <v>12605.2</v>
      </c>
      <c r="Y93" s="8">
        <v>12769.9</v>
      </c>
      <c r="Z93" s="8">
        <v>12762.65</v>
      </c>
      <c r="AA93" s="8">
        <v>12769.9</v>
      </c>
      <c r="AB93" s="7">
        <v>466850</v>
      </c>
      <c r="AC93" s="8">
        <v>6008338902.5</v>
      </c>
      <c r="AD93" s="8">
        <v>6008338902.5</v>
      </c>
      <c r="AE93" s="7">
        <v>845100</v>
      </c>
      <c r="AF93" s="7">
        <v>950</v>
      </c>
      <c r="AH93" s="6">
        <v>44699</v>
      </c>
      <c r="AI93" s="6">
        <v>44742</v>
      </c>
      <c r="AL93" s="8">
        <v>13245.75</v>
      </c>
      <c r="AM93" s="8">
        <v>13245.75</v>
      </c>
      <c r="AN93" s="8">
        <v>12647.15</v>
      </c>
      <c r="AO93" s="8">
        <v>12808.4</v>
      </c>
      <c r="AP93" s="8">
        <v>12804.95</v>
      </c>
      <c r="AQ93" s="8">
        <v>12808.4</v>
      </c>
      <c r="AR93" s="7">
        <v>44700</v>
      </c>
      <c r="AS93" s="8">
        <v>577609330</v>
      </c>
      <c r="AT93" s="8">
        <v>577609330</v>
      </c>
      <c r="AU93" s="7">
        <v>100450</v>
      </c>
      <c r="AV93" s="7">
        <v>2600</v>
      </c>
      <c r="AX93" s="6">
        <f t="shared" si="26"/>
        <v>44699</v>
      </c>
      <c r="AY93" s="23">
        <f t="shared" si="28"/>
        <v>12762.15</v>
      </c>
      <c r="AZ93" s="7">
        <f t="shared" si="29"/>
        <v>94.860282448000007</v>
      </c>
      <c r="BA93" s="7">
        <f t="shared" si="30"/>
        <v>146.11881653799998</v>
      </c>
      <c r="BB93" s="24">
        <f t="shared" si="27"/>
        <v>945550</v>
      </c>
      <c r="BC93" s="7">
        <f t="shared" si="31"/>
        <v>3550</v>
      </c>
      <c r="BD93" s="5"/>
      <c r="BE93" s="27">
        <f t="shared" si="32"/>
        <v>-1.6184734931121464E-2</v>
      </c>
      <c r="BF93" s="27">
        <f t="shared" si="33"/>
        <v>0.64919963558102345</v>
      </c>
      <c r="BG93" s="27">
        <f t="shared" si="34"/>
        <v>3.7685774946921444E-3</v>
      </c>
      <c r="BH93" s="5"/>
      <c r="BJ93" s="26">
        <f>BC93</f>
        <v>3550</v>
      </c>
      <c r="BK93" s="5"/>
      <c r="BL93" s="7">
        <f t="shared" si="35"/>
        <v>12862.76</v>
      </c>
      <c r="BM93" s="5"/>
      <c r="BN93" s="7">
        <f t="shared" si="36"/>
        <v>13149.65</v>
      </c>
      <c r="BO93" s="7">
        <f t="shared" si="37"/>
        <v>12610.05</v>
      </c>
      <c r="BP93" s="5"/>
      <c r="BQ93" s="25">
        <f t="shared" si="38"/>
        <v>0.3396041397153946</v>
      </c>
      <c r="BR93" s="25">
        <f t="shared" si="39"/>
        <v>0.16627599347507233</v>
      </c>
    </row>
    <row r="94" spans="1:70" s="7" customFormat="1" ht="14.4">
      <c r="A94" s="6">
        <v>44700</v>
      </c>
      <c r="B94" s="7" t="s">
        <v>45</v>
      </c>
      <c r="C94" s="8">
        <v>12481.9</v>
      </c>
      <c r="D94" s="8">
        <v>12551.95</v>
      </c>
      <c r="E94" s="8">
        <v>12173.8</v>
      </c>
      <c r="F94" s="8">
        <v>12762.15</v>
      </c>
      <c r="G94" s="8">
        <v>12430</v>
      </c>
      <c r="H94" s="8">
        <v>12413.85</v>
      </c>
      <c r="I94" s="8">
        <v>12362.71</v>
      </c>
      <c r="J94" s="8">
        <v>19325</v>
      </c>
      <c r="K94" s="8">
        <v>10942.65</v>
      </c>
      <c r="L94" s="7">
        <v>286401</v>
      </c>
      <c r="M94" s="8">
        <v>3540691726.0500002</v>
      </c>
      <c r="N94" s="7">
        <v>57218</v>
      </c>
      <c r="O94" s="7">
        <v>37953</v>
      </c>
      <c r="P94" s="7">
        <v>13.25</v>
      </c>
      <c r="R94" s="6">
        <v>44700</v>
      </c>
      <c r="S94" s="6">
        <v>44707</v>
      </c>
      <c r="T94" s="7" t="s">
        <v>46</v>
      </c>
      <c r="U94" s="7" t="s">
        <v>47</v>
      </c>
      <c r="V94" s="8">
        <v>12548</v>
      </c>
      <c r="W94" s="8">
        <v>12548</v>
      </c>
      <c r="X94" s="8">
        <v>12152.5</v>
      </c>
      <c r="Y94" s="8">
        <v>12410.25</v>
      </c>
      <c r="Z94" s="8">
        <v>12412.1</v>
      </c>
      <c r="AA94" s="8">
        <v>12410.25</v>
      </c>
      <c r="AB94" s="7">
        <v>381050</v>
      </c>
      <c r="AC94" s="8">
        <v>4705385282.5</v>
      </c>
      <c r="AD94" s="8">
        <v>4705385282.5</v>
      </c>
      <c r="AE94" s="7">
        <v>841500</v>
      </c>
      <c r="AF94" s="7">
        <v>-3600</v>
      </c>
      <c r="AH94" s="6">
        <v>44700</v>
      </c>
      <c r="AI94" s="6">
        <v>44742</v>
      </c>
      <c r="AL94" s="8">
        <v>12455.85</v>
      </c>
      <c r="AM94" s="8">
        <v>12549.55</v>
      </c>
      <c r="AN94" s="8">
        <v>12200</v>
      </c>
      <c r="AO94" s="8">
        <v>12449.75</v>
      </c>
      <c r="AP94" s="8">
        <v>12452</v>
      </c>
      <c r="AQ94" s="8">
        <v>12449.75</v>
      </c>
      <c r="AR94" s="7">
        <v>67500</v>
      </c>
      <c r="AS94" s="8">
        <v>835953290</v>
      </c>
      <c r="AT94" s="8">
        <v>835953290</v>
      </c>
      <c r="AU94" s="7">
        <v>121900</v>
      </c>
      <c r="AV94" s="7">
        <v>21450</v>
      </c>
      <c r="AX94" s="6">
        <f t="shared" si="26"/>
        <v>44700</v>
      </c>
      <c r="AY94" s="23">
        <f t="shared" si="28"/>
        <v>12413.85</v>
      </c>
      <c r="AZ94" s="7">
        <f t="shared" si="29"/>
        <v>46.920193263000002</v>
      </c>
      <c r="BA94" s="7">
        <f t="shared" si="30"/>
        <v>150.38166501500001</v>
      </c>
      <c r="BB94" s="24">
        <f t="shared" si="27"/>
        <v>963400</v>
      </c>
      <c r="BC94" s="7">
        <f t="shared" si="31"/>
        <v>17850</v>
      </c>
      <c r="BD94" s="5"/>
      <c r="BE94" s="27">
        <f t="shared" si="32"/>
        <v>-2.7291639731549879E-2</v>
      </c>
      <c r="BF94" s="27">
        <f t="shared" si="33"/>
        <v>0.3120074063438511</v>
      </c>
      <c r="BG94" s="27">
        <f t="shared" si="34"/>
        <v>1.8877901750304057E-2</v>
      </c>
      <c r="BH94" s="5"/>
      <c r="BI94" s="5"/>
      <c r="BJ94" s="23">
        <f>BC94</f>
        <v>17850</v>
      </c>
      <c r="BK94" s="5"/>
      <c r="BL94" s="7">
        <f t="shared" si="35"/>
        <v>12362.71</v>
      </c>
      <c r="BM94" s="5"/>
      <c r="BN94" s="7">
        <f t="shared" si="36"/>
        <v>12551.95</v>
      </c>
      <c r="BO94" s="7">
        <f t="shared" si="37"/>
        <v>12173.8</v>
      </c>
      <c r="BP94" s="5"/>
      <c r="BQ94" s="25">
        <f t="shared" si="38"/>
        <v>0.35762742561448896</v>
      </c>
      <c r="BR94" s="25">
        <f t="shared" si="39"/>
        <v>0.13444640923359522</v>
      </c>
    </row>
    <row r="95" spans="1:70" s="7" customFormat="1" ht="14.4">
      <c r="A95" s="6">
        <v>44701</v>
      </c>
      <c r="B95" s="7" t="s">
        <v>45</v>
      </c>
      <c r="C95" s="8">
        <v>12639</v>
      </c>
      <c r="D95" s="8">
        <v>12699</v>
      </c>
      <c r="E95" s="8">
        <v>12431.65</v>
      </c>
      <c r="F95" s="8">
        <v>12413.85</v>
      </c>
      <c r="G95" s="8">
        <v>12545.15</v>
      </c>
      <c r="H95" s="8">
        <v>12561.7</v>
      </c>
      <c r="I95" s="8">
        <v>12572.56</v>
      </c>
      <c r="J95" s="8">
        <v>19325</v>
      </c>
      <c r="K95" s="8">
        <v>10942.65</v>
      </c>
      <c r="L95" s="7">
        <v>323330</v>
      </c>
      <c r="M95" s="8">
        <v>4065084951</v>
      </c>
      <c r="N95" s="7">
        <v>52232</v>
      </c>
      <c r="O95" s="7">
        <v>63175</v>
      </c>
      <c r="P95" s="7">
        <v>19.54</v>
      </c>
      <c r="R95" s="6">
        <v>44701</v>
      </c>
      <c r="S95" s="6">
        <v>44707</v>
      </c>
      <c r="T95" s="7" t="s">
        <v>46</v>
      </c>
      <c r="U95" s="7" t="s">
        <v>47</v>
      </c>
      <c r="V95" s="8">
        <v>12629</v>
      </c>
      <c r="W95" s="8">
        <v>12730.45</v>
      </c>
      <c r="X95" s="8">
        <v>12439.05</v>
      </c>
      <c r="Y95" s="8">
        <v>12598.45</v>
      </c>
      <c r="Z95" s="8">
        <v>12590</v>
      </c>
      <c r="AA95" s="8">
        <v>12598.45</v>
      </c>
      <c r="AB95" s="7">
        <v>488050</v>
      </c>
      <c r="AC95" s="8">
        <v>6142500655</v>
      </c>
      <c r="AD95" s="8">
        <v>6142500655</v>
      </c>
      <c r="AE95" s="7">
        <v>791550</v>
      </c>
      <c r="AF95" s="7">
        <v>-49950</v>
      </c>
      <c r="AH95" s="6">
        <v>44701</v>
      </c>
      <c r="AI95" s="6">
        <v>44742</v>
      </c>
      <c r="AL95" s="8">
        <v>12849.65</v>
      </c>
      <c r="AM95" s="8">
        <v>12849.65</v>
      </c>
      <c r="AN95" s="8">
        <v>12481.55</v>
      </c>
      <c r="AO95" s="8">
        <v>12621.8</v>
      </c>
      <c r="AP95" s="8">
        <v>12615.5</v>
      </c>
      <c r="AQ95" s="8">
        <v>12621.8</v>
      </c>
      <c r="AR95" s="7">
        <v>126450</v>
      </c>
      <c r="AS95" s="8">
        <v>1596547640</v>
      </c>
      <c r="AT95" s="8">
        <v>1596547640</v>
      </c>
      <c r="AU95" s="7">
        <v>187250</v>
      </c>
      <c r="AV95" s="7">
        <v>65350</v>
      </c>
      <c r="AX95" s="6">
        <f t="shared" si="26"/>
        <v>44701</v>
      </c>
      <c r="AY95" s="23">
        <f t="shared" si="28"/>
        <v>12561.7</v>
      </c>
      <c r="AZ95" s="7">
        <f t="shared" si="29"/>
        <v>79.4271478</v>
      </c>
      <c r="BA95" s="7">
        <f t="shared" si="30"/>
        <v>138.51416059119998</v>
      </c>
      <c r="BB95" s="24">
        <f t="shared" si="27"/>
        <v>978800</v>
      </c>
      <c r="BC95" s="7">
        <f t="shared" si="31"/>
        <v>15400</v>
      </c>
      <c r="BD95" s="5"/>
      <c r="BE95" s="27">
        <f t="shared" si="32"/>
        <v>1.1910084301002538E-2</v>
      </c>
      <c r="BF95" s="27">
        <f t="shared" si="33"/>
        <v>0.57342258337337193</v>
      </c>
      <c r="BG95" s="27">
        <f t="shared" si="34"/>
        <v>1.5985052937512977E-2</v>
      </c>
      <c r="BH95" s="5"/>
      <c r="BI95" s="7">
        <f>BC95</f>
        <v>15400</v>
      </c>
      <c r="BJ95" s="26"/>
      <c r="BK95" s="5"/>
      <c r="BL95" s="7">
        <f t="shared" si="35"/>
        <v>12572.56</v>
      </c>
      <c r="BM95" s="5"/>
      <c r="BN95" s="7">
        <f t="shared" si="36"/>
        <v>12699</v>
      </c>
      <c r="BO95" s="7">
        <f t="shared" si="37"/>
        <v>12431.65</v>
      </c>
      <c r="BP95" s="5"/>
      <c r="BQ95" s="25">
        <f t="shared" si="38"/>
        <v>0.34997671410090553</v>
      </c>
      <c r="BR95" s="25">
        <f t="shared" si="39"/>
        <v>0.14795776160253696</v>
      </c>
    </row>
    <row r="96" spans="1:70" s="7" customFormat="1" ht="14.4">
      <c r="A96" s="6">
        <v>44704</v>
      </c>
      <c r="B96" s="7" t="s">
        <v>45</v>
      </c>
      <c r="C96" s="8">
        <v>12650</v>
      </c>
      <c r="D96" s="8">
        <v>12794</v>
      </c>
      <c r="E96" s="8">
        <v>12500</v>
      </c>
      <c r="F96" s="8">
        <v>12561.7</v>
      </c>
      <c r="G96" s="8">
        <v>12559</v>
      </c>
      <c r="H96" s="8">
        <v>12572.9</v>
      </c>
      <c r="I96" s="8">
        <v>12693.15</v>
      </c>
      <c r="J96" s="8">
        <v>19325</v>
      </c>
      <c r="K96" s="8">
        <v>11095</v>
      </c>
      <c r="L96" s="7">
        <v>278886</v>
      </c>
      <c r="M96" s="8">
        <v>3539942604.9000001</v>
      </c>
      <c r="N96" s="7">
        <v>39560</v>
      </c>
      <c r="O96" s="7">
        <v>74831</v>
      </c>
      <c r="P96" s="7">
        <v>26.83</v>
      </c>
      <c r="R96" s="6">
        <v>44704</v>
      </c>
      <c r="S96" s="6">
        <v>44707</v>
      </c>
      <c r="T96" s="7" t="s">
        <v>46</v>
      </c>
      <c r="U96" s="7" t="s">
        <v>47</v>
      </c>
      <c r="V96" s="8">
        <v>12606.1</v>
      </c>
      <c r="W96" s="8">
        <v>12823.9</v>
      </c>
      <c r="X96" s="8">
        <v>12518.7</v>
      </c>
      <c r="Y96" s="8">
        <v>12573.15</v>
      </c>
      <c r="Z96" s="8">
        <v>12566.1</v>
      </c>
      <c r="AA96" s="8">
        <v>12573.15</v>
      </c>
      <c r="AB96" s="7">
        <v>560700</v>
      </c>
      <c r="AC96" s="8">
        <v>7126377925</v>
      </c>
      <c r="AD96" s="8">
        <v>7126377925</v>
      </c>
      <c r="AE96" s="7">
        <v>599550</v>
      </c>
      <c r="AF96" s="7">
        <v>-192000</v>
      </c>
      <c r="AH96" s="6">
        <v>44704</v>
      </c>
      <c r="AI96" s="6">
        <v>44742</v>
      </c>
      <c r="AL96" s="8">
        <v>12615.5</v>
      </c>
      <c r="AM96" s="8">
        <v>12864.95</v>
      </c>
      <c r="AN96" s="8">
        <v>12555.05</v>
      </c>
      <c r="AO96" s="8">
        <v>12610</v>
      </c>
      <c r="AP96" s="8">
        <v>12607.75</v>
      </c>
      <c r="AQ96" s="8">
        <v>12610</v>
      </c>
      <c r="AR96" s="7">
        <v>319200</v>
      </c>
      <c r="AS96" s="8">
        <v>4072771502.5</v>
      </c>
      <c r="AT96" s="8">
        <v>4072771502.5</v>
      </c>
      <c r="AU96" s="7">
        <v>402550</v>
      </c>
      <c r="AV96" s="7">
        <v>215300</v>
      </c>
      <c r="AX96" s="6">
        <f t="shared" si="26"/>
        <v>44704</v>
      </c>
      <c r="AY96" s="23">
        <f t="shared" si="28"/>
        <v>12572.9</v>
      </c>
      <c r="AZ96" s="7">
        <f t="shared" si="29"/>
        <v>94.984110764999997</v>
      </c>
      <c r="BA96" s="7">
        <f t="shared" si="30"/>
        <v>132.84178475119998</v>
      </c>
      <c r="BB96" s="24">
        <f t="shared" si="27"/>
        <v>1002100</v>
      </c>
      <c r="BC96" s="7">
        <f t="shared" si="31"/>
        <v>23300</v>
      </c>
      <c r="BD96" s="5"/>
      <c r="BE96" s="27">
        <f t="shared" si="32"/>
        <v>8.9159906700517514E-4</v>
      </c>
      <c r="BF96" s="27">
        <f t="shared" si="33"/>
        <v>0.71501682202551098</v>
      </c>
      <c r="BG96" s="27">
        <f t="shared" si="34"/>
        <v>2.3804658765835717E-2</v>
      </c>
      <c r="BH96" s="5"/>
      <c r="BI96" s="5">
        <f>BC96</f>
        <v>23300</v>
      </c>
      <c r="BJ96" s="23"/>
      <c r="BK96" s="5"/>
      <c r="BL96" s="7">
        <f t="shared" si="35"/>
        <v>12693.15</v>
      </c>
      <c r="BM96" s="5"/>
      <c r="BN96" s="7">
        <f t="shared" si="36"/>
        <v>12794</v>
      </c>
      <c r="BO96" s="7">
        <f t="shared" si="37"/>
        <v>12500</v>
      </c>
      <c r="BP96" s="5"/>
      <c r="BQ96" s="25">
        <f t="shared" si="38"/>
        <v>0.34939715394566623</v>
      </c>
      <c r="BR96" s="25">
        <f t="shared" si="39"/>
        <v>0.13320414601171696</v>
      </c>
    </row>
    <row r="97" spans="1:70" s="7" customFormat="1" ht="14.4">
      <c r="A97" s="6">
        <v>44705</v>
      </c>
      <c r="B97" s="7" t="s">
        <v>45</v>
      </c>
      <c r="C97" s="8">
        <v>12590</v>
      </c>
      <c r="D97" s="8">
        <v>12621.8</v>
      </c>
      <c r="E97" s="8">
        <v>12287.75</v>
      </c>
      <c r="F97" s="8">
        <v>12572.9</v>
      </c>
      <c r="G97" s="8">
        <v>12385</v>
      </c>
      <c r="H97" s="8">
        <v>12357.3</v>
      </c>
      <c r="I97" s="8">
        <v>12422.17</v>
      </c>
      <c r="J97" s="8">
        <v>19325</v>
      </c>
      <c r="K97" s="8">
        <v>11095</v>
      </c>
      <c r="L97" s="7">
        <v>255475</v>
      </c>
      <c r="M97" s="8">
        <v>3173552972.0999999</v>
      </c>
      <c r="N97" s="7">
        <v>41843</v>
      </c>
      <c r="O97" s="7">
        <v>52111</v>
      </c>
      <c r="P97" s="7">
        <v>20.399999999999999</v>
      </c>
      <c r="R97" s="6">
        <v>44705</v>
      </c>
      <c r="S97" s="6">
        <v>44707</v>
      </c>
      <c r="T97" s="7" t="s">
        <v>46</v>
      </c>
      <c r="U97" s="7" t="s">
        <v>47</v>
      </c>
      <c r="V97" s="8">
        <v>12600.25</v>
      </c>
      <c r="W97" s="8">
        <v>12601.3</v>
      </c>
      <c r="X97" s="8">
        <v>12274</v>
      </c>
      <c r="Y97" s="8">
        <v>12369.1</v>
      </c>
      <c r="Z97" s="8">
        <v>12408.6</v>
      </c>
      <c r="AA97" s="8">
        <v>12369.1</v>
      </c>
      <c r="AB97" s="7">
        <v>578850</v>
      </c>
      <c r="AC97" s="8">
        <v>7190823920</v>
      </c>
      <c r="AD97" s="8">
        <v>7190823920</v>
      </c>
      <c r="AE97" s="7">
        <v>356900</v>
      </c>
      <c r="AF97" s="7">
        <v>-242650</v>
      </c>
      <c r="AH97" s="6">
        <v>44705</v>
      </c>
      <c r="AI97" s="6">
        <v>44742</v>
      </c>
      <c r="AL97" s="8">
        <v>12658.8</v>
      </c>
      <c r="AM97" s="8">
        <v>12658.8</v>
      </c>
      <c r="AN97" s="8">
        <v>12320</v>
      </c>
      <c r="AO97" s="8">
        <v>12409.1</v>
      </c>
      <c r="AP97" s="8">
        <v>12447.25</v>
      </c>
      <c r="AQ97" s="8">
        <v>12409.1</v>
      </c>
      <c r="AR97" s="7">
        <v>375100</v>
      </c>
      <c r="AS97" s="8">
        <v>4670217960</v>
      </c>
      <c r="AT97" s="8">
        <v>4670217960</v>
      </c>
      <c r="AU97" s="7">
        <v>661250</v>
      </c>
      <c r="AV97" s="7">
        <v>258700</v>
      </c>
      <c r="AX97" s="6">
        <f t="shared" si="26"/>
        <v>44705</v>
      </c>
      <c r="AY97" s="23">
        <f t="shared" si="28"/>
        <v>12357.3</v>
      </c>
      <c r="AZ97" s="7">
        <f t="shared" si="29"/>
        <v>64.733170087000005</v>
      </c>
      <c r="BA97" s="7">
        <f t="shared" si="30"/>
        <v>106.6353808306</v>
      </c>
      <c r="BB97" s="24">
        <f t="shared" si="27"/>
        <v>1018150</v>
      </c>
      <c r="BC97" s="7">
        <f t="shared" si="31"/>
        <v>16050</v>
      </c>
      <c r="BD97" s="5"/>
      <c r="BE97" s="27">
        <f t="shared" si="32"/>
        <v>-1.7147992905375876E-2</v>
      </c>
      <c r="BF97" s="27">
        <f t="shared" si="33"/>
        <v>0.60705152063773782</v>
      </c>
      <c r="BG97" s="27">
        <f t="shared" si="34"/>
        <v>1.6016365632172437E-2</v>
      </c>
      <c r="BH97" s="5"/>
      <c r="BJ97" s="26">
        <f>BC97</f>
        <v>16050</v>
      </c>
      <c r="BK97" s="5"/>
      <c r="BL97" s="7">
        <f t="shared" si="35"/>
        <v>12422.17</v>
      </c>
      <c r="BM97" s="5"/>
      <c r="BN97" s="7">
        <f t="shared" si="36"/>
        <v>12621.8</v>
      </c>
      <c r="BO97" s="7">
        <f t="shared" si="37"/>
        <v>12287.75</v>
      </c>
      <c r="BP97" s="5"/>
      <c r="BQ97" s="25">
        <f t="shared" si="38"/>
        <v>0.36055368693402334</v>
      </c>
      <c r="BR97" s="25">
        <f t="shared" si="39"/>
        <v>0.11377196935556551</v>
      </c>
    </row>
    <row r="98" spans="1:70" s="7" customFormat="1" ht="15" thickBot="1">
      <c r="A98" s="6">
        <v>44706</v>
      </c>
      <c r="B98" s="7" t="s">
        <v>45</v>
      </c>
      <c r="C98" s="8">
        <v>12445</v>
      </c>
      <c r="D98" s="8">
        <v>12588.1</v>
      </c>
      <c r="E98" s="8">
        <v>12333</v>
      </c>
      <c r="F98" s="8">
        <v>12357.3</v>
      </c>
      <c r="G98" s="8">
        <v>12400</v>
      </c>
      <c r="H98" s="8">
        <v>12406.05</v>
      </c>
      <c r="I98" s="8">
        <v>12439.52</v>
      </c>
      <c r="J98" s="8">
        <v>19325</v>
      </c>
      <c r="K98" s="8">
        <v>11095</v>
      </c>
      <c r="L98" s="7">
        <v>217599</v>
      </c>
      <c r="M98" s="8">
        <v>2706826150.5500002</v>
      </c>
      <c r="N98" s="7">
        <v>32145</v>
      </c>
      <c r="O98" s="7">
        <v>37170</v>
      </c>
      <c r="P98" s="7">
        <v>17.079999999999998</v>
      </c>
      <c r="R98" s="6">
        <v>44706</v>
      </c>
      <c r="S98" s="6">
        <v>44707</v>
      </c>
      <c r="T98" s="7" t="s">
        <v>46</v>
      </c>
      <c r="U98" s="7" t="s">
        <v>47</v>
      </c>
      <c r="V98" s="8">
        <v>12468.2</v>
      </c>
      <c r="W98" s="8">
        <v>12600</v>
      </c>
      <c r="X98" s="8">
        <v>12341.1</v>
      </c>
      <c r="Y98" s="8">
        <v>12420.35</v>
      </c>
      <c r="Z98" s="8">
        <v>12420</v>
      </c>
      <c r="AA98" s="8">
        <v>12420.35</v>
      </c>
      <c r="AB98" s="7">
        <v>456050</v>
      </c>
      <c r="AC98" s="8">
        <v>5675607455</v>
      </c>
      <c r="AD98" s="8">
        <v>5675607455</v>
      </c>
      <c r="AE98" s="7">
        <v>199600</v>
      </c>
      <c r="AF98" s="7">
        <v>-157300</v>
      </c>
      <c r="AH98" s="6">
        <v>44706</v>
      </c>
      <c r="AI98" s="6">
        <v>44742</v>
      </c>
      <c r="AL98" s="8">
        <v>12444.55</v>
      </c>
      <c r="AM98" s="8">
        <v>12639.7</v>
      </c>
      <c r="AN98" s="8">
        <v>12378.65</v>
      </c>
      <c r="AO98" s="8">
        <v>12452.9</v>
      </c>
      <c r="AP98" s="8">
        <v>12450.05</v>
      </c>
      <c r="AQ98" s="8">
        <v>12452.9</v>
      </c>
      <c r="AR98" s="7">
        <v>380450</v>
      </c>
      <c r="AS98" s="8">
        <v>4747564287.5</v>
      </c>
      <c r="AT98" s="8">
        <v>4747564287.5</v>
      </c>
      <c r="AU98" s="7">
        <v>839850</v>
      </c>
      <c r="AV98" s="7">
        <v>178600</v>
      </c>
      <c r="AX98" s="6">
        <f t="shared" si="26"/>
        <v>44706</v>
      </c>
      <c r="AY98" s="23">
        <f t="shared" si="28"/>
        <v>12406.05</v>
      </c>
      <c r="AZ98" s="7">
        <f t="shared" si="29"/>
        <v>46.237695840000001</v>
      </c>
      <c r="BA98" s="7">
        <f t="shared" si="30"/>
        <v>76.184980872600008</v>
      </c>
      <c r="BB98" s="24">
        <f t="shared" si="27"/>
        <v>1039450</v>
      </c>
      <c r="BC98" s="7">
        <f t="shared" si="31"/>
        <v>21300</v>
      </c>
      <c r="BD98" s="5"/>
      <c r="BE98" s="27">
        <f t="shared" si="32"/>
        <v>3.9450365371076213E-3</v>
      </c>
      <c r="BF98" s="27">
        <f t="shared" si="33"/>
        <v>0.60691353217402233</v>
      </c>
      <c r="BG98" s="27">
        <f t="shared" si="34"/>
        <v>2.0920296616412121E-2</v>
      </c>
      <c r="BH98" s="5"/>
      <c r="BI98" s="5">
        <f>BC98</f>
        <v>21300</v>
      </c>
      <c r="BJ98" s="23"/>
      <c r="BK98" s="5"/>
      <c r="BL98" s="7">
        <f t="shared" si="35"/>
        <v>12439.52</v>
      </c>
      <c r="BM98" s="5"/>
      <c r="BN98" s="7">
        <f t="shared" si="36"/>
        <v>12588.1</v>
      </c>
      <c r="BO98" s="7">
        <f t="shared" si="37"/>
        <v>12333</v>
      </c>
      <c r="BP98" s="5"/>
      <c r="BQ98" s="25">
        <f t="shared" si="38"/>
        <v>0.35803104786545931</v>
      </c>
      <c r="BR98" s="25">
        <f t="shared" si="39"/>
        <v>0.11816584046867952</v>
      </c>
    </row>
    <row r="99" spans="1:70" s="38" customFormat="1" ht="15" thickBot="1">
      <c r="A99" s="37">
        <v>44707</v>
      </c>
      <c r="B99" s="38" t="s">
        <v>45</v>
      </c>
      <c r="C99" s="39">
        <v>12450</v>
      </c>
      <c r="D99" s="39">
        <v>12585</v>
      </c>
      <c r="E99" s="39">
        <v>12062.25</v>
      </c>
      <c r="F99" s="39">
        <v>12406.05</v>
      </c>
      <c r="G99" s="39">
        <v>12557</v>
      </c>
      <c r="H99" s="39">
        <v>12477.75</v>
      </c>
      <c r="I99" s="39">
        <v>12324.71</v>
      </c>
      <c r="J99" s="39">
        <v>19325</v>
      </c>
      <c r="K99" s="39">
        <v>11095</v>
      </c>
      <c r="L99" s="38">
        <v>379204</v>
      </c>
      <c r="M99" s="39">
        <v>4673578039.3500004</v>
      </c>
      <c r="N99" s="38">
        <v>62152</v>
      </c>
      <c r="O99" s="38">
        <v>64107</v>
      </c>
      <c r="P99" s="38">
        <v>16.91</v>
      </c>
      <c r="R99" s="47">
        <v>44707</v>
      </c>
      <c r="S99" s="47">
        <v>44707</v>
      </c>
      <c r="T99" s="38" t="s">
        <v>46</v>
      </c>
      <c r="U99" s="38" t="s">
        <v>47</v>
      </c>
      <c r="V99" s="39">
        <v>12492</v>
      </c>
      <c r="W99" s="39">
        <v>12591</v>
      </c>
      <c r="X99" s="39">
        <v>12070.1</v>
      </c>
      <c r="Y99" s="39">
        <v>12485.95</v>
      </c>
      <c r="Z99" s="39">
        <v>12566.6</v>
      </c>
      <c r="AA99" s="39">
        <v>12477.65</v>
      </c>
      <c r="AB99" s="38">
        <v>407450</v>
      </c>
      <c r="AC99" s="39">
        <v>5021791225</v>
      </c>
      <c r="AD99" s="39">
        <v>5021791225</v>
      </c>
      <c r="AE99" s="38">
        <v>49750</v>
      </c>
      <c r="AF99" s="38">
        <v>-149850</v>
      </c>
      <c r="AH99" s="47">
        <v>44707</v>
      </c>
      <c r="AI99" s="47">
        <v>44742</v>
      </c>
      <c r="AL99" s="39">
        <v>12518.05</v>
      </c>
      <c r="AM99" s="39">
        <v>12631.85</v>
      </c>
      <c r="AN99" s="39">
        <v>12092.35</v>
      </c>
      <c r="AO99" s="39">
        <v>12539.3</v>
      </c>
      <c r="AP99" s="39">
        <v>12593.05</v>
      </c>
      <c r="AQ99" s="39">
        <v>12539.3</v>
      </c>
      <c r="AR99" s="38">
        <v>651200</v>
      </c>
      <c r="AS99" s="39">
        <v>8059764517.5</v>
      </c>
      <c r="AT99" s="39">
        <v>8059764517.5</v>
      </c>
      <c r="AU99" s="38">
        <v>1008200</v>
      </c>
      <c r="AV99" s="38">
        <v>168350</v>
      </c>
      <c r="AX99" s="47">
        <f t="shared" si="26"/>
        <v>44707</v>
      </c>
      <c r="AY99" s="48">
        <f t="shared" si="28"/>
        <v>12477.75</v>
      </c>
      <c r="AZ99" s="38">
        <f t="shared" si="29"/>
        <v>79.010018396999996</v>
      </c>
      <c r="BA99" s="38">
        <f t="shared" si="30"/>
        <v>66.460463551000004</v>
      </c>
      <c r="BB99" s="49">
        <f t="shared" si="27"/>
        <v>1057950</v>
      </c>
      <c r="BC99" s="38">
        <f t="shared" si="31"/>
        <v>18500</v>
      </c>
      <c r="BD99" s="50"/>
      <c r="BE99" s="51">
        <f t="shared" si="32"/>
        <v>5.7794382579467868E-3</v>
      </c>
      <c r="BF99" s="51">
        <f t="shared" si="33"/>
        <v>1.1888273745844369</v>
      </c>
      <c r="BG99" s="51">
        <f t="shared" si="34"/>
        <v>1.7797873875607294E-2</v>
      </c>
      <c r="BH99" s="50"/>
      <c r="BJ99" s="52"/>
      <c r="BK99" s="50"/>
      <c r="BL99" s="38">
        <f t="shared" si="35"/>
        <v>12324.71</v>
      </c>
      <c r="BM99" s="50"/>
      <c r="BN99" s="38">
        <f t="shared" si="36"/>
        <v>12585</v>
      </c>
      <c r="BO99" s="38">
        <f t="shared" si="37"/>
        <v>12062.25</v>
      </c>
      <c r="BP99" s="50"/>
      <c r="BQ99" s="53">
        <f t="shared" si="38"/>
        <v>0.3543208279430789</v>
      </c>
      <c r="BR99" s="53">
        <f t="shared" si="39"/>
        <v>0.12462821090581343</v>
      </c>
    </row>
    <row r="100" spans="1:70" s="7" customFormat="1" ht="14.4">
      <c r="A100" s="6">
        <v>44708</v>
      </c>
      <c r="B100" s="7" t="s">
        <v>45</v>
      </c>
      <c r="C100" s="8">
        <v>12650</v>
      </c>
      <c r="D100" s="8">
        <v>12890</v>
      </c>
      <c r="E100" s="8">
        <v>12604.55</v>
      </c>
      <c r="F100" s="8">
        <v>12477.75</v>
      </c>
      <c r="G100" s="8">
        <v>12800</v>
      </c>
      <c r="H100" s="8">
        <v>12758.4</v>
      </c>
      <c r="I100" s="8">
        <v>12765.78</v>
      </c>
      <c r="J100" s="8">
        <v>19325</v>
      </c>
      <c r="K100" s="8">
        <v>11095</v>
      </c>
      <c r="L100" s="7">
        <v>329534</v>
      </c>
      <c r="M100" s="8">
        <v>4206758565.25</v>
      </c>
      <c r="N100" s="7">
        <v>53383</v>
      </c>
      <c r="O100" s="7">
        <v>69386</v>
      </c>
      <c r="P100" s="7">
        <v>21.06</v>
      </c>
      <c r="R100" s="6">
        <v>44708</v>
      </c>
      <c r="S100" s="6">
        <v>44742</v>
      </c>
      <c r="T100" s="7" t="s">
        <v>46</v>
      </c>
      <c r="U100" s="7" t="s">
        <v>47</v>
      </c>
      <c r="V100" s="8">
        <v>12697.9</v>
      </c>
      <c r="W100" s="8">
        <v>12940.5</v>
      </c>
      <c r="X100" s="8">
        <v>12633.8</v>
      </c>
      <c r="Y100" s="8">
        <v>12780.7</v>
      </c>
      <c r="Z100" s="8">
        <v>12795.1</v>
      </c>
      <c r="AA100" s="8">
        <v>12780.7</v>
      </c>
      <c r="AB100" s="7">
        <v>463850</v>
      </c>
      <c r="AC100" s="8">
        <v>5938853472.5</v>
      </c>
      <c r="AD100" s="8">
        <v>5938853472.5</v>
      </c>
      <c r="AE100" s="7">
        <v>1041450</v>
      </c>
      <c r="AF100" s="7">
        <v>33250</v>
      </c>
      <c r="AH100" s="6">
        <v>44708</v>
      </c>
      <c r="AI100" s="6">
        <v>44770</v>
      </c>
      <c r="AL100" s="8">
        <v>12747.4</v>
      </c>
      <c r="AM100" s="8">
        <v>12973.95</v>
      </c>
      <c r="AN100" s="8">
        <v>12600.55</v>
      </c>
      <c r="AO100" s="8">
        <v>12823</v>
      </c>
      <c r="AP100" s="8">
        <v>12828.7</v>
      </c>
      <c r="AQ100" s="8">
        <v>12823</v>
      </c>
      <c r="AR100" s="7">
        <v>14050</v>
      </c>
      <c r="AS100" s="8">
        <v>180395137.5</v>
      </c>
      <c r="AT100" s="8">
        <v>180395137.5</v>
      </c>
      <c r="AU100" s="7">
        <v>17100</v>
      </c>
      <c r="AV100" s="7">
        <v>2600</v>
      </c>
      <c r="AX100" s="6">
        <f t="shared" si="26"/>
        <v>44708</v>
      </c>
      <c r="AY100" s="23">
        <f t="shared" si="28"/>
        <v>12758.4</v>
      </c>
      <c r="AZ100" s="7">
        <f t="shared" si="29"/>
        <v>88.576641108000004</v>
      </c>
      <c r="BA100" s="7">
        <f t="shared" si="30"/>
        <v>72.878428577800008</v>
      </c>
      <c r="BB100" s="24">
        <f t="shared" si="27"/>
        <v>1058550</v>
      </c>
      <c r="BC100" s="7">
        <f t="shared" si="31"/>
        <v>600</v>
      </c>
      <c r="BD100" s="5"/>
      <c r="BE100" s="27">
        <f t="shared" si="32"/>
        <v>2.2492035823766274E-2</v>
      </c>
      <c r="BF100" s="27">
        <f t="shared" si="33"/>
        <v>1.2154027307743287</v>
      </c>
      <c r="BG100" s="27">
        <f t="shared" si="34"/>
        <v>5.671345526726216E-4</v>
      </c>
      <c r="BH100" s="5"/>
      <c r="BI100" s="5">
        <f>BC100</f>
        <v>600</v>
      </c>
      <c r="BJ100" s="23"/>
      <c r="BK100" s="5"/>
      <c r="BL100" s="7">
        <f t="shared" si="35"/>
        <v>12765.78</v>
      </c>
      <c r="BM100" s="5"/>
      <c r="BN100" s="7">
        <f t="shared" si="36"/>
        <v>12890</v>
      </c>
      <c r="BO100" s="7">
        <f t="shared" si="37"/>
        <v>12604.55</v>
      </c>
      <c r="BP100" s="5"/>
      <c r="BQ100" s="25">
        <f t="shared" si="38"/>
        <v>0.33979818887451491</v>
      </c>
      <c r="BR100" s="25">
        <f t="shared" si="39"/>
        <v>0.14992338891392515</v>
      </c>
    </row>
    <row r="101" spans="1:70" s="7" customFormat="1" ht="14.4">
      <c r="A101" s="6">
        <v>44711</v>
      </c>
      <c r="B101" s="7" t="s">
        <v>45</v>
      </c>
      <c r="C101" s="8">
        <v>12924</v>
      </c>
      <c r="D101" s="8">
        <v>12990</v>
      </c>
      <c r="E101" s="8">
        <v>12837</v>
      </c>
      <c r="F101" s="8">
        <v>12758.4</v>
      </c>
      <c r="G101" s="8">
        <v>12940</v>
      </c>
      <c r="H101" s="8">
        <v>12924.05</v>
      </c>
      <c r="I101" s="8">
        <v>12920.1</v>
      </c>
      <c r="J101" s="8">
        <v>19325</v>
      </c>
      <c r="K101" s="8">
        <v>11430.5</v>
      </c>
      <c r="L101" s="7">
        <v>280392</v>
      </c>
      <c r="M101" s="8">
        <v>3622692525.9499998</v>
      </c>
      <c r="N101" s="7">
        <v>40322</v>
      </c>
      <c r="O101" s="7">
        <v>75589</v>
      </c>
      <c r="P101" s="7">
        <v>26.96</v>
      </c>
      <c r="R101" s="6">
        <v>44711</v>
      </c>
      <c r="S101" s="6">
        <v>44742</v>
      </c>
      <c r="T101" s="7" t="s">
        <v>46</v>
      </c>
      <c r="U101" s="7" t="s">
        <v>47</v>
      </c>
      <c r="V101" s="8">
        <v>12977.85</v>
      </c>
      <c r="W101" s="8">
        <v>13057.55</v>
      </c>
      <c r="X101" s="8">
        <v>12857.2</v>
      </c>
      <c r="Y101" s="8">
        <v>12967.35</v>
      </c>
      <c r="Z101" s="8">
        <v>12979.25</v>
      </c>
      <c r="AA101" s="8">
        <v>12967.35</v>
      </c>
      <c r="AB101" s="7">
        <v>414500</v>
      </c>
      <c r="AC101" s="8">
        <v>5372473437.5</v>
      </c>
      <c r="AD101" s="8">
        <v>5372473437.5</v>
      </c>
      <c r="AE101" s="7">
        <v>1066500</v>
      </c>
      <c r="AF101" s="7">
        <v>25050</v>
      </c>
      <c r="AH101" s="6">
        <v>44711</v>
      </c>
      <c r="AI101" s="6">
        <v>44770</v>
      </c>
      <c r="AL101" s="8">
        <v>12980</v>
      </c>
      <c r="AM101" s="8">
        <v>13094.9</v>
      </c>
      <c r="AN101" s="8">
        <v>12926.8</v>
      </c>
      <c r="AO101" s="8">
        <v>13007.9</v>
      </c>
      <c r="AP101" s="8">
        <v>13018</v>
      </c>
      <c r="AQ101" s="8">
        <v>13007.9</v>
      </c>
      <c r="AR101" s="7">
        <v>8800</v>
      </c>
      <c r="AS101" s="8">
        <v>114491762.5</v>
      </c>
      <c r="AT101" s="8">
        <v>114491762.5</v>
      </c>
      <c r="AU101" s="7">
        <v>17900</v>
      </c>
      <c r="AV101" s="7">
        <v>800</v>
      </c>
      <c r="AX101" s="6">
        <f t="shared" si="26"/>
        <v>44711</v>
      </c>
      <c r="AY101" s="23">
        <f t="shared" si="28"/>
        <v>12924.05</v>
      </c>
      <c r="AZ101" s="7">
        <f t="shared" si="29"/>
        <v>97.661743889999997</v>
      </c>
      <c r="BA101" s="7">
        <f t="shared" si="30"/>
        <v>74.708327239400006</v>
      </c>
      <c r="BB101" s="24">
        <f t="shared" si="27"/>
        <v>1084400</v>
      </c>
      <c r="BC101" s="7">
        <f t="shared" si="31"/>
        <v>25850</v>
      </c>
      <c r="BD101" s="5"/>
      <c r="BE101" s="27">
        <f t="shared" si="32"/>
        <v>1.2983602959618732E-2</v>
      </c>
      <c r="BF101" s="27">
        <f t="shared" si="33"/>
        <v>1.3072404040990857</v>
      </c>
      <c r="BG101" s="27">
        <f t="shared" si="34"/>
        <v>2.4420197439894195E-2</v>
      </c>
      <c r="BH101" s="5"/>
      <c r="BI101" s="7">
        <f>BC101</f>
        <v>25850</v>
      </c>
      <c r="BJ101" s="26"/>
      <c r="BK101" s="5"/>
      <c r="BL101" s="7">
        <f t="shared" si="35"/>
        <v>12920.1</v>
      </c>
      <c r="BM101" s="5"/>
      <c r="BN101" s="7">
        <f t="shared" si="36"/>
        <v>12990</v>
      </c>
      <c r="BO101" s="7">
        <f t="shared" si="37"/>
        <v>12837</v>
      </c>
      <c r="BP101" s="5"/>
      <c r="BQ101" s="25">
        <f t="shared" si="38"/>
        <v>0.33122639068564041</v>
      </c>
      <c r="BR101" s="25">
        <f t="shared" si="39"/>
        <v>0.13066357552163066</v>
      </c>
    </row>
    <row r="102" spans="1:70" s="7" customFormat="1" ht="14.4">
      <c r="A102" s="6">
        <v>44712</v>
      </c>
      <c r="B102" s="7" t="s">
        <v>45</v>
      </c>
      <c r="C102" s="8">
        <v>12924.05</v>
      </c>
      <c r="D102" s="8">
        <v>13111.95</v>
      </c>
      <c r="E102" s="8">
        <v>12773.6</v>
      </c>
      <c r="F102" s="8">
        <v>12924.05</v>
      </c>
      <c r="G102" s="8">
        <v>12959</v>
      </c>
      <c r="H102" s="8">
        <v>12934</v>
      </c>
      <c r="I102" s="8">
        <v>12953.65</v>
      </c>
      <c r="J102" s="8">
        <v>19325</v>
      </c>
      <c r="K102" s="8">
        <v>11430.5</v>
      </c>
      <c r="L102" s="7">
        <v>419919</v>
      </c>
      <c r="M102" s="8">
        <v>5439481923.9499998</v>
      </c>
      <c r="N102" s="7">
        <v>61573</v>
      </c>
      <c r="O102" s="7">
        <v>144307</v>
      </c>
      <c r="P102" s="7">
        <v>34.369999999999997</v>
      </c>
      <c r="R102" s="6">
        <v>44712</v>
      </c>
      <c r="S102" s="6">
        <v>44742</v>
      </c>
      <c r="T102" s="7" t="s">
        <v>46</v>
      </c>
      <c r="U102" s="7" t="s">
        <v>47</v>
      </c>
      <c r="V102" s="8">
        <v>12940</v>
      </c>
      <c r="W102" s="8">
        <v>13129.45</v>
      </c>
      <c r="X102" s="8">
        <v>12790.05</v>
      </c>
      <c r="Y102" s="8">
        <v>12939.5</v>
      </c>
      <c r="Z102" s="8">
        <v>12940</v>
      </c>
      <c r="AA102" s="8">
        <v>12939.5</v>
      </c>
      <c r="AB102" s="7">
        <v>432150</v>
      </c>
      <c r="AC102" s="8">
        <v>5604799412.5</v>
      </c>
      <c r="AD102" s="8">
        <v>5604799412.5</v>
      </c>
      <c r="AE102" s="7">
        <v>1045900</v>
      </c>
      <c r="AF102" s="7">
        <v>-20600</v>
      </c>
      <c r="AH102" s="6">
        <v>44712</v>
      </c>
      <c r="AI102" s="6">
        <v>44770</v>
      </c>
      <c r="AL102" s="8">
        <v>12931.6</v>
      </c>
      <c r="AM102" s="8">
        <v>13160</v>
      </c>
      <c r="AN102" s="8">
        <v>12848.95</v>
      </c>
      <c r="AO102" s="8">
        <v>12966.95</v>
      </c>
      <c r="AP102" s="8">
        <v>12957.55</v>
      </c>
      <c r="AQ102" s="8">
        <v>12966.95</v>
      </c>
      <c r="AR102" s="7">
        <v>8050</v>
      </c>
      <c r="AS102" s="8">
        <v>104633630</v>
      </c>
      <c r="AT102" s="8">
        <v>104633630</v>
      </c>
      <c r="AU102" s="7">
        <v>18600</v>
      </c>
      <c r="AV102" s="7">
        <v>700</v>
      </c>
      <c r="AX102" s="6">
        <f t="shared" si="26"/>
        <v>44712</v>
      </c>
      <c r="AY102" s="23">
        <f t="shared" si="28"/>
        <v>12934</v>
      </c>
      <c r="AZ102" s="7">
        <f t="shared" si="29"/>
        <v>186.93023705499999</v>
      </c>
      <c r="BA102" s="7">
        <f t="shared" si="30"/>
        <v>75.243853864399995</v>
      </c>
      <c r="BB102" s="24">
        <f t="shared" si="27"/>
        <v>1064500</v>
      </c>
      <c r="BC102" s="7">
        <f t="shared" si="31"/>
        <v>-19900</v>
      </c>
      <c r="BD102" s="5"/>
      <c r="BE102" s="27">
        <f t="shared" si="32"/>
        <v>7.6988250587089406E-4</v>
      </c>
      <c r="BF102" s="27">
        <f t="shared" si="33"/>
        <v>2.4843256618922598</v>
      </c>
      <c r="BG102" s="27">
        <f t="shared" si="34"/>
        <v>-1.8351161932866102E-2</v>
      </c>
      <c r="BH102" s="5"/>
      <c r="BI102" s="5"/>
      <c r="BJ102" s="23">
        <f>BC102</f>
        <v>-19900</v>
      </c>
      <c r="BK102" s="5"/>
      <c r="BL102" s="7">
        <f t="shared" si="35"/>
        <v>12953.65</v>
      </c>
      <c r="BM102" s="5"/>
      <c r="BN102" s="7">
        <f t="shared" si="36"/>
        <v>13111.95</v>
      </c>
      <c r="BO102" s="7">
        <f t="shared" si="37"/>
        <v>12773.6</v>
      </c>
      <c r="BP102" s="5"/>
      <c r="BQ102" s="25">
        <f t="shared" si="38"/>
        <v>0.33071151358344114</v>
      </c>
      <c r="BR102" s="25">
        <f t="shared" si="39"/>
        <v>0.13153405362845019</v>
      </c>
    </row>
    <row r="103" spans="1:70" s="7" customFormat="1" ht="14.4">
      <c r="A103" s="6">
        <v>44713</v>
      </c>
      <c r="B103" s="7" t="s">
        <v>45</v>
      </c>
      <c r="C103" s="8">
        <v>12959</v>
      </c>
      <c r="D103" s="8">
        <v>13024.95</v>
      </c>
      <c r="E103" s="8">
        <v>12532</v>
      </c>
      <c r="F103" s="8">
        <v>12934</v>
      </c>
      <c r="G103" s="8">
        <v>12585</v>
      </c>
      <c r="H103" s="8">
        <v>12596.6</v>
      </c>
      <c r="I103" s="8">
        <v>12738</v>
      </c>
      <c r="J103" s="8">
        <v>19325</v>
      </c>
      <c r="K103" s="8">
        <v>11430.5</v>
      </c>
      <c r="L103" s="7">
        <v>281233</v>
      </c>
      <c r="M103" s="8">
        <v>3582344759.0999999</v>
      </c>
      <c r="N103" s="7">
        <v>46557</v>
      </c>
      <c r="O103" s="7">
        <v>83557</v>
      </c>
      <c r="P103" s="7">
        <v>29.71</v>
      </c>
      <c r="R103" s="6">
        <v>44713</v>
      </c>
      <c r="S103" s="6">
        <v>44742</v>
      </c>
      <c r="T103" s="7" t="s">
        <v>46</v>
      </c>
      <c r="U103" s="7" t="s">
        <v>47</v>
      </c>
      <c r="V103" s="8">
        <v>12989.9</v>
      </c>
      <c r="W103" s="8">
        <v>13029.05</v>
      </c>
      <c r="X103" s="8">
        <v>12552.9</v>
      </c>
      <c r="Y103" s="8">
        <v>12640.2</v>
      </c>
      <c r="Z103" s="8">
        <v>12631.35</v>
      </c>
      <c r="AA103" s="8">
        <v>12640.2</v>
      </c>
      <c r="AB103" s="7">
        <v>465400</v>
      </c>
      <c r="AC103" s="8">
        <v>5938079017.5</v>
      </c>
      <c r="AD103" s="8">
        <v>5938079017.5</v>
      </c>
      <c r="AE103" s="7">
        <v>1072500</v>
      </c>
      <c r="AF103" s="7">
        <v>26600</v>
      </c>
      <c r="AH103" s="6">
        <v>44713</v>
      </c>
      <c r="AI103" s="6">
        <v>44770</v>
      </c>
      <c r="AL103" s="8">
        <v>13049.9</v>
      </c>
      <c r="AM103" s="8">
        <v>13059</v>
      </c>
      <c r="AN103" s="8">
        <v>12615.15</v>
      </c>
      <c r="AO103" s="8">
        <v>12684.8</v>
      </c>
      <c r="AP103" s="8">
        <v>12676.6</v>
      </c>
      <c r="AQ103" s="8">
        <v>12684.8</v>
      </c>
      <c r="AR103" s="7">
        <v>6150</v>
      </c>
      <c r="AS103" s="8">
        <v>78661542.5</v>
      </c>
      <c r="AT103" s="8">
        <v>78661542.5</v>
      </c>
      <c r="AU103" s="7">
        <v>21100</v>
      </c>
      <c r="AV103" s="7">
        <v>2500</v>
      </c>
      <c r="AX103" s="6">
        <f t="shared" si="26"/>
        <v>44713</v>
      </c>
      <c r="AY103" s="23">
        <f t="shared" si="28"/>
        <v>12596.6</v>
      </c>
      <c r="AZ103" s="7">
        <f t="shared" si="29"/>
        <v>106.43490660000001</v>
      </c>
      <c r="BA103" s="7">
        <f t="shared" si="30"/>
        <v>99.683267258000001</v>
      </c>
      <c r="BB103" s="24">
        <f t="shared" si="27"/>
        <v>1093600</v>
      </c>
      <c r="BC103" s="7">
        <f t="shared" si="31"/>
        <v>29100</v>
      </c>
      <c r="BD103" s="5"/>
      <c r="BE103" s="27">
        <f t="shared" si="32"/>
        <v>-2.6086284212153983E-2</v>
      </c>
      <c r="BF103" s="27">
        <f t="shared" si="33"/>
        <v>1.0677309194182554</v>
      </c>
      <c r="BG103" s="27">
        <f t="shared" si="34"/>
        <v>2.7336777829967122E-2</v>
      </c>
      <c r="BH103" s="5"/>
      <c r="BJ103" s="26">
        <f>BC103</f>
        <v>29100</v>
      </c>
      <c r="BK103" s="5"/>
      <c r="BL103" s="7">
        <f t="shared" si="35"/>
        <v>12738</v>
      </c>
      <c r="BM103" s="5"/>
      <c r="BN103" s="7">
        <f t="shared" si="36"/>
        <v>13024.95</v>
      </c>
      <c r="BO103" s="7">
        <f t="shared" si="37"/>
        <v>12532</v>
      </c>
      <c r="BP103" s="5"/>
      <c r="BQ103" s="25">
        <f t="shared" si="38"/>
        <v>0.34817076326002583</v>
      </c>
      <c r="BR103" s="25">
        <f t="shared" si="39"/>
        <v>0.10201653470976776</v>
      </c>
    </row>
    <row r="104" spans="1:70" s="7" customFormat="1" ht="14.4">
      <c r="A104" s="6">
        <v>44714</v>
      </c>
      <c r="B104" s="7" t="s">
        <v>45</v>
      </c>
      <c r="C104" s="8">
        <v>12544</v>
      </c>
      <c r="D104" s="8">
        <v>13030</v>
      </c>
      <c r="E104" s="8">
        <v>12450.05</v>
      </c>
      <c r="F104" s="8">
        <v>12596.6</v>
      </c>
      <c r="G104" s="8">
        <v>13025</v>
      </c>
      <c r="H104" s="8">
        <v>12936</v>
      </c>
      <c r="I104" s="8">
        <v>12809.27</v>
      </c>
      <c r="J104" s="8">
        <v>19325</v>
      </c>
      <c r="K104" s="8">
        <v>11430.5</v>
      </c>
      <c r="L104" s="7">
        <v>366146</v>
      </c>
      <c r="M104" s="8">
        <v>4690061457.3500004</v>
      </c>
      <c r="N104" s="7">
        <v>57366</v>
      </c>
      <c r="O104" s="7">
        <v>89199</v>
      </c>
      <c r="P104" s="7">
        <v>24.36</v>
      </c>
      <c r="R104" s="6">
        <v>44714</v>
      </c>
      <c r="S104" s="6">
        <v>44742</v>
      </c>
      <c r="T104" s="7" t="s">
        <v>46</v>
      </c>
      <c r="U104" s="7" t="s">
        <v>47</v>
      </c>
      <c r="V104" s="8">
        <v>12588.3</v>
      </c>
      <c r="W104" s="8">
        <v>13030</v>
      </c>
      <c r="X104" s="8">
        <v>12477</v>
      </c>
      <c r="Y104" s="8">
        <v>12952.3</v>
      </c>
      <c r="Z104" s="8">
        <v>13020.95</v>
      </c>
      <c r="AA104" s="8">
        <v>12952.3</v>
      </c>
      <c r="AB104" s="7">
        <v>539950</v>
      </c>
      <c r="AC104" s="8">
        <v>6927208145</v>
      </c>
      <c r="AD104" s="8">
        <v>6927208145</v>
      </c>
      <c r="AE104" s="7">
        <v>1084500</v>
      </c>
      <c r="AF104" s="7">
        <v>12000</v>
      </c>
      <c r="AH104" s="6">
        <v>44714</v>
      </c>
      <c r="AI104" s="6">
        <v>44770</v>
      </c>
      <c r="AL104" s="8">
        <v>12600</v>
      </c>
      <c r="AM104" s="8">
        <v>13073.85</v>
      </c>
      <c r="AN104" s="8">
        <v>12530</v>
      </c>
      <c r="AO104" s="8">
        <v>13002.4</v>
      </c>
      <c r="AP104" s="8">
        <v>13048.7</v>
      </c>
      <c r="AQ104" s="8">
        <v>13002.4</v>
      </c>
      <c r="AR104" s="7">
        <v>9500</v>
      </c>
      <c r="AS104" s="8">
        <v>122514160</v>
      </c>
      <c r="AT104" s="8">
        <v>122514160</v>
      </c>
      <c r="AU104" s="7">
        <v>20000</v>
      </c>
      <c r="AV104" s="7">
        <v>-1100</v>
      </c>
      <c r="AX104" s="6">
        <f t="shared" si="26"/>
        <v>44714</v>
      </c>
      <c r="AY104" s="23">
        <f t="shared" si="28"/>
        <v>12936</v>
      </c>
      <c r="AZ104" s="7">
        <f t="shared" si="29"/>
        <v>114.257407473</v>
      </c>
      <c r="BA104" s="7">
        <f t="shared" si="30"/>
        <v>111.72270940999999</v>
      </c>
      <c r="BB104" s="24">
        <f t="shared" si="27"/>
        <v>1104500</v>
      </c>
      <c r="BC104" s="7">
        <f t="shared" si="31"/>
        <v>10900</v>
      </c>
      <c r="BD104" s="5"/>
      <c r="BE104" s="27">
        <f t="shared" si="32"/>
        <v>2.6943778479907247E-2</v>
      </c>
      <c r="BF104" s="27">
        <f t="shared" si="33"/>
        <v>1.0226874023767019</v>
      </c>
      <c r="BG104" s="27">
        <f t="shared" si="34"/>
        <v>9.9670811997073887E-3</v>
      </c>
      <c r="BH104" s="5"/>
      <c r="BI104" s="5">
        <f>BC104</f>
        <v>10900</v>
      </c>
      <c r="BJ104" s="23"/>
      <c r="BK104" s="5"/>
      <c r="BL104" s="7">
        <f t="shared" si="35"/>
        <v>12809.27</v>
      </c>
      <c r="BM104" s="5"/>
      <c r="BN104" s="7">
        <f t="shared" si="36"/>
        <v>13030</v>
      </c>
      <c r="BO104" s="7">
        <f t="shared" si="37"/>
        <v>12450.05</v>
      </c>
      <c r="BP104" s="5"/>
      <c r="BQ104" s="25">
        <f t="shared" si="38"/>
        <v>0.33060802069857698</v>
      </c>
      <c r="BR104" s="25">
        <f t="shared" si="39"/>
        <v>0.13170902410218277</v>
      </c>
    </row>
    <row r="105" spans="1:70" s="7" customFormat="1" ht="14.4">
      <c r="A105" s="6">
        <v>44715</v>
      </c>
      <c r="B105" s="7" t="s">
        <v>45</v>
      </c>
      <c r="C105" s="8">
        <v>13100</v>
      </c>
      <c r="D105" s="8">
        <v>13220</v>
      </c>
      <c r="E105" s="8">
        <v>12652.05</v>
      </c>
      <c r="F105" s="8">
        <v>12936</v>
      </c>
      <c r="G105" s="8">
        <v>12695</v>
      </c>
      <c r="H105" s="8">
        <v>12691.6</v>
      </c>
      <c r="I105" s="8">
        <v>12964.59</v>
      </c>
      <c r="J105" s="8">
        <v>19325</v>
      </c>
      <c r="K105" s="8">
        <v>11430.5</v>
      </c>
      <c r="L105" s="7">
        <v>317180</v>
      </c>
      <c r="M105" s="8">
        <v>4112109189</v>
      </c>
      <c r="N105" s="7">
        <v>47936</v>
      </c>
      <c r="O105" s="7">
        <v>86912</v>
      </c>
      <c r="P105" s="7">
        <v>27.4</v>
      </c>
      <c r="R105" s="6">
        <v>44715</v>
      </c>
      <c r="S105" s="6">
        <v>44742</v>
      </c>
      <c r="T105" s="7" t="s">
        <v>46</v>
      </c>
      <c r="U105" s="7" t="s">
        <v>47</v>
      </c>
      <c r="V105" s="8">
        <v>13100.8</v>
      </c>
      <c r="W105" s="8">
        <v>13264.6</v>
      </c>
      <c r="X105" s="8">
        <v>12709.75</v>
      </c>
      <c r="Y105" s="8">
        <v>12739.05</v>
      </c>
      <c r="Z105" s="8">
        <v>12725</v>
      </c>
      <c r="AA105" s="8">
        <v>12739.05</v>
      </c>
      <c r="AB105" s="7">
        <v>401500</v>
      </c>
      <c r="AC105" s="8">
        <v>5227923675</v>
      </c>
      <c r="AD105" s="8">
        <v>5227923675</v>
      </c>
      <c r="AE105" s="7">
        <v>1056450</v>
      </c>
      <c r="AF105" s="7">
        <v>-28050</v>
      </c>
      <c r="AH105" s="6">
        <v>44715</v>
      </c>
      <c r="AI105" s="6">
        <v>44770</v>
      </c>
      <c r="AL105" s="8">
        <v>13600</v>
      </c>
      <c r="AM105" s="8">
        <v>13600</v>
      </c>
      <c r="AN105" s="8">
        <v>12750</v>
      </c>
      <c r="AO105" s="8">
        <v>12774.65</v>
      </c>
      <c r="AP105" s="8">
        <v>12779.4</v>
      </c>
      <c r="AQ105" s="8">
        <v>12774.65</v>
      </c>
      <c r="AR105" s="7">
        <v>14200</v>
      </c>
      <c r="AS105" s="8">
        <v>185230347.5</v>
      </c>
      <c r="AT105" s="8">
        <v>185230347.5</v>
      </c>
      <c r="AU105" s="7">
        <v>22900</v>
      </c>
      <c r="AV105" s="7">
        <v>2900</v>
      </c>
      <c r="AX105" s="6">
        <f t="shared" si="26"/>
        <v>44715</v>
      </c>
      <c r="AY105" s="23">
        <f t="shared" si="28"/>
        <v>12691.6</v>
      </c>
      <c r="AZ105" s="7">
        <f t="shared" si="29"/>
        <v>112.67784460799999</v>
      </c>
      <c r="BA105" s="7">
        <f t="shared" si="30"/>
        <v>118.77218722520001</v>
      </c>
      <c r="BB105" s="24">
        <f t="shared" si="27"/>
        <v>1079350</v>
      </c>
      <c r="BC105" s="7">
        <f t="shared" si="31"/>
        <v>-25150</v>
      </c>
      <c r="BD105" s="5"/>
      <c r="BE105" s="27">
        <f t="shared" si="32"/>
        <v>-1.8893011750154579E-2</v>
      </c>
      <c r="BF105" s="27">
        <f t="shared" si="33"/>
        <v>0.94868880703826097</v>
      </c>
      <c r="BG105" s="27">
        <f t="shared" si="34"/>
        <v>-2.2770484382073335E-2</v>
      </c>
      <c r="BH105" s="5"/>
      <c r="BI105" s="7">
        <f>BC105</f>
        <v>-25150</v>
      </c>
      <c r="BJ105" s="26"/>
      <c r="BK105" s="5"/>
      <c r="BL105" s="7">
        <f t="shared" si="35"/>
        <v>12964.59</v>
      </c>
      <c r="BM105" s="5"/>
      <c r="BN105" s="7">
        <f t="shared" si="36"/>
        <v>13220</v>
      </c>
      <c r="BO105" s="7">
        <f t="shared" si="37"/>
        <v>12652.05</v>
      </c>
      <c r="BP105" s="5"/>
      <c r="BQ105" s="25">
        <f t="shared" si="38"/>
        <v>0.34325485122897798</v>
      </c>
      <c r="BR105" s="25">
        <f t="shared" si="39"/>
        <v>0.11032763221206425</v>
      </c>
    </row>
    <row r="106" spans="1:70" s="7" customFormat="1" ht="14.4">
      <c r="A106" s="6">
        <v>44718</v>
      </c>
      <c r="B106" s="7" t="s">
        <v>45</v>
      </c>
      <c r="C106" s="8">
        <v>12689</v>
      </c>
      <c r="D106" s="8">
        <v>12689</v>
      </c>
      <c r="E106" s="8">
        <v>12282.05</v>
      </c>
      <c r="F106" s="8">
        <v>12691.6</v>
      </c>
      <c r="G106" s="8">
        <v>12538</v>
      </c>
      <c r="H106" s="8">
        <v>12516.4</v>
      </c>
      <c r="I106" s="8">
        <v>12437.81</v>
      </c>
      <c r="J106" s="8">
        <v>19325</v>
      </c>
      <c r="K106" s="8">
        <v>11430.5</v>
      </c>
      <c r="L106" s="7">
        <v>309747</v>
      </c>
      <c r="M106" s="8">
        <v>3852573902.9000001</v>
      </c>
      <c r="N106" s="7">
        <v>53344</v>
      </c>
      <c r="O106" s="7">
        <v>93441</v>
      </c>
      <c r="P106" s="7">
        <v>30.17</v>
      </c>
      <c r="R106" s="6">
        <v>44718</v>
      </c>
      <c r="S106" s="6">
        <v>44742</v>
      </c>
      <c r="T106" s="7" t="s">
        <v>46</v>
      </c>
      <c r="U106" s="7" t="s">
        <v>47</v>
      </c>
      <c r="V106" s="8">
        <v>12741.85</v>
      </c>
      <c r="W106" s="8">
        <v>12747.15</v>
      </c>
      <c r="X106" s="8">
        <v>12337.05</v>
      </c>
      <c r="Y106" s="8">
        <v>12574.4</v>
      </c>
      <c r="Z106" s="8">
        <v>12579.9</v>
      </c>
      <c r="AA106" s="8">
        <v>12574.4</v>
      </c>
      <c r="AB106" s="7">
        <v>289250</v>
      </c>
      <c r="AC106" s="8">
        <v>3611795312.5</v>
      </c>
      <c r="AD106" s="8">
        <v>3611795312.5</v>
      </c>
      <c r="AE106" s="7">
        <v>1078900</v>
      </c>
      <c r="AF106" s="7">
        <v>22450</v>
      </c>
      <c r="AH106" s="6">
        <v>44718</v>
      </c>
      <c r="AI106" s="6">
        <v>44770</v>
      </c>
      <c r="AL106" s="8">
        <v>12688.85</v>
      </c>
      <c r="AM106" s="8">
        <v>12699.8</v>
      </c>
      <c r="AN106" s="8">
        <v>12397</v>
      </c>
      <c r="AO106" s="8">
        <v>12615.45</v>
      </c>
      <c r="AP106" s="8">
        <v>12625</v>
      </c>
      <c r="AQ106" s="8">
        <v>12615.45</v>
      </c>
      <c r="AR106" s="7">
        <v>8250</v>
      </c>
      <c r="AS106" s="8">
        <v>103408475</v>
      </c>
      <c r="AT106" s="8">
        <v>103408475</v>
      </c>
      <c r="AU106" s="7">
        <v>24050</v>
      </c>
      <c r="AV106" s="7">
        <v>1150</v>
      </c>
      <c r="AX106" s="6">
        <f t="shared" si="26"/>
        <v>44718</v>
      </c>
      <c r="AY106" s="23">
        <f t="shared" si="28"/>
        <v>12516.4</v>
      </c>
      <c r="AZ106" s="7">
        <f t="shared" si="29"/>
        <v>116.22014042100001</v>
      </c>
      <c r="BA106" s="7">
        <f t="shared" si="30"/>
        <v>123.59242792519998</v>
      </c>
      <c r="BB106" s="24">
        <f t="shared" si="27"/>
        <v>1102950</v>
      </c>
      <c r="BC106" s="7">
        <f t="shared" si="31"/>
        <v>23600</v>
      </c>
      <c r="BD106" s="5"/>
      <c r="BE106" s="27">
        <f t="shared" si="32"/>
        <v>-1.3804406063853315E-2</v>
      </c>
      <c r="BF106" s="27">
        <f t="shared" si="33"/>
        <v>0.9403500066471564</v>
      </c>
      <c r="BG106" s="27">
        <f t="shared" si="34"/>
        <v>2.1865011349423265E-2</v>
      </c>
      <c r="BH106" s="5"/>
      <c r="BI106" s="5"/>
      <c r="BJ106" s="23">
        <f>BC106</f>
        <v>23600</v>
      </c>
      <c r="BK106" s="5"/>
      <c r="BL106" s="7">
        <f t="shared" si="35"/>
        <v>12437.81</v>
      </c>
      <c r="BM106" s="5"/>
      <c r="BN106" s="7">
        <f t="shared" si="36"/>
        <v>12689</v>
      </c>
      <c r="BO106" s="7">
        <f t="shared" si="37"/>
        <v>12282.05</v>
      </c>
      <c r="BP106" s="5"/>
      <c r="BQ106" s="25">
        <f t="shared" si="38"/>
        <v>0.35232082794307895</v>
      </c>
      <c r="BR106" s="25">
        <f t="shared" si="39"/>
        <v>9.5000218713092138E-2</v>
      </c>
    </row>
    <row r="107" spans="1:70" s="7" customFormat="1" ht="14.4">
      <c r="A107" s="6">
        <v>44719</v>
      </c>
      <c r="B107" s="7" t="s">
        <v>45</v>
      </c>
      <c r="C107" s="8">
        <v>12440</v>
      </c>
      <c r="D107" s="8">
        <v>12449.95</v>
      </c>
      <c r="E107" s="8">
        <v>12232.35</v>
      </c>
      <c r="F107" s="8">
        <v>12516.4</v>
      </c>
      <c r="G107" s="8">
        <v>12319</v>
      </c>
      <c r="H107" s="8">
        <v>12338.7</v>
      </c>
      <c r="I107" s="8">
        <v>12329.88</v>
      </c>
      <c r="J107" s="8">
        <v>19325</v>
      </c>
      <c r="K107" s="8">
        <v>11430.5</v>
      </c>
      <c r="L107" s="7">
        <v>176548</v>
      </c>
      <c r="M107" s="8">
        <v>2176816165.8000002</v>
      </c>
      <c r="N107" s="7">
        <v>31270</v>
      </c>
      <c r="O107" s="7">
        <v>41216</v>
      </c>
      <c r="P107" s="7">
        <v>23.35</v>
      </c>
      <c r="R107" s="6">
        <v>44719</v>
      </c>
      <c r="S107" s="6">
        <v>44742</v>
      </c>
      <c r="T107" s="7" t="s">
        <v>46</v>
      </c>
      <c r="U107" s="7" t="s">
        <v>47</v>
      </c>
      <c r="V107" s="8">
        <v>12509.15</v>
      </c>
      <c r="W107" s="8">
        <v>12509.15</v>
      </c>
      <c r="X107" s="8">
        <v>12250.35</v>
      </c>
      <c r="Y107" s="8">
        <v>12358.15</v>
      </c>
      <c r="Z107" s="8">
        <v>12335.55</v>
      </c>
      <c r="AA107" s="8">
        <v>12358.15</v>
      </c>
      <c r="AB107" s="7">
        <v>271600</v>
      </c>
      <c r="AC107" s="8">
        <v>3355763260</v>
      </c>
      <c r="AD107" s="8">
        <v>3355763260</v>
      </c>
      <c r="AE107" s="7">
        <v>1085250</v>
      </c>
      <c r="AF107" s="7">
        <v>6350</v>
      </c>
      <c r="AH107" s="6">
        <v>44719</v>
      </c>
      <c r="AI107" s="6">
        <v>44770</v>
      </c>
      <c r="AL107" s="8">
        <v>12500</v>
      </c>
      <c r="AM107" s="8">
        <v>12540.7</v>
      </c>
      <c r="AN107" s="8">
        <v>12300</v>
      </c>
      <c r="AO107" s="8">
        <v>12404.9</v>
      </c>
      <c r="AP107" s="8">
        <v>12400</v>
      </c>
      <c r="AQ107" s="8">
        <v>12404.9</v>
      </c>
      <c r="AR107" s="7">
        <v>10850</v>
      </c>
      <c r="AS107" s="8">
        <v>134302080</v>
      </c>
      <c r="AT107" s="8">
        <v>134302080</v>
      </c>
      <c r="AU107" s="7">
        <v>26950</v>
      </c>
      <c r="AV107" s="7">
        <v>2900</v>
      </c>
      <c r="AX107" s="6">
        <f t="shared" si="26"/>
        <v>44719</v>
      </c>
      <c r="AY107" s="23">
        <f t="shared" si="28"/>
        <v>12338.7</v>
      </c>
      <c r="AZ107" s="7">
        <f t="shared" si="29"/>
        <v>50.818833407999996</v>
      </c>
      <c r="BA107" s="7">
        <f t="shared" si="30"/>
        <v>127.30410723139998</v>
      </c>
      <c r="BB107" s="24">
        <f t="shared" si="27"/>
        <v>1112200</v>
      </c>
      <c r="BC107" s="7">
        <f t="shared" si="31"/>
        <v>9250</v>
      </c>
      <c r="BD107" s="5"/>
      <c r="BE107" s="27">
        <f t="shared" si="32"/>
        <v>-1.4197373046562822E-2</v>
      </c>
      <c r="BF107" s="27">
        <f t="shared" si="33"/>
        <v>0.39919241030948732</v>
      </c>
      <c r="BG107" s="27">
        <f t="shared" si="34"/>
        <v>8.3865995738700762E-3</v>
      </c>
      <c r="BH107" s="5"/>
      <c r="BJ107" s="26">
        <f>BC107</f>
        <v>9250</v>
      </c>
      <c r="BK107" s="5"/>
      <c r="BL107" s="7">
        <f t="shared" si="35"/>
        <v>12329.88</v>
      </c>
      <c r="BM107" s="5"/>
      <c r="BN107" s="7">
        <f t="shared" si="36"/>
        <v>12449.95</v>
      </c>
      <c r="BO107" s="7">
        <f t="shared" si="37"/>
        <v>12232.35</v>
      </c>
      <c r="BP107" s="5"/>
      <c r="BQ107" s="25">
        <f t="shared" si="38"/>
        <v>0.36151617076325998</v>
      </c>
      <c r="BR107" s="25">
        <f t="shared" si="39"/>
        <v>7.9454092121954478E-2</v>
      </c>
    </row>
    <row r="108" spans="1:70" s="7" customFormat="1" ht="14.4">
      <c r="A108" s="6">
        <v>44720</v>
      </c>
      <c r="B108" s="7" t="s">
        <v>45</v>
      </c>
      <c r="C108" s="8">
        <v>12411</v>
      </c>
      <c r="D108" s="8">
        <v>12645</v>
      </c>
      <c r="E108" s="8">
        <v>12250</v>
      </c>
      <c r="F108" s="8">
        <v>12338.7</v>
      </c>
      <c r="G108" s="8">
        <v>12418.35</v>
      </c>
      <c r="H108" s="8">
        <v>12465</v>
      </c>
      <c r="I108" s="8">
        <v>12456.23</v>
      </c>
      <c r="J108" s="8">
        <v>19325</v>
      </c>
      <c r="K108" s="8">
        <v>11430.5</v>
      </c>
      <c r="L108" s="7">
        <v>236843</v>
      </c>
      <c r="M108" s="8">
        <v>2950169987</v>
      </c>
      <c r="N108" s="7">
        <v>41295</v>
      </c>
      <c r="O108" s="7">
        <v>37676</v>
      </c>
      <c r="P108" s="7">
        <v>15.91</v>
      </c>
      <c r="R108" s="6">
        <v>44720</v>
      </c>
      <c r="S108" s="6">
        <v>44742</v>
      </c>
      <c r="T108" s="7" t="s">
        <v>46</v>
      </c>
      <c r="U108" s="7" t="s">
        <v>47</v>
      </c>
      <c r="V108" s="8">
        <v>12410</v>
      </c>
      <c r="W108" s="8">
        <v>12699.2</v>
      </c>
      <c r="X108" s="8">
        <v>12271.1</v>
      </c>
      <c r="Y108" s="8">
        <v>12475.65</v>
      </c>
      <c r="Z108" s="8">
        <v>12438.6</v>
      </c>
      <c r="AA108" s="8">
        <v>12475.65</v>
      </c>
      <c r="AB108" s="7">
        <v>273350</v>
      </c>
      <c r="AC108" s="8">
        <v>3415539922.5</v>
      </c>
      <c r="AD108" s="8">
        <v>3415539922.5</v>
      </c>
      <c r="AE108" s="7">
        <v>1074050</v>
      </c>
      <c r="AF108" s="7">
        <v>-11200</v>
      </c>
      <c r="AH108" s="6">
        <v>44720</v>
      </c>
      <c r="AI108" s="6">
        <v>44770</v>
      </c>
      <c r="AL108" s="8">
        <v>12482.3</v>
      </c>
      <c r="AM108" s="8">
        <v>12737.5</v>
      </c>
      <c r="AN108" s="8">
        <v>12359.1</v>
      </c>
      <c r="AO108" s="8">
        <v>12513.6</v>
      </c>
      <c r="AP108" s="8">
        <v>12495.05</v>
      </c>
      <c r="AQ108" s="8">
        <v>12513.6</v>
      </c>
      <c r="AR108" s="7">
        <v>18000</v>
      </c>
      <c r="AS108" s="8">
        <v>225770582.5</v>
      </c>
      <c r="AT108" s="8">
        <v>225770582.5</v>
      </c>
      <c r="AU108" s="7">
        <v>28100</v>
      </c>
      <c r="AV108" s="7">
        <v>1150</v>
      </c>
      <c r="AX108" s="6">
        <f t="shared" si="26"/>
        <v>44720</v>
      </c>
      <c r="AY108" s="23">
        <f t="shared" si="28"/>
        <v>12465</v>
      </c>
      <c r="AZ108" s="7">
        <f t="shared" si="29"/>
        <v>46.930092147999993</v>
      </c>
      <c r="BA108" s="7">
        <f t="shared" si="30"/>
        <v>100.081826502</v>
      </c>
      <c r="BB108" s="24">
        <f t="shared" si="27"/>
        <v>1102150</v>
      </c>
      <c r="BC108" s="7">
        <f t="shared" si="31"/>
        <v>-10050</v>
      </c>
      <c r="BD108" s="5"/>
      <c r="BE108" s="27">
        <f t="shared" si="32"/>
        <v>1.0236086459675595E-2</v>
      </c>
      <c r="BF108" s="27">
        <f t="shared" si="33"/>
        <v>0.46891722291920962</v>
      </c>
      <c r="BG108" s="27">
        <f t="shared" si="34"/>
        <v>-9.0361445783132526E-3</v>
      </c>
      <c r="BH108" s="5"/>
      <c r="BI108" s="5"/>
      <c r="BJ108" s="23">
        <f>BC108</f>
        <v>-10050</v>
      </c>
      <c r="BK108" s="5"/>
      <c r="BL108" s="7">
        <f t="shared" si="35"/>
        <v>12456.23</v>
      </c>
      <c r="BM108" s="5"/>
      <c r="BN108" s="7">
        <f t="shared" si="36"/>
        <v>12645</v>
      </c>
      <c r="BO108" s="7">
        <f t="shared" si="37"/>
        <v>12250</v>
      </c>
      <c r="BP108" s="5"/>
      <c r="BQ108" s="25">
        <f t="shared" si="38"/>
        <v>0.35498059508408797</v>
      </c>
      <c r="BR108" s="25">
        <f t="shared" si="39"/>
        <v>9.0503477538165428E-2</v>
      </c>
    </row>
    <row r="109" spans="1:70" s="7" customFormat="1" ht="14.4">
      <c r="A109" s="6">
        <v>44721</v>
      </c>
      <c r="B109" s="7" t="s">
        <v>45</v>
      </c>
      <c r="C109" s="8">
        <v>12325.5</v>
      </c>
      <c r="D109" s="8">
        <v>12517.95</v>
      </c>
      <c r="E109" s="8">
        <v>12255</v>
      </c>
      <c r="F109" s="8">
        <v>12465</v>
      </c>
      <c r="G109" s="8">
        <v>12455</v>
      </c>
      <c r="H109" s="8">
        <v>12471</v>
      </c>
      <c r="I109" s="8">
        <v>12424.62</v>
      </c>
      <c r="J109" s="8">
        <v>19325</v>
      </c>
      <c r="K109" s="8">
        <v>11430.5</v>
      </c>
      <c r="L109" s="7">
        <v>174239</v>
      </c>
      <c r="M109" s="8">
        <v>2164853107.5999999</v>
      </c>
      <c r="N109" s="7">
        <v>30267</v>
      </c>
      <c r="O109" s="7">
        <v>43955</v>
      </c>
      <c r="P109" s="7">
        <v>25.23</v>
      </c>
      <c r="R109" s="6">
        <v>44721</v>
      </c>
      <c r="S109" s="6">
        <v>44742</v>
      </c>
      <c r="T109" s="7" t="s">
        <v>46</v>
      </c>
      <c r="U109" s="7" t="s">
        <v>47</v>
      </c>
      <c r="V109" s="8">
        <v>12475.65</v>
      </c>
      <c r="W109" s="8">
        <v>12564</v>
      </c>
      <c r="X109" s="8">
        <v>12303.1</v>
      </c>
      <c r="Y109" s="8">
        <v>12511.2</v>
      </c>
      <c r="Z109" s="8">
        <v>12511.35</v>
      </c>
      <c r="AA109" s="8">
        <v>12511.2</v>
      </c>
      <c r="AB109" s="7">
        <v>183300</v>
      </c>
      <c r="AC109" s="8">
        <v>2281602715</v>
      </c>
      <c r="AD109" s="8">
        <v>2281602715</v>
      </c>
      <c r="AE109" s="7">
        <v>1079450</v>
      </c>
      <c r="AF109" s="7">
        <v>5400</v>
      </c>
      <c r="AH109" s="6">
        <v>44721</v>
      </c>
      <c r="AI109" s="6">
        <v>44770</v>
      </c>
      <c r="AL109" s="8">
        <v>12390</v>
      </c>
      <c r="AM109" s="8">
        <v>12599</v>
      </c>
      <c r="AN109" s="8">
        <v>12375</v>
      </c>
      <c r="AO109" s="8">
        <v>12555.25</v>
      </c>
      <c r="AP109" s="8">
        <v>12560.1</v>
      </c>
      <c r="AQ109" s="8">
        <v>12555.25</v>
      </c>
      <c r="AR109" s="7">
        <v>10100</v>
      </c>
      <c r="AS109" s="8">
        <v>126086452.5</v>
      </c>
      <c r="AT109" s="8">
        <v>126086452.5</v>
      </c>
      <c r="AU109" s="7">
        <v>29700</v>
      </c>
      <c r="AV109" s="7">
        <v>1600</v>
      </c>
      <c r="AX109" s="6">
        <f t="shared" si="26"/>
        <v>44721</v>
      </c>
      <c r="AY109" s="23">
        <f t="shared" si="28"/>
        <v>12471</v>
      </c>
      <c r="AZ109" s="7">
        <f t="shared" si="29"/>
        <v>54.612417210000004</v>
      </c>
      <c r="BA109" s="7">
        <f t="shared" si="30"/>
        <v>88.180863611599989</v>
      </c>
      <c r="BB109" s="24">
        <f t="shared" si="27"/>
        <v>1109150</v>
      </c>
      <c r="BC109" s="7">
        <f t="shared" si="31"/>
        <v>7000</v>
      </c>
      <c r="BD109" s="5"/>
      <c r="BE109" s="27">
        <f t="shared" si="32"/>
        <v>4.813477737665463E-4</v>
      </c>
      <c r="BF109" s="27">
        <f t="shared" si="33"/>
        <v>0.61932277563695648</v>
      </c>
      <c r="BG109" s="27">
        <f t="shared" si="34"/>
        <v>6.3512226103524926E-3</v>
      </c>
      <c r="BH109" s="5"/>
      <c r="BI109" s="7">
        <f>BC109</f>
        <v>7000</v>
      </c>
      <c r="BJ109" s="26"/>
      <c r="BK109" s="5"/>
      <c r="BL109" s="7">
        <f t="shared" si="35"/>
        <v>12424.62</v>
      </c>
      <c r="BM109" s="5"/>
      <c r="BN109" s="7">
        <f t="shared" si="36"/>
        <v>12517.95</v>
      </c>
      <c r="BO109" s="7">
        <f t="shared" si="37"/>
        <v>12255</v>
      </c>
      <c r="BP109" s="5"/>
      <c r="BQ109" s="25">
        <f t="shared" si="38"/>
        <v>0.35467011642949547</v>
      </c>
      <c r="BR109" s="25">
        <f t="shared" si="39"/>
        <v>9.1028388959363105E-2</v>
      </c>
    </row>
    <row r="110" spans="1:70" s="7" customFormat="1" ht="14.4">
      <c r="A110" s="6">
        <v>44722</v>
      </c>
      <c r="B110" s="7" t="s">
        <v>45</v>
      </c>
      <c r="C110" s="8">
        <v>12300</v>
      </c>
      <c r="D110" s="8">
        <v>12380.95</v>
      </c>
      <c r="E110" s="8">
        <v>12175.65</v>
      </c>
      <c r="F110" s="8">
        <v>12471</v>
      </c>
      <c r="G110" s="8">
        <v>12220</v>
      </c>
      <c r="H110" s="8">
        <v>12253.5</v>
      </c>
      <c r="I110" s="8">
        <v>12273.18</v>
      </c>
      <c r="J110" s="8">
        <v>19325</v>
      </c>
      <c r="K110" s="8">
        <v>11430.5</v>
      </c>
      <c r="L110" s="7">
        <v>290670</v>
      </c>
      <c r="M110" s="8">
        <v>3567446545.3499999</v>
      </c>
      <c r="N110" s="7">
        <v>35733</v>
      </c>
      <c r="O110" s="7">
        <v>150752</v>
      </c>
      <c r="P110" s="7">
        <v>51.86</v>
      </c>
      <c r="R110" s="6">
        <v>44722</v>
      </c>
      <c r="S110" s="6">
        <v>44742</v>
      </c>
      <c r="T110" s="7" t="s">
        <v>46</v>
      </c>
      <c r="U110" s="7" t="s">
        <v>47</v>
      </c>
      <c r="V110" s="8">
        <v>12340</v>
      </c>
      <c r="W110" s="8">
        <v>12399.4</v>
      </c>
      <c r="X110" s="8">
        <v>12180.45</v>
      </c>
      <c r="Y110" s="8">
        <v>12258.1</v>
      </c>
      <c r="Z110" s="8">
        <v>12220.15</v>
      </c>
      <c r="AA110" s="8">
        <v>12258.1</v>
      </c>
      <c r="AB110" s="7">
        <v>253900</v>
      </c>
      <c r="AC110" s="8">
        <v>3116157167.5</v>
      </c>
      <c r="AD110" s="8">
        <v>3116157167.5</v>
      </c>
      <c r="AE110" s="7">
        <v>1064800</v>
      </c>
      <c r="AF110" s="7">
        <v>-14650</v>
      </c>
      <c r="AH110" s="6">
        <v>44722</v>
      </c>
      <c r="AI110" s="6">
        <v>44770</v>
      </c>
      <c r="AL110" s="8">
        <v>12342</v>
      </c>
      <c r="AM110" s="8">
        <v>12449.4</v>
      </c>
      <c r="AN110" s="8">
        <v>12225</v>
      </c>
      <c r="AO110" s="8">
        <v>12298.25</v>
      </c>
      <c r="AP110" s="8">
        <v>12275</v>
      </c>
      <c r="AQ110" s="8">
        <v>12298.25</v>
      </c>
      <c r="AR110" s="7">
        <v>19950</v>
      </c>
      <c r="AS110" s="8">
        <v>245863017.5</v>
      </c>
      <c r="AT110" s="8">
        <v>245863017.5</v>
      </c>
      <c r="AU110" s="7">
        <v>34500</v>
      </c>
      <c r="AV110" s="7">
        <v>4800</v>
      </c>
      <c r="AX110" s="6">
        <f t="shared" si="26"/>
        <v>44722</v>
      </c>
      <c r="AY110" s="23">
        <f t="shared" si="28"/>
        <v>12253.5</v>
      </c>
      <c r="AZ110" s="7">
        <f t="shared" si="29"/>
        <v>185.02064313600002</v>
      </c>
      <c r="BA110" s="7">
        <f t="shared" si="30"/>
        <v>76.251865558999981</v>
      </c>
      <c r="BB110" s="24">
        <f t="shared" si="27"/>
        <v>1099300</v>
      </c>
      <c r="BC110" s="7">
        <f t="shared" si="31"/>
        <v>-9850</v>
      </c>
      <c r="BD110" s="5"/>
      <c r="BE110" s="27">
        <f t="shared" si="32"/>
        <v>-1.7440461871541978E-2</v>
      </c>
      <c r="BF110" s="27">
        <f t="shared" si="33"/>
        <v>2.4264408717035266</v>
      </c>
      <c r="BG110" s="27">
        <f t="shared" si="34"/>
        <v>-8.8806743902988781E-3</v>
      </c>
      <c r="BH110" s="5"/>
      <c r="BI110" s="5">
        <f>BC110</f>
        <v>-9850</v>
      </c>
      <c r="BJ110" s="23"/>
      <c r="BK110" s="5"/>
      <c r="BL110" s="7">
        <f t="shared" si="35"/>
        <v>12273.18</v>
      </c>
      <c r="BM110" s="5"/>
      <c r="BN110" s="7">
        <f t="shared" si="36"/>
        <v>12380.95</v>
      </c>
      <c r="BO110" s="7">
        <f t="shared" si="37"/>
        <v>12175.65</v>
      </c>
      <c r="BP110" s="5"/>
      <c r="BQ110" s="25">
        <f t="shared" si="38"/>
        <v>0.36592496765847349</v>
      </c>
      <c r="BR110" s="25">
        <f t="shared" si="39"/>
        <v>7.2000349940947464E-2</v>
      </c>
    </row>
    <row r="111" spans="1:70" s="7" customFormat="1" ht="14.4">
      <c r="A111" s="6">
        <v>44725</v>
      </c>
      <c r="B111" s="7" t="s">
        <v>45</v>
      </c>
      <c r="C111" s="8">
        <v>12000</v>
      </c>
      <c r="D111" s="8">
        <v>12000</v>
      </c>
      <c r="E111" s="8">
        <v>11350</v>
      </c>
      <c r="F111" s="8">
        <v>12253.5</v>
      </c>
      <c r="G111" s="8">
        <v>11428</v>
      </c>
      <c r="H111" s="8">
        <v>11386.05</v>
      </c>
      <c r="I111" s="8">
        <v>11558.42</v>
      </c>
      <c r="J111" s="8">
        <v>19325</v>
      </c>
      <c r="K111" s="8">
        <v>11350</v>
      </c>
      <c r="L111" s="7">
        <v>487732</v>
      </c>
      <c r="M111" s="8">
        <v>5637413382.5</v>
      </c>
      <c r="N111" s="7">
        <v>90338</v>
      </c>
      <c r="O111" s="7">
        <v>156697</v>
      </c>
      <c r="P111" s="7">
        <v>32.130000000000003</v>
      </c>
      <c r="R111" s="6">
        <v>44725</v>
      </c>
      <c r="S111" s="6">
        <v>44742</v>
      </c>
      <c r="T111" s="7" t="s">
        <v>46</v>
      </c>
      <c r="U111" s="7" t="s">
        <v>47</v>
      </c>
      <c r="V111" s="8">
        <v>11973.6</v>
      </c>
      <c r="W111" s="8">
        <v>12000</v>
      </c>
      <c r="X111" s="8">
        <v>11350.05</v>
      </c>
      <c r="Y111" s="8">
        <v>11406.3</v>
      </c>
      <c r="Z111" s="8">
        <v>11457.4</v>
      </c>
      <c r="AA111" s="8">
        <v>11406.3</v>
      </c>
      <c r="AB111" s="7">
        <v>479850</v>
      </c>
      <c r="AC111" s="8">
        <v>5552907492.5</v>
      </c>
      <c r="AD111" s="8">
        <v>5552907492.5</v>
      </c>
      <c r="AE111" s="7">
        <v>980150</v>
      </c>
      <c r="AF111" s="7">
        <v>-84650</v>
      </c>
      <c r="AH111" s="6">
        <v>44725</v>
      </c>
      <c r="AI111" s="6">
        <v>44770</v>
      </c>
      <c r="AL111" s="8">
        <v>12000</v>
      </c>
      <c r="AM111" s="8">
        <v>12058.45</v>
      </c>
      <c r="AN111" s="8">
        <v>11398.9</v>
      </c>
      <c r="AO111" s="8">
        <v>11446.55</v>
      </c>
      <c r="AP111" s="8">
        <v>11490.6</v>
      </c>
      <c r="AQ111" s="8">
        <v>11446.55</v>
      </c>
      <c r="AR111" s="7">
        <v>43600</v>
      </c>
      <c r="AS111" s="8">
        <v>505501050</v>
      </c>
      <c r="AT111" s="8">
        <v>505501050</v>
      </c>
      <c r="AU111" s="7">
        <v>45000</v>
      </c>
      <c r="AV111" s="7">
        <v>10500</v>
      </c>
      <c r="AX111" s="6">
        <f t="shared" si="26"/>
        <v>44725</v>
      </c>
      <c r="AY111" s="23">
        <f t="shared" si="28"/>
        <v>11386.05</v>
      </c>
      <c r="AZ111" s="7">
        <f t="shared" si="29"/>
        <v>181.116973874</v>
      </c>
      <c r="BA111" s="7">
        <f t="shared" si="30"/>
        <v>90.720425264599996</v>
      </c>
      <c r="BB111" s="24">
        <f t="shared" si="27"/>
        <v>1025150</v>
      </c>
      <c r="BC111" s="7">
        <f t="shared" si="31"/>
        <v>-74150</v>
      </c>
      <c r="BD111" s="5"/>
      <c r="BE111" s="27">
        <f t="shared" si="32"/>
        <v>-7.0792018606928686E-2</v>
      </c>
      <c r="BF111" s="27">
        <f t="shared" si="33"/>
        <v>1.9964299477845771</v>
      </c>
      <c r="BG111" s="27">
        <f t="shared" si="34"/>
        <v>-6.745201491858456E-2</v>
      </c>
      <c r="BH111" s="5"/>
      <c r="BI111" s="7">
        <f>BC111</f>
        <v>-74150</v>
      </c>
      <c r="BJ111" s="26"/>
      <c r="BK111" s="5"/>
      <c r="BL111" s="7">
        <f t="shared" si="35"/>
        <v>11558.42</v>
      </c>
      <c r="BM111" s="5"/>
      <c r="BN111" s="7">
        <f t="shared" si="36"/>
        <v>12000</v>
      </c>
      <c r="BO111" s="7">
        <f t="shared" si="37"/>
        <v>11350</v>
      </c>
      <c r="BP111" s="5"/>
      <c r="BQ111" s="25">
        <f t="shared" si="38"/>
        <v>0.41081241914618372</v>
      </c>
      <c r="BR111" s="25">
        <f t="shared" si="39"/>
        <v>3.1762114537444291E-3</v>
      </c>
    </row>
    <row r="112" spans="1:70" s="7" customFormat="1" ht="14.4">
      <c r="A112" s="6">
        <v>44726</v>
      </c>
      <c r="B112" s="7" t="s">
        <v>45</v>
      </c>
      <c r="C112" s="8">
        <v>11385</v>
      </c>
      <c r="D112" s="8">
        <v>11577.65</v>
      </c>
      <c r="E112" s="8">
        <v>11265.05</v>
      </c>
      <c r="F112" s="8">
        <v>11386.05</v>
      </c>
      <c r="G112" s="8">
        <v>11356</v>
      </c>
      <c r="H112" s="8">
        <v>11336.5</v>
      </c>
      <c r="I112" s="8">
        <v>11426.75</v>
      </c>
      <c r="J112" s="8">
        <v>19325</v>
      </c>
      <c r="K112" s="8">
        <v>11265.05</v>
      </c>
      <c r="L112" s="7">
        <v>366948</v>
      </c>
      <c r="M112" s="8">
        <v>4193024056.6500001</v>
      </c>
      <c r="N112" s="7">
        <v>70688</v>
      </c>
      <c r="O112" s="7">
        <v>84431</v>
      </c>
      <c r="P112" s="7">
        <v>23.01</v>
      </c>
      <c r="R112" s="6">
        <v>44726</v>
      </c>
      <c r="S112" s="6">
        <v>44742</v>
      </c>
      <c r="T112" s="7" t="s">
        <v>46</v>
      </c>
      <c r="U112" s="7" t="s">
        <v>47</v>
      </c>
      <c r="V112" s="8">
        <v>11424.85</v>
      </c>
      <c r="W112" s="8">
        <v>11596</v>
      </c>
      <c r="X112" s="8">
        <v>11290</v>
      </c>
      <c r="Y112" s="8">
        <v>11378.15</v>
      </c>
      <c r="Z112" s="8">
        <v>11390</v>
      </c>
      <c r="AA112" s="8">
        <v>11378.15</v>
      </c>
      <c r="AB112" s="7">
        <v>284650</v>
      </c>
      <c r="AC112" s="8">
        <v>3260971057.5</v>
      </c>
      <c r="AD112" s="8">
        <v>3260971057.5</v>
      </c>
      <c r="AE112" s="7">
        <v>984200</v>
      </c>
      <c r="AF112" s="7">
        <v>4050</v>
      </c>
      <c r="AH112" s="6">
        <v>44726</v>
      </c>
      <c r="AI112" s="6">
        <v>44770</v>
      </c>
      <c r="AL112" s="8">
        <v>11500</v>
      </c>
      <c r="AM112" s="8">
        <v>11633.1</v>
      </c>
      <c r="AN112" s="8">
        <v>11341.5</v>
      </c>
      <c r="AO112" s="8">
        <v>11407.95</v>
      </c>
      <c r="AP112" s="8">
        <v>11416.4</v>
      </c>
      <c r="AQ112" s="8">
        <v>11407.95</v>
      </c>
      <c r="AR112" s="7">
        <v>43050</v>
      </c>
      <c r="AS112" s="8">
        <v>494984862.5</v>
      </c>
      <c r="AT112" s="8">
        <v>494984862.5</v>
      </c>
      <c r="AU112" s="7">
        <v>52000</v>
      </c>
      <c r="AV112" s="7">
        <v>7000</v>
      </c>
      <c r="AX112" s="6">
        <f t="shared" si="26"/>
        <v>44726</v>
      </c>
      <c r="AY112" s="23">
        <f t="shared" si="28"/>
        <v>11336.5</v>
      </c>
      <c r="AZ112" s="7">
        <f t="shared" si="29"/>
        <v>96.477192924999997</v>
      </c>
      <c r="BA112" s="7">
        <f t="shared" si="30"/>
        <v>103.6997919552</v>
      </c>
      <c r="BB112" s="24">
        <f t="shared" si="27"/>
        <v>1036200</v>
      </c>
      <c r="BC112" s="7">
        <f t="shared" si="31"/>
        <v>11050</v>
      </c>
      <c r="BD112" s="5"/>
      <c r="BE112" s="27">
        <f t="shared" si="32"/>
        <v>-4.3518164771803461E-3</v>
      </c>
      <c r="BF112" s="27">
        <f t="shared" si="33"/>
        <v>0.93035088215682937</v>
      </c>
      <c r="BG112" s="27">
        <f t="shared" si="34"/>
        <v>1.0778910403355607E-2</v>
      </c>
      <c r="BH112" s="5"/>
      <c r="BI112" s="5"/>
      <c r="BJ112" s="23">
        <f>BC112</f>
        <v>11050</v>
      </c>
      <c r="BK112" s="5"/>
      <c r="BL112" s="7">
        <f t="shared" si="35"/>
        <v>11426.75</v>
      </c>
      <c r="BM112" s="5"/>
      <c r="BN112" s="7">
        <f t="shared" si="36"/>
        <v>11577.65</v>
      </c>
      <c r="BO112" s="7">
        <f t="shared" si="37"/>
        <v>11265.05</v>
      </c>
      <c r="BP112" s="5"/>
      <c r="BQ112" s="25">
        <f t="shared" si="38"/>
        <v>0.41337645536869339</v>
      </c>
      <c r="BR112" s="25">
        <f t="shared" si="39"/>
        <v>6.3426260868793957E-3</v>
      </c>
    </row>
    <row r="113" spans="1:70" s="7" customFormat="1" ht="14.4">
      <c r="A113" s="6">
        <v>44727</v>
      </c>
      <c r="B113" s="7" t="s">
        <v>45</v>
      </c>
      <c r="C113" s="8">
        <v>11400</v>
      </c>
      <c r="D113" s="8">
        <v>11870</v>
      </c>
      <c r="E113" s="8">
        <v>11400</v>
      </c>
      <c r="F113" s="8">
        <v>11336.5</v>
      </c>
      <c r="G113" s="8">
        <v>11815</v>
      </c>
      <c r="H113" s="8">
        <v>11809.7</v>
      </c>
      <c r="I113" s="8">
        <v>11714.58</v>
      </c>
      <c r="J113" s="8">
        <v>19325</v>
      </c>
      <c r="K113" s="8">
        <v>11265.05</v>
      </c>
      <c r="L113" s="7">
        <v>496289</v>
      </c>
      <c r="M113" s="8">
        <v>5813818722.6499996</v>
      </c>
      <c r="N113" s="7">
        <v>71849</v>
      </c>
      <c r="O113" s="7">
        <v>73380</v>
      </c>
      <c r="P113" s="7">
        <v>14.79</v>
      </c>
      <c r="R113" s="6">
        <v>44727</v>
      </c>
      <c r="S113" s="6">
        <v>44742</v>
      </c>
      <c r="T113" s="7" t="s">
        <v>46</v>
      </c>
      <c r="U113" s="7" t="s">
        <v>47</v>
      </c>
      <c r="V113" s="8">
        <v>11424.45</v>
      </c>
      <c r="W113" s="8">
        <v>11887.9</v>
      </c>
      <c r="X113" s="8">
        <v>11421.3</v>
      </c>
      <c r="Y113" s="8">
        <v>11811.3</v>
      </c>
      <c r="Z113" s="8">
        <v>11828.8</v>
      </c>
      <c r="AA113" s="8">
        <v>11811.3</v>
      </c>
      <c r="AB113" s="7">
        <v>394350</v>
      </c>
      <c r="AC113" s="8">
        <v>4621704002.5</v>
      </c>
      <c r="AD113" s="8">
        <v>4621704002.5</v>
      </c>
      <c r="AE113" s="7">
        <v>977800</v>
      </c>
      <c r="AF113" s="7">
        <v>-6400</v>
      </c>
      <c r="AH113" s="6">
        <v>44727</v>
      </c>
      <c r="AI113" s="6">
        <v>44770</v>
      </c>
      <c r="AL113" s="8">
        <v>11495.65</v>
      </c>
      <c r="AM113" s="8">
        <v>11921.65</v>
      </c>
      <c r="AN113" s="8">
        <v>11467</v>
      </c>
      <c r="AO113" s="8">
        <v>11852.1</v>
      </c>
      <c r="AP113" s="8">
        <v>11856</v>
      </c>
      <c r="AQ113" s="8">
        <v>11852.1</v>
      </c>
      <c r="AR113" s="7">
        <v>26900</v>
      </c>
      <c r="AS113" s="8">
        <v>315452110</v>
      </c>
      <c r="AT113" s="8">
        <v>315452110</v>
      </c>
      <c r="AU113" s="7">
        <v>51800</v>
      </c>
      <c r="AV113" s="7">
        <v>-200</v>
      </c>
      <c r="AX113" s="6">
        <f t="shared" si="26"/>
        <v>44727</v>
      </c>
      <c r="AY113" s="23">
        <f t="shared" si="28"/>
        <v>11809.7</v>
      </c>
      <c r="AZ113" s="7">
        <f t="shared" si="29"/>
        <v>85.961588039999995</v>
      </c>
      <c r="BA113" s="7">
        <f t="shared" si="30"/>
        <v>112.8314638586</v>
      </c>
      <c r="BB113" s="24">
        <f t="shared" si="27"/>
        <v>1029600</v>
      </c>
      <c r="BC113" s="7">
        <f t="shared" si="31"/>
        <v>-6600</v>
      </c>
      <c r="BD113" s="5"/>
      <c r="BE113" s="27">
        <f t="shared" si="32"/>
        <v>4.1741278172275458E-2</v>
      </c>
      <c r="BF113" s="27">
        <f t="shared" si="33"/>
        <v>0.76185830707405122</v>
      </c>
      <c r="BG113" s="27">
        <f t="shared" si="34"/>
        <v>-6.369426751592357E-3</v>
      </c>
      <c r="BH113" s="5"/>
      <c r="BJ113" s="26">
        <f>BC113</f>
        <v>-6600</v>
      </c>
      <c r="BK113" s="5"/>
      <c r="BL113" s="7">
        <f t="shared" si="35"/>
        <v>11714.58</v>
      </c>
      <c r="BM113" s="5"/>
      <c r="BN113" s="7">
        <f t="shared" si="36"/>
        <v>11870</v>
      </c>
      <c r="BO113" s="7">
        <f t="shared" si="37"/>
        <v>11400</v>
      </c>
      <c r="BP113" s="5"/>
      <c r="BQ113" s="25">
        <f t="shared" si="38"/>
        <v>0.38889003880983181</v>
      </c>
      <c r="BR113" s="25">
        <f t="shared" si="39"/>
        <v>4.8348653578990014E-2</v>
      </c>
    </row>
    <row r="114" spans="1:70" s="7" customFormat="1" ht="14.4">
      <c r="A114" s="6">
        <v>44728</v>
      </c>
      <c r="B114" s="7" t="s">
        <v>45</v>
      </c>
      <c r="C114" s="8">
        <v>12025</v>
      </c>
      <c r="D114" s="8">
        <v>12069.8</v>
      </c>
      <c r="E114" s="8">
        <v>11411.05</v>
      </c>
      <c r="F114" s="8">
        <v>11809.7</v>
      </c>
      <c r="G114" s="8">
        <v>11450</v>
      </c>
      <c r="H114" s="8">
        <v>11471.9</v>
      </c>
      <c r="I114" s="8">
        <v>11688.84</v>
      </c>
      <c r="J114" s="8">
        <v>19325</v>
      </c>
      <c r="K114" s="8">
        <v>11265.05</v>
      </c>
      <c r="L114" s="7">
        <v>394041</v>
      </c>
      <c r="M114" s="8">
        <v>4605881226.25</v>
      </c>
      <c r="N114" s="7">
        <v>59598</v>
      </c>
      <c r="O114" s="7">
        <v>53450</v>
      </c>
      <c r="P114" s="7">
        <v>13.56</v>
      </c>
      <c r="R114" s="6">
        <v>44728</v>
      </c>
      <c r="S114" s="6">
        <v>44742</v>
      </c>
      <c r="T114" s="7" t="s">
        <v>46</v>
      </c>
      <c r="U114" s="7" t="s">
        <v>47</v>
      </c>
      <c r="V114" s="8">
        <v>12041.9</v>
      </c>
      <c r="W114" s="8">
        <v>12097.45</v>
      </c>
      <c r="X114" s="8">
        <v>11432</v>
      </c>
      <c r="Y114" s="8">
        <v>11471.6</v>
      </c>
      <c r="Z114" s="8">
        <v>11466.45</v>
      </c>
      <c r="AA114" s="8">
        <v>11471.6</v>
      </c>
      <c r="AB114" s="7">
        <v>376750</v>
      </c>
      <c r="AC114" s="8">
        <v>4400787512.5</v>
      </c>
      <c r="AD114" s="8">
        <v>4400787512.5</v>
      </c>
      <c r="AE114" s="7">
        <v>973100</v>
      </c>
      <c r="AF114" s="7">
        <v>-4700</v>
      </c>
      <c r="AH114" s="6">
        <v>44728</v>
      </c>
      <c r="AI114" s="6">
        <v>44770</v>
      </c>
      <c r="AL114" s="8">
        <v>12078.6</v>
      </c>
      <c r="AM114" s="8">
        <v>12131</v>
      </c>
      <c r="AN114" s="8">
        <v>11480.25</v>
      </c>
      <c r="AO114" s="8">
        <v>11518.85</v>
      </c>
      <c r="AP114" s="8">
        <v>11501</v>
      </c>
      <c r="AQ114" s="8">
        <v>11518.85</v>
      </c>
      <c r="AR114" s="7">
        <v>33800</v>
      </c>
      <c r="AS114" s="8">
        <v>394775915</v>
      </c>
      <c r="AT114" s="8">
        <v>394775915</v>
      </c>
      <c r="AU114" s="7">
        <v>56800</v>
      </c>
      <c r="AV114" s="7">
        <v>5000</v>
      </c>
      <c r="AX114" s="6">
        <f t="shared" si="26"/>
        <v>44728</v>
      </c>
      <c r="AY114" s="23">
        <f t="shared" si="28"/>
        <v>11471.9</v>
      </c>
      <c r="AZ114" s="7">
        <f t="shared" si="29"/>
        <v>62.476849799999997</v>
      </c>
      <c r="BA114" s="7">
        <f t="shared" si="30"/>
        <v>120.63776303700001</v>
      </c>
      <c r="BB114" s="24">
        <f t="shared" si="27"/>
        <v>1029900</v>
      </c>
      <c r="BC114" s="7">
        <f t="shared" si="31"/>
        <v>300</v>
      </c>
      <c r="BD114" s="5"/>
      <c r="BE114" s="27">
        <f t="shared" si="32"/>
        <v>-2.8603605510724325E-2</v>
      </c>
      <c r="BF114" s="27">
        <f t="shared" si="33"/>
        <v>0.51788799980349542</v>
      </c>
      <c r="BG114" s="27">
        <f t="shared" si="34"/>
        <v>2.9137529137529138E-4</v>
      </c>
      <c r="BH114" s="5"/>
      <c r="BI114" s="5"/>
      <c r="BJ114" s="23">
        <f>BC114</f>
        <v>300</v>
      </c>
      <c r="BK114" s="5"/>
      <c r="BL114" s="7">
        <f t="shared" si="35"/>
        <v>11688.84</v>
      </c>
      <c r="BM114" s="5"/>
      <c r="BN114" s="7">
        <f t="shared" si="36"/>
        <v>12069.8</v>
      </c>
      <c r="BO114" s="7">
        <f t="shared" si="37"/>
        <v>11411.05</v>
      </c>
      <c r="BP114" s="5"/>
      <c r="BQ114" s="25">
        <f t="shared" si="38"/>
        <v>0.40636998706338939</v>
      </c>
      <c r="BR114" s="25">
        <f t="shared" si="39"/>
        <v>1.8362102254317589E-2</v>
      </c>
    </row>
    <row r="115" spans="1:70" s="7" customFormat="1" ht="14.4">
      <c r="A115" s="6">
        <v>44729</v>
      </c>
      <c r="B115" s="7" t="s">
        <v>45</v>
      </c>
      <c r="C115" s="8">
        <v>11360.05</v>
      </c>
      <c r="D115" s="8">
        <v>11864.4</v>
      </c>
      <c r="E115" s="8">
        <v>11350</v>
      </c>
      <c r="F115" s="8">
        <v>11471.9</v>
      </c>
      <c r="G115" s="8">
        <v>11788</v>
      </c>
      <c r="H115" s="8">
        <v>11754.85</v>
      </c>
      <c r="I115" s="8">
        <v>11680.75</v>
      </c>
      <c r="J115" s="8">
        <v>19325</v>
      </c>
      <c r="K115" s="8">
        <v>11265.05</v>
      </c>
      <c r="L115" s="7">
        <v>419362</v>
      </c>
      <c r="M115" s="8">
        <v>4898460587.1999998</v>
      </c>
      <c r="N115" s="7">
        <v>67481</v>
      </c>
      <c r="O115" s="7">
        <v>55516</v>
      </c>
      <c r="P115" s="7">
        <v>13.24</v>
      </c>
      <c r="R115" s="6">
        <v>44729</v>
      </c>
      <c r="S115" s="6">
        <v>44742</v>
      </c>
      <c r="T115" s="7" t="s">
        <v>46</v>
      </c>
      <c r="U115" s="7" t="s">
        <v>47</v>
      </c>
      <c r="V115" s="8">
        <v>11410</v>
      </c>
      <c r="W115" s="8">
        <v>11887</v>
      </c>
      <c r="X115" s="8">
        <v>11377.3</v>
      </c>
      <c r="Y115" s="8">
        <v>11772.25</v>
      </c>
      <c r="Z115" s="8">
        <v>11814.9</v>
      </c>
      <c r="AA115" s="8">
        <v>11772.25</v>
      </c>
      <c r="AB115" s="7">
        <v>341950</v>
      </c>
      <c r="AC115" s="8">
        <v>4000393882.5</v>
      </c>
      <c r="AD115" s="8">
        <v>4000393882.5</v>
      </c>
      <c r="AE115" s="7">
        <v>964300</v>
      </c>
      <c r="AF115" s="7">
        <v>-8800</v>
      </c>
      <c r="AH115" s="6">
        <v>44729</v>
      </c>
      <c r="AI115" s="6">
        <v>44770</v>
      </c>
      <c r="AL115" s="8">
        <v>11513.8</v>
      </c>
      <c r="AM115" s="8">
        <v>11921.65</v>
      </c>
      <c r="AN115" s="8">
        <v>11421.55</v>
      </c>
      <c r="AO115" s="8">
        <v>11806.6</v>
      </c>
      <c r="AP115" s="8">
        <v>11851.55</v>
      </c>
      <c r="AQ115" s="8">
        <v>11806.6</v>
      </c>
      <c r="AR115" s="7">
        <v>36100</v>
      </c>
      <c r="AS115" s="8">
        <v>423760290</v>
      </c>
      <c r="AT115" s="8">
        <v>423760290</v>
      </c>
      <c r="AU115" s="7">
        <v>57500</v>
      </c>
      <c r="AV115" s="7">
        <v>700</v>
      </c>
      <c r="AX115" s="6">
        <f t="shared" si="26"/>
        <v>44729</v>
      </c>
      <c r="AY115" s="23">
        <f t="shared" si="28"/>
        <v>11754.85</v>
      </c>
      <c r="AZ115" s="7">
        <f t="shared" si="29"/>
        <v>64.846851700000002</v>
      </c>
      <c r="BA115" s="7">
        <f t="shared" si="30"/>
        <v>122.21064955499999</v>
      </c>
      <c r="BB115" s="24">
        <f t="shared" si="27"/>
        <v>1021800</v>
      </c>
      <c r="BC115" s="7">
        <f t="shared" si="31"/>
        <v>-8100</v>
      </c>
      <c r="BD115" s="5"/>
      <c r="BE115" s="27">
        <f t="shared" si="32"/>
        <v>2.4664615277329889E-2</v>
      </c>
      <c r="BF115" s="27">
        <f t="shared" si="33"/>
        <v>0.53061539183470385</v>
      </c>
      <c r="BG115" s="27">
        <f t="shared" si="34"/>
        <v>-7.8648412467229832E-3</v>
      </c>
      <c r="BH115" s="5"/>
      <c r="BJ115" s="26">
        <f>BC115</f>
        <v>-8100</v>
      </c>
      <c r="BK115" s="5"/>
      <c r="BL115" s="7">
        <f t="shared" si="35"/>
        <v>11680.75</v>
      </c>
      <c r="BM115" s="5"/>
      <c r="BN115" s="7">
        <f t="shared" si="36"/>
        <v>11864.4</v>
      </c>
      <c r="BO115" s="7">
        <f t="shared" si="37"/>
        <v>11350</v>
      </c>
      <c r="BP115" s="5"/>
      <c r="BQ115" s="25">
        <f t="shared" si="38"/>
        <v>0.39172833117723155</v>
      </c>
      <c r="BR115" s="25">
        <f t="shared" si="39"/>
        <v>4.3479611719433216E-2</v>
      </c>
    </row>
    <row r="116" spans="1:70" s="7" customFormat="1" ht="14.4">
      <c r="A116" s="6">
        <v>44732</v>
      </c>
      <c r="B116" s="7" t="s">
        <v>45</v>
      </c>
      <c r="C116" s="8">
        <v>11850</v>
      </c>
      <c r="D116" s="8">
        <v>11850</v>
      </c>
      <c r="E116" s="8">
        <v>11532.05</v>
      </c>
      <c r="F116" s="8">
        <v>11754.85</v>
      </c>
      <c r="G116" s="8">
        <v>11710</v>
      </c>
      <c r="H116" s="8">
        <v>11709.65</v>
      </c>
      <c r="I116" s="8">
        <v>11702.93</v>
      </c>
      <c r="J116" s="8">
        <v>19325</v>
      </c>
      <c r="K116" s="8">
        <v>11265.05</v>
      </c>
      <c r="L116" s="7">
        <v>242858</v>
      </c>
      <c r="M116" s="8">
        <v>2842149829.3000002</v>
      </c>
      <c r="N116" s="7">
        <v>40801</v>
      </c>
      <c r="O116" s="7">
        <v>23873</v>
      </c>
      <c r="P116" s="7">
        <v>9.83</v>
      </c>
      <c r="R116" s="6">
        <v>44732</v>
      </c>
      <c r="S116" s="6">
        <v>44742</v>
      </c>
      <c r="T116" s="7" t="s">
        <v>46</v>
      </c>
      <c r="U116" s="7" t="s">
        <v>47</v>
      </c>
      <c r="V116" s="8">
        <v>11785.95</v>
      </c>
      <c r="W116" s="8">
        <v>11879.85</v>
      </c>
      <c r="X116" s="8">
        <v>11551.1</v>
      </c>
      <c r="Y116" s="8">
        <v>11707.3</v>
      </c>
      <c r="Z116" s="8">
        <v>11706.85</v>
      </c>
      <c r="AA116" s="8">
        <v>11707.3</v>
      </c>
      <c r="AB116" s="7">
        <v>221000</v>
      </c>
      <c r="AC116" s="8">
        <v>2584944230</v>
      </c>
      <c r="AD116" s="8">
        <v>2584944230</v>
      </c>
      <c r="AE116" s="7">
        <v>962750</v>
      </c>
      <c r="AF116" s="7">
        <v>-1550</v>
      </c>
      <c r="AH116" s="6">
        <v>44732</v>
      </c>
      <c r="AI116" s="6">
        <v>44770</v>
      </c>
      <c r="AL116" s="8">
        <v>11855.45</v>
      </c>
      <c r="AM116" s="8">
        <v>11882</v>
      </c>
      <c r="AN116" s="8">
        <v>11599.95</v>
      </c>
      <c r="AO116" s="8">
        <v>11748.1</v>
      </c>
      <c r="AP116" s="8">
        <v>11739.65</v>
      </c>
      <c r="AQ116" s="8">
        <v>11748.1</v>
      </c>
      <c r="AR116" s="7">
        <v>21850</v>
      </c>
      <c r="AS116" s="8">
        <v>256419400</v>
      </c>
      <c r="AT116" s="8">
        <v>256419400</v>
      </c>
      <c r="AU116" s="7">
        <v>59550</v>
      </c>
      <c r="AV116" s="7">
        <v>2050</v>
      </c>
      <c r="AX116" s="6">
        <f t="shared" si="26"/>
        <v>44732</v>
      </c>
      <c r="AY116" s="23">
        <f t="shared" si="28"/>
        <v>11709.65</v>
      </c>
      <c r="AZ116" s="7">
        <f t="shared" si="29"/>
        <v>27.938404789</v>
      </c>
      <c r="BA116" s="7">
        <f t="shared" si="30"/>
        <v>98.175891267799983</v>
      </c>
      <c r="BB116" s="24">
        <f t="shared" si="27"/>
        <v>1022300</v>
      </c>
      <c r="BC116" s="7">
        <f t="shared" si="31"/>
        <v>500</v>
      </c>
      <c r="BD116" s="5"/>
      <c r="BE116" s="27">
        <f t="shared" si="32"/>
        <v>-3.8452213341727648E-3</v>
      </c>
      <c r="BF116" s="27">
        <f t="shared" si="33"/>
        <v>0.28457500541340458</v>
      </c>
      <c r="BG116" s="27">
        <f t="shared" si="34"/>
        <v>4.8933255040125266E-4</v>
      </c>
      <c r="BH116" s="5"/>
      <c r="BI116" s="5"/>
      <c r="BJ116" s="23">
        <f>BC116</f>
        <v>500</v>
      </c>
      <c r="BK116" s="5"/>
      <c r="BL116" s="7">
        <f t="shared" si="35"/>
        <v>11702.93</v>
      </c>
      <c r="BM116" s="5"/>
      <c r="BN116" s="7">
        <f t="shared" si="36"/>
        <v>11850</v>
      </c>
      <c r="BO116" s="7">
        <f t="shared" si="37"/>
        <v>11532.05</v>
      </c>
      <c r="BP116" s="5"/>
      <c r="BQ116" s="25">
        <f t="shared" si="38"/>
        <v>0.3940672703751617</v>
      </c>
      <c r="BR116" s="25">
        <f t="shared" si="39"/>
        <v>3.9467201654675335E-2</v>
      </c>
    </row>
    <row r="117" spans="1:70" s="7" customFormat="1" ht="14.4">
      <c r="A117" s="6">
        <v>44733</v>
      </c>
      <c r="B117" s="7" t="s">
        <v>45</v>
      </c>
      <c r="C117" s="8">
        <v>11843.8</v>
      </c>
      <c r="D117" s="8">
        <v>11927.4</v>
      </c>
      <c r="E117" s="8">
        <v>11679.9</v>
      </c>
      <c r="F117" s="8">
        <v>11709.65</v>
      </c>
      <c r="G117" s="8">
        <v>11731.35</v>
      </c>
      <c r="H117" s="8">
        <v>11749.9</v>
      </c>
      <c r="I117" s="8">
        <v>11796.02</v>
      </c>
      <c r="J117" s="8">
        <v>19325</v>
      </c>
      <c r="K117" s="8">
        <v>11265.05</v>
      </c>
      <c r="L117" s="7">
        <v>307918</v>
      </c>
      <c r="M117" s="8">
        <v>3632207442.8499999</v>
      </c>
      <c r="N117" s="7">
        <v>41963</v>
      </c>
      <c r="O117" s="7">
        <v>94681</v>
      </c>
      <c r="P117" s="7">
        <v>30.75</v>
      </c>
      <c r="R117" s="6">
        <v>44733</v>
      </c>
      <c r="S117" s="6">
        <v>44742</v>
      </c>
      <c r="T117" s="7" t="s">
        <v>46</v>
      </c>
      <c r="U117" s="7" t="s">
        <v>47</v>
      </c>
      <c r="V117" s="8">
        <v>11823.3</v>
      </c>
      <c r="W117" s="8">
        <v>11942.4</v>
      </c>
      <c r="X117" s="8">
        <v>11700.25</v>
      </c>
      <c r="Y117" s="8">
        <v>11776.6</v>
      </c>
      <c r="Z117" s="8">
        <v>11763.7</v>
      </c>
      <c r="AA117" s="8">
        <v>11776.6</v>
      </c>
      <c r="AB117" s="7">
        <v>221550</v>
      </c>
      <c r="AC117" s="8">
        <v>2619149305</v>
      </c>
      <c r="AD117" s="8">
        <v>2619149305</v>
      </c>
      <c r="AE117" s="7">
        <v>962250</v>
      </c>
      <c r="AF117" s="7">
        <v>-500</v>
      </c>
      <c r="AH117" s="6">
        <v>44733</v>
      </c>
      <c r="AI117" s="6">
        <v>44770</v>
      </c>
      <c r="AL117" s="8">
        <v>11935.3</v>
      </c>
      <c r="AM117" s="8">
        <v>11973.55</v>
      </c>
      <c r="AN117" s="8">
        <v>11742</v>
      </c>
      <c r="AO117" s="8">
        <v>11802.7</v>
      </c>
      <c r="AP117" s="8">
        <v>11807.7</v>
      </c>
      <c r="AQ117" s="8">
        <v>11802.7</v>
      </c>
      <c r="AR117" s="7">
        <v>64200</v>
      </c>
      <c r="AS117" s="8">
        <v>761284180</v>
      </c>
      <c r="AT117" s="8">
        <v>761284180</v>
      </c>
      <c r="AU117" s="7">
        <v>77800</v>
      </c>
      <c r="AV117" s="7">
        <v>18250</v>
      </c>
      <c r="AX117" s="6">
        <f t="shared" si="26"/>
        <v>44733</v>
      </c>
      <c r="AY117" s="23">
        <f t="shared" si="28"/>
        <v>11749.9</v>
      </c>
      <c r="AZ117" s="7">
        <f t="shared" si="29"/>
        <v>111.68589696200002</v>
      </c>
      <c r="BA117" s="7">
        <f t="shared" si="30"/>
        <v>67.540177450799987</v>
      </c>
      <c r="BB117" s="24">
        <f t="shared" si="27"/>
        <v>1040050</v>
      </c>
      <c r="BC117" s="7">
        <f t="shared" si="31"/>
        <v>17750</v>
      </c>
      <c r="BD117" s="5"/>
      <c r="BE117" s="27">
        <f t="shared" si="32"/>
        <v>3.437335872549564E-3</v>
      </c>
      <c r="BF117" s="27">
        <f t="shared" si="33"/>
        <v>1.6536216097945289</v>
      </c>
      <c r="BG117" s="27">
        <f t="shared" si="34"/>
        <v>1.736280935146239E-2</v>
      </c>
      <c r="BH117" s="5"/>
      <c r="BI117" s="7">
        <f>BC117</f>
        <v>17750</v>
      </c>
      <c r="BJ117" s="26"/>
      <c r="BK117" s="5"/>
      <c r="BL117" s="7">
        <f t="shared" si="35"/>
        <v>11796.02</v>
      </c>
      <c r="BM117" s="5"/>
      <c r="BN117" s="7">
        <f t="shared" si="36"/>
        <v>11927.4</v>
      </c>
      <c r="BO117" s="7">
        <f t="shared" si="37"/>
        <v>11679.9</v>
      </c>
      <c r="BP117" s="5"/>
      <c r="BQ117" s="25">
        <f t="shared" si="38"/>
        <v>0.39198447606727038</v>
      </c>
      <c r="BR117" s="25">
        <f t="shared" si="39"/>
        <v>4.3040199555261664E-2</v>
      </c>
    </row>
    <row r="118" spans="1:70" s="7" customFormat="1" ht="14.4">
      <c r="A118" s="6">
        <v>44734</v>
      </c>
      <c r="B118" s="7" t="s">
        <v>45</v>
      </c>
      <c r="C118" s="8">
        <v>11700</v>
      </c>
      <c r="D118" s="8">
        <v>11700</v>
      </c>
      <c r="E118" s="8">
        <v>11350</v>
      </c>
      <c r="F118" s="8">
        <v>11749.9</v>
      </c>
      <c r="G118" s="8">
        <v>11453</v>
      </c>
      <c r="H118" s="8">
        <v>11435.55</v>
      </c>
      <c r="I118" s="8">
        <v>11448.03</v>
      </c>
      <c r="J118" s="8">
        <v>19325</v>
      </c>
      <c r="K118" s="8">
        <v>11265.05</v>
      </c>
      <c r="L118" s="7">
        <v>284833</v>
      </c>
      <c r="M118" s="8">
        <v>3260775769.3000002</v>
      </c>
      <c r="N118" s="7">
        <v>41962</v>
      </c>
      <c r="O118" s="7">
        <v>56930</v>
      </c>
      <c r="P118" s="7">
        <v>19.989999999999998</v>
      </c>
      <c r="R118" s="6">
        <v>44734</v>
      </c>
      <c r="S118" s="6">
        <v>44742</v>
      </c>
      <c r="T118" s="7" t="s">
        <v>46</v>
      </c>
      <c r="U118" s="7" t="s">
        <v>47</v>
      </c>
      <c r="V118" s="8">
        <v>11661</v>
      </c>
      <c r="W118" s="8">
        <v>11673.75</v>
      </c>
      <c r="X118" s="8">
        <v>11338.25</v>
      </c>
      <c r="Y118" s="8">
        <v>11430.8</v>
      </c>
      <c r="Z118" s="8">
        <v>11447.45</v>
      </c>
      <c r="AA118" s="8">
        <v>11430.8</v>
      </c>
      <c r="AB118" s="7">
        <v>295300</v>
      </c>
      <c r="AC118" s="8">
        <v>3376928355</v>
      </c>
      <c r="AD118" s="8">
        <v>3376928355</v>
      </c>
      <c r="AE118" s="7">
        <v>961550</v>
      </c>
      <c r="AF118" s="7">
        <v>-700</v>
      </c>
      <c r="AH118" s="6">
        <v>44734</v>
      </c>
      <c r="AI118" s="6">
        <v>44770</v>
      </c>
      <c r="AL118" s="8">
        <v>11694.2</v>
      </c>
      <c r="AM118" s="8">
        <v>11694.2</v>
      </c>
      <c r="AN118" s="8">
        <v>11374.05</v>
      </c>
      <c r="AO118" s="8">
        <v>11470.25</v>
      </c>
      <c r="AP118" s="8">
        <v>11485.9</v>
      </c>
      <c r="AQ118" s="8">
        <v>11470.25</v>
      </c>
      <c r="AR118" s="7">
        <v>40500</v>
      </c>
      <c r="AS118" s="8">
        <v>464624157.5</v>
      </c>
      <c r="AT118" s="8">
        <v>464624157.5</v>
      </c>
      <c r="AU118" s="7">
        <v>86300</v>
      </c>
      <c r="AV118" s="7">
        <v>8500</v>
      </c>
      <c r="AX118" s="6">
        <f t="shared" si="26"/>
        <v>44734</v>
      </c>
      <c r="AY118" s="23">
        <f t="shared" si="28"/>
        <v>11435.55</v>
      </c>
      <c r="AZ118" s="7">
        <f t="shared" si="29"/>
        <v>65.173634790000008</v>
      </c>
      <c r="BA118" s="7">
        <f t="shared" si="30"/>
        <v>70.581918258200005</v>
      </c>
      <c r="BB118" s="24">
        <f t="shared" si="27"/>
        <v>1047850</v>
      </c>
      <c r="BC118" s="7">
        <f t="shared" si="31"/>
        <v>7800</v>
      </c>
      <c r="BD118" s="5"/>
      <c r="BE118" s="27">
        <f t="shared" si="32"/>
        <v>-2.675341917803559E-2</v>
      </c>
      <c r="BF118" s="27">
        <f t="shared" si="33"/>
        <v>0.92337579366409928</v>
      </c>
      <c r="BG118" s="27">
        <f t="shared" si="34"/>
        <v>7.4996394404115187E-3</v>
      </c>
      <c r="BH118" s="5"/>
      <c r="BI118" s="5"/>
      <c r="BJ118" s="23">
        <f>BC118</f>
        <v>7800</v>
      </c>
      <c r="BK118" s="5"/>
      <c r="BL118" s="7">
        <f t="shared" si="35"/>
        <v>11448.03</v>
      </c>
      <c r="BM118" s="5"/>
      <c r="BN118" s="7">
        <f t="shared" si="36"/>
        <v>11700</v>
      </c>
      <c r="BO118" s="7">
        <f t="shared" si="37"/>
        <v>11350</v>
      </c>
      <c r="BP118" s="5"/>
      <c r="BQ118" s="25">
        <f t="shared" si="38"/>
        <v>0.40825097024579565</v>
      </c>
      <c r="BR118" s="25">
        <f t="shared" si="39"/>
        <v>1.5135307877017857E-2</v>
      </c>
    </row>
    <row r="119" spans="1:70" s="7" customFormat="1" ht="14.4">
      <c r="A119" s="6">
        <v>44735</v>
      </c>
      <c r="B119" s="7" t="s">
        <v>45</v>
      </c>
      <c r="C119" s="8">
        <v>11537.5</v>
      </c>
      <c r="D119" s="8">
        <v>11589</v>
      </c>
      <c r="E119" s="8">
        <v>11314.85</v>
      </c>
      <c r="F119" s="8">
        <v>11435.55</v>
      </c>
      <c r="G119" s="8">
        <v>11566</v>
      </c>
      <c r="H119" s="8">
        <v>11552.85</v>
      </c>
      <c r="I119" s="8">
        <v>11502.45</v>
      </c>
      <c r="J119" s="8">
        <v>19325</v>
      </c>
      <c r="K119" s="8">
        <v>11265.05</v>
      </c>
      <c r="L119" s="7">
        <v>253553</v>
      </c>
      <c r="M119" s="8">
        <v>2916481740.3000002</v>
      </c>
      <c r="N119" s="7">
        <v>43883</v>
      </c>
      <c r="O119" s="7">
        <v>50094</v>
      </c>
      <c r="P119" s="7">
        <v>25.43</v>
      </c>
      <c r="R119" s="6">
        <v>44735</v>
      </c>
      <c r="S119" s="6">
        <v>44742</v>
      </c>
      <c r="T119" s="7" t="s">
        <v>46</v>
      </c>
      <c r="U119" s="7" t="s">
        <v>47</v>
      </c>
      <c r="V119" s="8">
        <v>11505.75</v>
      </c>
      <c r="W119" s="8">
        <v>11613.95</v>
      </c>
      <c r="X119" s="8">
        <v>11300.05</v>
      </c>
      <c r="Y119" s="8">
        <v>11553.6</v>
      </c>
      <c r="Z119" s="8">
        <v>11571.05</v>
      </c>
      <c r="AA119" s="8">
        <v>11553.6</v>
      </c>
      <c r="AB119" s="7">
        <v>277550</v>
      </c>
      <c r="AC119" s="8">
        <v>3192828037.5</v>
      </c>
      <c r="AD119" s="8">
        <v>3192828037.5</v>
      </c>
      <c r="AE119" s="7">
        <v>929850</v>
      </c>
      <c r="AF119" s="7">
        <v>-31700</v>
      </c>
      <c r="AH119" s="6">
        <v>44735</v>
      </c>
      <c r="AI119" s="6">
        <v>44770</v>
      </c>
      <c r="AL119" s="8">
        <v>11518.25</v>
      </c>
      <c r="AM119" s="8">
        <v>11644</v>
      </c>
      <c r="AN119" s="8">
        <v>11340</v>
      </c>
      <c r="AO119" s="8">
        <v>11588.2</v>
      </c>
      <c r="AP119" s="8">
        <v>11603</v>
      </c>
      <c r="AQ119" s="8">
        <v>11588.2</v>
      </c>
      <c r="AR119" s="7">
        <v>78350</v>
      </c>
      <c r="AS119" s="8">
        <v>904859700</v>
      </c>
      <c r="AT119" s="8">
        <v>904859700</v>
      </c>
      <c r="AU119" s="7">
        <v>119250</v>
      </c>
      <c r="AV119" s="7">
        <v>32950</v>
      </c>
      <c r="AX119" s="6">
        <f t="shared" si="26"/>
        <v>44735</v>
      </c>
      <c r="AY119" s="23">
        <f t="shared" si="28"/>
        <v>11552.85</v>
      </c>
      <c r="AZ119" s="7">
        <f t="shared" si="29"/>
        <v>57.62037303000001</v>
      </c>
      <c r="BA119" s="7">
        <f t="shared" si="30"/>
        <v>66.424327608200002</v>
      </c>
      <c r="BB119" s="24">
        <f t="shared" si="27"/>
        <v>1049100</v>
      </c>
      <c r="BC119" s="7">
        <f t="shared" si="31"/>
        <v>1250</v>
      </c>
      <c r="BD119" s="5"/>
      <c r="BE119" s="27">
        <f t="shared" si="32"/>
        <v>1.0257486522292421E-2</v>
      </c>
      <c r="BF119" s="27">
        <f t="shared" si="33"/>
        <v>0.86745888298441498</v>
      </c>
      <c r="BG119" s="27">
        <f t="shared" si="34"/>
        <v>1.1929188338025481E-3</v>
      </c>
      <c r="BH119" s="5"/>
      <c r="BI119" s="7">
        <f>BC119</f>
        <v>1250</v>
      </c>
      <c r="BJ119" s="26"/>
      <c r="BK119" s="5"/>
      <c r="BL119" s="7">
        <f t="shared" si="35"/>
        <v>11502.45</v>
      </c>
      <c r="BM119" s="5"/>
      <c r="BN119" s="7">
        <f t="shared" si="36"/>
        <v>11589</v>
      </c>
      <c r="BO119" s="7">
        <f t="shared" si="37"/>
        <v>11314.85</v>
      </c>
      <c r="BP119" s="5"/>
      <c r="BQ119" s="25">
        <f t="shared" si="38"/>
        <v>0.4021811125485123</v>
      </c>
      <c r="BR119" s="25">
        <f t="shared" si="39"/>
        <v>2.5548044615869535E-2</v>
      </c>
    </row>
    <row r="120" spans="1:70" s="7" customFormat="1" ht="14.4">
      <c r="A120" s="6">
        <v>44736</v>
      </c>
      <c r="B120" s="7" t="s">
        <v>45</v>
      </c>
      <c r="C120" s="8">
        <v>11660</v>
      </c>
      <c r="D120" s="8">
        <v>11685.95</v>
      </c>
      <c r="E120" s="8">
        <v>11430</v>
      </c>
      <c r="F120" s="8">
        <v>11552.85</v>
      </c>
      <c r="G120" s="8">
        <v>11585.55</v>
      </c>
      <c r="H120" s="8">
        <v>11582.95</v>
      </c>
      <c r="I120" s="8">
        <v>11573.97</v>
      </c>
      <c r="J120" s="8">
        <v>19325</v>
      </c>
      <c r="K120" s="8">
        <v>11265.05</v>
      </c>
      <c r="L120" s="7">
        <v>366291</v>
      </c>
      <c r="M120" s="8">
        <v>4239441194.3000002</v>
      </c>
      <c r="N120" s="7">
        <v>46123</v>
      </c>
      <c r="O120" s="7">
        <v>146800</v>
      </c>
      <c r="P120" s="7">
        <v>40.08</v>
      </c>
      <c r="R120" s="6">
        <v>44736</v>
      </c>
      <c r="S120" s="6">
        <v>44742</v>
      </c>
      <c r="T120" s="7" t="s">
        <v>46</v>
      </c>
      <c r="U120" s="7" t="s">
        <v>47</v>
      </c>
      <c r="V120" s="8">
        <v>11572.05</v>
      </c>
      <c r="W120" s="8">
        <v>11702.95</v>
      </c>
      <c r="X120" s="8">
        <v>11454.55</v>
      </c>
      <c r="Y120" s="8">
        <v>11614.95</v>
      </c>
      <c r="Z120" s="8">
        <v>11623.35</v>
      </c>
      <c r="AA120" s="8">
        <v>11614.95</v>
      </c>
      <c r="AB120" s="7">
        <v>334850</v>
      </c>
      <c r="AC120" s="8">
        <v>3882697397.5</v>
      </c>
      <c r="AD120" s="8">
        <v>3882697397.5</v>
      </c>
      <c r="AE120" s="7">
        <v>868900</v>
      </c>
      <c r="AF120" s="7">
        <v>-60950</v>
      </c>
      <c r="AH120" s="6">
        <v>44736</v>
      </c>
      <c r="AI120" s="6">
        <v>44770</v>
      </c>
      <c r="AL120" s="8">
        <v>11100</v>
      </c>
      <c r="AM120" s="8">
        <v>11726.55</v>
      </c>
      <c r="AN120" s="8">
        <v>11100</v>
      </c>
      <c r="AO120" s="8">
        <v>11639.85</v>
      </c>
      <c r="AP120" s="8">
        <v>11650</v>
      </c>
      <c r="AQ120" s="8">
        <v>11639.85</v>
      </c>
      <c r="AR120" s="7">
        <v>221650</v>
      </c>
      <c r="AS120" s="8">
        <v>2575975755</v>
      </c>
      <c r="AT120" s="8">
        <v>2575975755</v>
      </c>
      <c r="AU120" s="7">
        <v>267350</v>
      </c>
      <c r="AV120" s="7">
        <v>148100</v>
      </c>
      <c r="AX120" s="6">
        <f t="shared" si="26"/>
        <v>44736</v>
      </c>
      <c r="AY120" s="23">
        <f t="shared" si="28"/>
        <v>11582.95</v>
      </c>
      <c r="AZ120" s="7">
        <f t="shared" si="29"/>
        <v>169.90587959999999</v>
      </c>
      <c r="BA120" s="7">
        <f t="shared" si="30"/>
        <v>65.453032254199996</v>
      </c>
      <c r="BB120" s="24">
        <f t="shared" si="27"/>
        <v>1136250</v>
      </c>
      <c r="BC120" s="7">
        <f t="shared" si="31"/>
        <v>87150</v>
      </c>
      <c r="BD120" s="5"/>
      <c r="BE120" s="27">
        <f t="shared" si="32"/>
        <v>2.605417710781354E-3</v>
      </c>
      <c r="BF120" s="27">
        <f t="shared" si="33"/>
        <v>2.5958442832737889</v>
      </c>
      <c r="BG120" s="27">
        <f t="shared" si="34"/>
        <v>8.3071203889047748E-2</v>
      </c>
      <c r="BH120" s="5"/>
      <c r="BI120" s="5">
        <f>BC120</f>
        <v>87150</v>
      </c>
      <c r="BJ120" s="23"/>
      <c r="BK120" s="5"/>
      <c r="BL120" s="7">
        <f t="shared" si="35"/>
        <v>11573.97</v>
      </c>
      <c r="BM120" s="5"/>
      <c r="BN120" s="7">
        <f t="shared" si="36"/>
        <v>11685.95</v>
      </c>
      <c r="BO120" s="7">
        <f t="shared" si="37"/>
        <v>11430</v>
      </c>
      <c r="BP120" s="5"/>
      <c r="BQ120" s="25">
        <f t="shared" si="38"/>
        <v>0.40062354463130656</v>
      </c>
      <c r="BR120" s="25">
        <f t="shared" si="39"/>
        <v>2.8220025654568909E-2</v>
      </c>
    </row>
    <row r="121" spans="1:70" s="7" customFormat="1" ht="14.4">
      <c r="A121" s="6">
        <v>44739</v>
      </c>
      <c r="B121" s="7" t="s">
        <v>45</v>
      </c>
      <c r="C121" s="8">
        <v>11780</v>
      </c>
      <c r="D121" s="8">
        <v>11780</v>
      </c>
      <c r="E121" s="8">
        <v>11550</v>
      </c>
      <c r="F121" s="8">
        <v>11582.95</v>
      </c>
      <c r="G121" s="8">
        <v>11580</v>
      </c>
      <c r="H121" s="8">
        <v>11595.15</v>
      </c>
      <c r="I121" s="8">
        <v>11676.65</v>
      </c>
      <c r="J121" s="8">
        <v>19325</v>
      </c>
      <c r="K121" s="8">
        <v>11265.05</v>
      </c>
      <c r="L121" s="7">
        <v>246370</v>
      </c>
      <c r="M121" s="8">
        <v>2876776917.25</v>
      </c>
      <c r="N121" s="7">
        <v>37053</v>
      </c>
      <c r="O121" s="7">
        <v>86367</v>
      </c>
      <c r="P121" s="7">
        <v>35.06</v>
      </c>
      <c r="R121" s="6">
        <v>44739</v>
      </c>
      <c r="S121" s="6">
        <v>44742</v>
      </c>
      <c r="T121" s="7" t="s">
        <v>46</v>
      </c>
      <c r="U121" s="7" t="s">
        <v>47</v>
      </c>
      <c r="V121" s="8">
        <v>11789.55</v>
      </c>
      <c r="W121" s="8">
        <v>11789.55</v>
      </c>
      <c r="X121" s="8">
        <v>11582.15</v>
      </c>
      <c r="Y121" s="8">
        <v>11616.2</v>
      </c>
      <c r="Z121" s="8">
        <v>11600</v>
      </c>
      <c r="AA121" s="8">
        <v>11616.2</v>
      </c>
      <c r="AB121" s="7">
        <v>422950</v>
      </c>
      <c r="AC121" s="8">
        <v>4944715087.5</v>
      </c>
      <c r="AD121" s="8">
        <v>4944715087.5</v>
      </c>
      <c r="AE121" s="7">
        <v>646900</v>
      </c>
      <c r="AF121" s="7">
        <v>-222000</v>
      </c>
      <c r="AH121" s="6">
        <v>44739</v>
      </c>
      <c r="AI121" s="6">
        <v>44770</v>
      </c>
      <c r="AL121" s="8">
        <v>11783.85</v>
      </c>
      <c r="AM121" s="8">
        <v>11818</v>
      </c>
      <c r="AN121" s="8">
        <v>11620</v>
      </c>
      <c r="AO121" s="8">
        <v>11648.9</v>
      </c>
      <c r="AP121" s="8">
        <v>11621.55</v>
      </c>
      <c r="AQ121" s="8">
        <v>11648.9</v>
      </c>
      <c r="AR121" s="7">
        <v>345550</v>
      </c>
      <c r="AS121" s="8">
        <v>4050349085</v>
      </c>
      <c r="AT121" s="8">
        <v>4050349085</v>
      </c>
      <c r="AU121" s="7">
        <v>513600</v>
      </c>
      <c r="AV121" s="7">
        <v>246250</v>
      </c>
      <c r="AX121" s="6">
        <f t="shared" si="26"/>
        <v>44739</v>
      </c>
      <c r="AY121" s="23">
        <f t="shared" si="28"/>
        <v>11595.15</v>
      </c>
      <c r="AZ121" s="7">
        <f t="shared" si="29"/>
        <v>100.84772305499999</v>
      </c>
      <c r="BA121" s="7">
        <f t="shared" si="30"/>
        <v>86.464837834199997</v>
      </c>
      <c r="BB121" s="24">
        <f t="shared" si="27"/>
        <v>1160500</v>
      </c>
      <c r="BC121" s="7">
        <f t="shared" si="31"/>
        <v>24250</v>
      </c>
      <c r="BD121" s="5"/>
      <c r="BE121" s="27">
        <f t="shared" si="32"/>
        <v>1.0532722665641231E-3</v>
      </c>
      <c r="BF121" s="27">
        <f t="shared" si="33"/>
        <v>1.1663437482919912</v>
      </c>
      <c r="BG121" s="27">
        <f t="shared" si="34"/>
        <v>2.1342134213421342E-2</v>
      </c>
      <c r="BH121" s="5"/>
      <c r="BI121" s="7">
        <f>BC121</f>
        <v>24250</v>
      </c>
      <c r="BJ121" s="26"/>
      <c r="BK121" s="5"/>
      <c r="BL121" s="7">
        <f t="shared" si="35"/>
        <v>11676.65</v>
      </c>
      <c r="BM121" s="5"/>
      <c r="BN121" s="7">
        <f t="shared" si="36"/>
        <v>11780</v>
      </c>
      <c r="BO121" s="7">
        <f t="shared" si="37"/>
        <v>11550</v>
      </c>
      <c r="BP121" s="5"/>
      <c r="BQ121" s="25">
        <f t="shared" si="38"/>
        <v>0.39999223803363521</v>
      </c>
      <c r="BR121" s="25">
        <f t="shared" si="39"/>
        <v>2.9303021291516716E-2</v>
      </c>
    </row>
    <row r="122" spans="1:70" s="7" customFormat="1" ht="14.4">
      <c r="A122" s="6">
        <v>44740</v>
      </c>
      <c r="B122" s="7" t="s">
        <v>45</v>
      </c>
      <c r="C122" s="8">
        <v>11547.55</v>
      </c>
      <c r="D122" s="8">
        <v>11550</v>
      </c>
      <c r="E122" s="8">
        <v>11290</v>
      </c>
      <c r="F122" s="8">
        <v>11595.15</v>
      </c>
      <c r="G122" s="8">
        <v>11370</v>
      </c>
      <c r="H122" s="8">
        <v>11364.45</v>
      </c>
      <c r="I122" s="8">
        <v>11370.6</v>
      </c>
      <c r="J122" s="8">
        <v>19325</v>
      </c>
      <c r="K122" s="8">
        <v>11265.05</v>
      </c>
      <c r="L122" s="7">
        <v>349057</v>
      </c>
      <c r="M122" s="8">
        <v>3968986130.8499999</v>
      </c>
      <c r="N122" s="7">
        <v>56387</v>
      </c>
      <c r="O122" s="7">
        <v>111340</v>
      </c>
      <c r="P122" s="7">
        <v>31.9</v>
      </c>
      <c r="R122" s="6">
        <v>44740</v>
      </c>
      <c r="S122" s="6">
        <v>44742</v>
      </c>
      <c r="T122" s="7" t="s">
        <v>46</v>
      </c>
      <c r="U122" s="7" t="s">
        <v>47</v>
      </c>
      <c r="V122" s="8">
        <v>11511.45</v>
      </c>
      <c r="W122" s="8">
        <v>11539.15</v>
      </c>
      <c r="X122" s="8">
        <v>11284.15</v>
      </c>
      <c r="Y122" s="8">
        <v>11386.55</v>
      </c>
      <c r="Z122" s="8">
        <v>11388.55</v>
      </c>
      <c r="AA122" s="8">
        <v>11386.55</v>
      </c>
      <c r="AB122" s="7">
        <v>480400</v>
      </c>
      <c r="AC122" s="8">
        <v>5464954922.5</v>
      </c>
      <c r="AD122" s="8">
        <v>5464954922.5</v>
      </c>
      <c r="AE122" s="7">
        <v>402550</v>
      </c>
      <c r="AF122" s="7">
        <v>-244350</v>
      </c>
      <c r="AH122" s="6">
        <v>44740</v>
      </c>
      <c r="AI122" s="6">
        <v>44770</v>
      </c>
      <c r="AL122" s="8">
        <v>11590.85</v>
      </c>
      <c r="AM122" s="8">
        <v>11590.85</v>
      </c>
      <c r="AN122" s="8">
        <v>11320</v>
      </c>
      <c r="AO122" s="8">
        <v>11418.65</v>
      </c>
      <c r="AP122" s="8">
        <v>11423</v>
      </c>
      <c r="AQ122" s="8">
        <v>11418.65</v>
      </c>
      <c r="AR122" s="7">
        <v>472850</v>
      </c>
      <c r="AS122" s="8">
        <v>5395075172.5</v>
      </c>
      <c r="AT122" s="8">
        <v>5395075172.5</v>
      </c>
      <c r="AU122" s="7">
        <v>804250</v>
      </c>
      <c r="AV122" s="7">
        <v>290650</v>
      </c>
      <c r="AX122" s="6">
        <f t="shared" si="26"/>
        <v>44740</v>
      </c>
      <c r="AY122" s="23">
        <f t="shared" si="28"/>
        <v>11364.45</v>
      </c>
      <c r="AZ122" s="7">
        <f t="shared" si="29"/>
        <v>126.6002604</v>
      </c>
      <c r="BA122" s="7">
        <f t="shared" si="30"/>
        <v>101.04670148739999</v>
      </c>
      <c r="BB122" s="24">
        <f t="shared" si="27"/>
        <v>1206800</v>
      </c>
      <c r="BC122" s="7">
        <f t="shared" si="31"/>
        <v>46300</v>
      </c>
      <c r="BD122" s="5"/>
      <c r="BE122" s="27">
        <f t="shared" si="32"/>
        <v>-1.9896249725100488E-2</v>
      </c>
      <c r="BF122" s="27">
        <f t="shared" si="33"/>
        <v>1.2528886003843125</v>
      </c>
      <c r="BG122" s="27">
        <f t="shared" si="34"/>
        <v>3.9896596294700562E-2</v>
      </c>
      <c r="BH122" s="5"/>
      <c r="BI122" s="5"/>
      <c r="BJ122" s="23">
        <f>BC122</f>
        <v>46300</v>
      </c>
      <c r="BK122" s="5"/>
      <c r="BL122" s="7">
        <f t="shared" si="35"/>
        <v>11370.6</v>
      </c>
      <c r="BM122" s="5"/>
      <c r="BN122" s="7">
        <f t="shared" si="36"/>
        <v>11550</v>
      </c>
      <c r="BO122" s="7">
        <f t="shared" si="37"/>
        <v>11290</v>
      </c>
      <c r="BP122" s="5"/>
      <c r="BQ122" s="25">
        <f t="shared" si="38"/>
        <v>0.41193014230271663</v>
      </c>
      <c r="BR122" s="25">
        <f t="shared" si="39"/>
        <v>8.823751337100276E-3</v>
      </c>
    </row>
    <row r="123" spans="1:70" s="7" customFormat="1" ht="15" thickBot="1">
      <c r="A123" s="6">
        <v>44741</v>
      </c>
      <c r="B123" s="7" t="s">
        <v>45</v>
      </c>
      <c r="C123" s="8">
        <v>11200</v>
      </c>
      <c r="D123" s="8">
        <v>11248.95</v>
      </c>
      <c r="E123" s="8">
        <v>11040.5</v>
      </c>
      <c r="F123" s="8">
        <v>11364.45</v>
      </c>
      <c r="G123" s="8">
        <v>11089.95</v>
      </c>
      <c r="H123" s="8">
        <v>11109.75</v>
      </c>
      <c r="I123" s="8">
        <v>11156.84</v>
      </c>
      <c r="J123" s="8">
        <v>19325</v>
      </c>
      <c r="K123" s="8">
        <v>11040.5</v>
      </c>
      <c r="L123" s="7">
        <v>390273</v>
      </c>
      <c r="M123" s="8">
        <v>4354211676.5500002</v>
      </c>
      <c r="N123" s="7">
        <v>61783</v>
      </c>
      <c r="O123" s="7">
        <v>117241</v>
      </c>
      <c r="P123" s="7">
        <v>30.04</v>
      </c>
      <c r="R123" s="6">
        <v>44741</v>
      </c>
      <c r="S123" s="6">
        <v>44742</v>
      </c>
      <c r="T123" s="7" t="s">
        <v>46</v>
      </c>
      <c r="U123" s="7" t="s">
        <v>47</v>
      </c>
      <c r="V123" s="8">
        <v>11169.6</v>
      </c>
      <c r="W123" s="8">
        <v>11247</v>
      </c>
      <c r="X123" s="8">
        <v>11030.55</v>
      </c>
      <c r="Y123" s="8">
        <v>11115</v>
      </c>
      <c r="Z123" s="8">
        <v>11086.2</v>
      </c>
      <c r="AA123" s="8">
        <v>11115</v>
      </c>
      <c r="AB123" s="7">
        <v>444900</v>
      </c>
      <c r="AC123" s="8">
        <v>4968197067.5</v>
      </c>
      <c r="AD123" s="8">
        <v>4968197067.5</v>
      </c>
      <c r="AE123" s="7">
        <v>235150</v>
      </c>
      <c r="AF123" s="7">
        <v>-167400</v>
      </c>
      <c r="AH123" s="6">
        <v>44741</v>
      </c>
      <c r="AI123" s="6">
        <v>44770</v>
      </c>
      <c r="AL123" s="8">
        <v>11249.95</v>
      </c>
      <c r="AM123" s="8">
        <v>11290</v>
      </c>
      <c r="AN123" s="8">
        <v>11058.9</v>
      </c>
      <c r="AO123" s="8">
        <v>11147.15</v>
      </c>
      <c r="AP123" s="8">
        <v>11122.15</v>
      </c>
      <c r="AQ123" s="8">
        <v>11147.15</v>
      </c>
      <c r="AR123" s="7">
        <v>502750</v>
      </c>
      <c r="AS123" s="8">
        <v>5631518712.5</v>
      </c>
      <c r="AT123" s="8">
        <v>5631518712.5</v>
      </c>
      <c r="AU123" s="7">
        <v>1032800</v>
      </c>
      <c r="AV123" s="7">
        <v>228550</v>
      </c>
      <c r="AX123" s="6">
        <f t="shared" si="26"/>
        <v>44741</v>
      </c>
      <c r="AY123" s="23">
        <f t="shared" si="28"/>
        <v>11109.75</v>
      </c>
      <c r="AZ123" s="7">
        <f t="shared" si="29"/>
        <v>130.80390784400001</v>
      </c>
      <c r="BA123" s="7">
        <f t="shared" si="30"/>
        <v>104.02957417499999</v>
      </c>
      <c r="BB123" s="24">
        <f t="shared" si="27"/>
        <v>1267950</v>
      </c>
      <c r="BC123" s="7">
        <f t="shared" si="31"/>
        <v>61150</v>
      </c>
      <c r="BD123" s="5"/>
      <c r="BE123" s="27">
        <f t="shared" si="32"/>
        <v>-2.2411995301136502E-2</v>
      </c>
      <c r="BF123" s="27">
        <f t="shared" si="33"/>
        <v>1.2573723278340048</v>
      </c>
      <c r="BG123" s="27">
        <f t="shared" si="34"/>
        <v>5.0671196552867087E-2</v>
      </c>
      <c r="BH123" s="5"/>
      <c r="BJ123" s="26">
        <f>BC123</f>
        <v>61150</v>
      </c>
      <c r="BK123" s="5"/>
      <c r="BL123" s="7">
        <f t="shared" si="35"/>
        <v>11156.84</v>
      </c>
      <c r="BM123" s="5"/>
      <c r="BN123" s="7">
        <f t="shared" si="36"/>
        <v>11248.95</v>
      </c>
      <c r="BO123" s="7">
        <f t="shared" si="37"/>
        <v>11040.5</v>
      </c>
      <c r="BP123" s="5"/>
      <c r="BQ123" s="25">
        <f t="shared" si="38"/>
        <v>0.4251099611901682</v>
      </c>
      <c r="BR123" s="25">
        <f t="shared" si="39"/>
        <v>6.2723608532222275E-3</v>
      </c>
    </row>
    <row r="124" spans="1:70" s="38" customFormat="1" ht="15" thickBot="1">
      <c r="A124" s="37">
        <v>44742</v>
      </c>
      <c r="B124" s="38" t="s">
        <v>45</v>
      </c>
      <c r="C124" s="39">
        <v>11149</v>
      </c>
      <c r="D124" s="39">
        <v>11196</v>
      </c>
      <c r="E124" s="39">
        <v>10909</v>
      </c>
      <c r="F124" s="39">
        <v>11109.75</v>
      </c>
      <c r="G124" s="39">
        <v>10923</v>
      </c>
      <c r="H124" s="39">
        <v>10931.75</v>
      </c>
      <c r="I124" s="39">
        <v>11021.08</v>
      </c>
      <c r="J124" s="39">
        <v>19325</v>
      </c>
      <c r="K124" s="39">
        <v>10909</v>
      </c>
      <c r="L124" s="38">
        <v>348184</v>
      </c>
      <c r="M124" s="39">
        <v>3837363905.0999999</v>
      </c>
      <c r="N124" s="38">
        <v>64333</v>
      </c>
      <c r="O124" s="38">
        <v>105200</v>
      </c>
      <c r="P124" s="38">
        <v>30.21</v>
      </c>
      <c r="R124" s="47">
        <v>44742</v>
      </c>
      <c r="S124" s="47">
        <v>44742</v>
      </c>
      <c r="T124" s="38" t="s">
        <v>46</v>
      </c>
      <c r="U124" s="38" t="s">
        <v>47</v>
      </c>
      <c r="V124" s="39">
        <v>11105.1</v>
      </c>
      <c r="W124" s="39">
        <v>11188.9</v>
      </c>
      <c r="X124" s="39">
        <v>10907.8</v>
      </c>
      <c r="Y124" s="39">
        <v>10935.75</v>
      </c>
      <c r="Z124" s="39">
        <v>10910.4</v>
      </c>
      <c r="AA124" s="39">
        <v>10931.65</v>
      </c>
      <c r="AB124" s="38">
        <v>384500</v>
      </c>
      <c r="AC124" s="39">
        <v>4239016560</v>
      </c>
      <c r="AD124" s="39">
        <v>4239016560</v>
      </c>
      <c r="AE124" s="38">
        <v>53300</v>
      </c>
      <c r="AF124" s="38">
        <v>-181850</v>
      </c>
      <c r="AH124" s="47">
        <v>44742</v>
      </c>
      <c r="AI124" s="47">
        <v>44770</v>
      </c>
      <c r="AL124" s="39">
        <v>11149.95</v>
      </c>
      <c r="AM124" s="39">
        <v>11223.95</v>
      </c>
      <c r="AN124" s="39">
        <v>10940</v>
      </c>
      <c r="AO124" s="39">
        <v>10960.65</v>
      </c>
      <c r="AP124" s="39">
        <v>10942</v>
      </c>
      <c r="AQ124" s="39">
        <v>10960.65</v>
      </c>
      <c r="AR124" s="38">
        <v>534300</v>
      </c>
      <c r="AS124" s="39">
        <v>5904656192.5</v>
      </c>
      <c r="AT124" s="39">
        <v>5904656192.5</v>
      </c>
      <c r="AU124" s="38">
        <v>1232900</v>
      </c>
      <c r="AV124" s="38">
        <v>200100</v>
      </c>
      <c r="AX124" s="47">
        <f t="shared" si="26"/>
        <v>44742</v>
      </c>
      <c r="AY124" s="48">
        <f t="shared" si="28"/>
        <v>10931.75</v>
      </c>
      <c r="AZ124" s="38">
        <f t="shared" si="29"/>
        <v>115.94176160000001</v>
      </c>
      <c r="BA124" s="38">
        <f t="shared" si="30"/>
        <v>117.15562878580002</v>
      </c>
      <c r="BB124" s="49">
        <f t="shared" si="27"/>
        <v>1286200</v>
      </c>
      <c r="BC124" s="38">
        <f t="shared" si="31"/>
        <v>18250</v>
      </c>
      <c r="BD124" s="50"/>
      <c r="BE124" s="51">
        <f t="shared" si="32"/>
        <v>-1.6021962690429579E-2</v>
      </c>
      <c r="BF124" s="51">
        <f t="shared" si="33"/>
        <v>0.9896388487827642</v>
      </c>
      <c r="BG124" s="51">
        <f t="shared" si="34"/>
        <v>1.4393312039118263E-2</v>
      </c>
      <c r="BH124" s="50"/>
      <c r="BI124" s="50"/>
      <c r="BJ124" s="48"/>
      <c r="BK124" s="50"/>
      <c r="BL124" s="38">
        <f t="shared" si="35"/>
        <v>11021.08</v>
      </c>
      <c r="BM124" s="50"/>
      <c r="BN124" s="38">
        <f t="shared" si="36"/>
        <v>11196</v>
      </c>
      <c r="BO124" s="38">
        <f t="shared" si="37"/>
        <v>10909</v>
      </c>
      <c r="BP124" s="50"/>
      <c r="BQ124" s="53">
        <f t="shared" si="38"/>
        <v>0.43432082794307891</v>
      </c>
      <c r="BR124" s="53">
        <f t="shared" si="39"/>
        <v>2.0854340452837105E-3</v>
      </c>
    </row>
    <row r="125" spans="1:70" s="7" customFormat="1" ht="14.4">
      <c r="A125" s="6">
        <v>44743</v>
      </c>
      <c r="B125" s="7" t="s">
        <v>45</v>
      </c>
      <c r="C125" s="8">
        <v>10920</v>
      </c>
      <c r="D125" s="8">
        <v>11343</v>
      </c>
      <c r="E125" s="8">
        <v>10727.2</v>
      </c>
      <c r="F125" s="8">
        <v>10931.75</v>
      </c>
      <c r="G125" s="8">
        <v>11315</v>
      </c>
      <c r="H125" s="8">
        <v>11322.55</v>
      </c>
      <c r="I125" s="8">
        <v>11179.85</v>
      </c>
      <c r="J125" s="8">
        <v>19325</v>
      </c>
      <c r="K125" s="8">
        <v>10727.2</v>
      </c>
      <c r="L125" s="7">
        <v>408983</v>
      </c>
      <c r="M125" s="8">
        <v>4572367209.6999998</v>
      </c>
      <c r="N125" s="7">
        <v>61114</v>
      </c>
      <c r="O125" s="7">
        <v>109220</v>
      </c>
      <c r="P125" s="7">
        <v>26.71</v>
      </c>
      <c r="R125" s="6">
        <v>44743</v>
      </c>
      <c r="S125" s="6">
        <v>44770</v>
      </c>
      <c r="T125" s="7" t="s">
        <v>46</v>
      </c>
      <c r="U125" s="7" t="s">
        <v>47</v>
      </c>
      <c r="V125" s="8">
        <v>10188</v>
      </c>
      <c r="W125" s="8">
        <v>11389.2</v>
      </c>
      <c r="X125" s="8">
        <v>10188</v>
      </c>
      <c r="Y125" s="8">
        <v>11369.6</v>
      </c>
      <c r="Z125" s="8">
        <v>11372</v>
      </c>
      <c r="AA125" s="8">
        <v>11369.6</v>
      </c>
      <c r="AB125" s="7">
        <v>422200</v>
      </c>
      <c r="AC125" s="8">
        <v>4737010987.5</v>
      </c>
      <c r="AD125" s="8">
        <v>4737010987.5</v>
      </c>
      <c r="AE125" s="7">
        <v>1294500</v>
      </c>
      <c r="AF125" s="7">
        <v>61600</v>
      </c>
      <c r="AH125" s="6">
        <v>44743</v>
      </c>
      <c r="AI125" s="6">
        <v>44798</v>
      </c>
      <c r="AL125" s="8">
        <v>10873.75</v>
      </c>
      <c r="AM125" s="8">
        <v>11432.65</v>
      </c>
      <c r="AN125" s="8">
        <v>10873.75</v>
      </c>
      <c r="AO125" s="8">
        <v>11415.05</v>
      </c>
      <c r="AP125" s="8">
        <v>11412.85</v>
      </c>
      <c r="AQ125" s="8">
        <v>11415.05</v>
      </c>
      <c r="AR125" s="7">
        <v>11650</v>
      </c>
      <c r="AS125" s="8">
        <v>130628395</v>
      </c>
      <c r="AT125" s="8">
        <v>130628395</v>
      </c>
      <c r="AU125" s="7">
        <v>43850</v>
      </c>
      <c r="AV125" s="7">
        <v>-500</v>
      </c>
      <c r="AX125" s="6">
        <f t="shared" si="26"/>
        <v>44743</v>
      </c>
      <c r="AY125" s="23">
        <f t="shared" si="28"/>
        <v>11322.55</v>
      </c>
      <c r="AZ125" s="7">
        <f t="shared" si="29"/>
        <v>122.1063217</v>
      </c>
      <c r="BA125" s="7">
        <f t="shared" si="30"/>
        <v>128.81990649980003</v>
      </c>
      <c r="BB125" s="24">
        <f t="shared" si="27"/>
        <v>1338350</v>
      </c>
      <c r="BC125" s="7">
        <f t="shared" si="31"/>
        <v>52150</v>
      </c>
      <c r="BD125" s="5"/>
      <c r="BE125" s="27">
        <f t="shared" si="32"/>
        <v>3.574907951608839E-2</v>
      </c>
      <c r="BF125" s="27">
        <f t="shared" si="33"/>
        <v>0.94788394913319973</v>
      </c>
      <c r="BG125" s="27">
        <f t="shared" si="34"/>
        <v>4.0545793811226867E-2</v>
      </c>
      <c r="BH125" s="5"/>
      <c r="BI125" s="7">
        <f>BC125</f>
        <v>52150</v>
      </c>
      <c r="BJ125" s="26"/>
      <c r="BK125" s="5"/>
      <c r="BL125" s="7">
        <f t="shared" si="35"/>
        <v>11179.85</v>
      </c>
      <c r="BM125" s="5"/>
      <c r="BN125" s="7">
        <f t="shared" si="36"/>
        <v>11343</v>
      </c>
      <c r="BO125" s="7">
        <f t="shared" si="37"/>
        <v>10727.2</v>
      </c>
      <c r="BP125" s="5"/>
      <c r="BQ125" s="25">
        <f t="shared" si="38"/>
        <v>0.41409831824062099</v>
      </c>
      <c r="BR125" s="25">
        <f t="shared" si="39"/>
        <v>5.5499105078678362E-2</v>
      </c>
    </row>
    <row r="126" spans="1:70" s="7" customFormat="1" ht="14.4">
      <c r="A126" s="6">
        <v>44746</v>
      </c>
      <c r="B126" s="7" t="s">
        <v>45</v>
      </c>
      <c r="C126" s="8">
        <v>11310</v>
      </c>
      <c r="D126" s="8">
        <v>11443</v>
      </c>
      <c r="E126" s="8">
        <v>11215.2</v>
      </c>
      <c r="F126" s="8">
        <v>11322.55</v>
      </c>
      <c r="G126" s="8">
        <v>11395.1</v>
      </c>
      <c r="H126" s="8">
        <v>11388.3</v>
      </c>
      <c r="I126" s="8">
        <v>11353.47</v>
      </c>
      <c r="J126" s="8">
        <v>19325</v>
      </c>
      <c r="K126" s="8">
        <v>10727.2</v>
      </c>
      <c r="L126" s="7">
        <v>300425</v>
      </c>
      <c r="M126" s="8">
        <v>3410866170.1999998</v>
      </c>
      <c r="N126" s="7">
        <v>48966</v>
      </c>
      <c r="O126" s="7">
        <v>110182</v>
      </c>
      <c r="P126" s="7">
        <v>36.68</v>
      </c>
      <c r="R126" s="6">
        <v>44746</v>
      </c>
      <c r="S126" s="6">
        <v>44770</v>
      </c>
      <c r="T126" s="7" t="s">
        <v>46</v>
      </c>
      <c r="U126" s="7" t="s">
        <v>47</v>
      </c>
      <c r="V126" s="8">
        <v>11359.85</v>
      </c>
      <c r="W126" s="8">
        <v>11489.4</v>
      </c>
      <c r="X126" s="8">
        <v>11263.55</v>
      </c>
      <c r="Y126" s="8">
        <v>11438.65</v>
      </c>
      <c r="Z126" s="8">
        <v>11444.95</v>
      </c>
      <c r="AA126" s="8">
        <v>11438.65</v>
      </c>
      <c r="AB126" s="7">
        <v>218900</v>
      </c>
      <c r="AC126" s="8">
        <v>2495167520</v>
      </c>
      <c r="AD126" s="8">
        <v>2495167520</v>
      </c>
      <c r="AE126" s="7">
        <v>1317900</v>
      </c>
      <c r="AF126" s="7">
        <v>23400</v>
      </c>
      <c r="AH126" s="6">
        <v>44746</v>
      </c>
      <c r="AI126" s="6">
        <v>44798</v>
      </c>
      <c r="AL126" s="8">
        <v>11433.7</v>
      </c>
      <c r="AM126" s="8">
        <v>11515</v>
      </c>
      <c r="AN126" s="8">
        <v>11325</v>
      </c>
      <c r="AO126" s="8">
        <v>11478.1</v>
      </c>
      <c r="AP126" s="8">
        <v>11479</v>
      </c>
      <c r="AQ126" s="8">
        <v>11478.1</v>
      </c>
      <c r="AR126" s="7">
        <v>6100</v>
      </c>
      <c r="AS126" s="8">
        <v>69755627.5</v>
      </c>
      <c r="AT126" s="8">
        <v>69755627.5</v>
      </c>
      <c r="AU126" s="7">
        <v>44550</v>
      </c>
      <c r="AV126" s="7">
        <v>700</v>
      </c>
      <c r="AX126" s="6">
        <f t="shared" si="26"/>
        <v>44746</v>
      </c>
      <c r="AY126" s="23">
        <f t="shared" si="28"/>
        <v>11388.3</v>
      </c>
      <c r="AZ126" s="7">
        <f t="shared" si="29"/>
        <v>125.09480315399999</v>
      </c>
      <c r="BA126" s="7">
        <f t="shared" si="30"/>
        <v>119.25999491980001</v>
      </c>
      <c r="BB126" s="24">
        <f t="shared" si="27"/>
        <v>1362450</v>
      </c>
      <c r="BC126" s="7">
        <f t="shared" si="31"/>
        <v>24100</v>
      </c>
      <c r="BD126" s="5"/>
      <c r="BE126" s="27">
        <f t="shared" si="32"/>
        <v>5.8069957739201863E-3</v>
      </c>
      <c r="BF126" s="27">
        <f t="shared" si="33"/>
        <v>1.0489251088608864</v>
      </c>
      <c r="BG126" s="27">
        <f t="shared" si="34"/>
        <v>1.8007247730414316E-2</v>
      </c>
      <c r="BH126" s="5"/>
      <c r="BI126" s="5">
        <f>BC126</f>
        <v>24100</v>
      </c>
      <c r="BJ126" s="23"/>
      <c r="BK126" s="5"/>
      <c r="BL126" s="7">
        <f t="shared" si="35"/>
        <v>11353.47</v>
      </c>
      <c r="BM126" s="5"/>
      <c r="BN126" s="7">
        <f t="shared" si="36"/>
        <v>11443</v>
      </c>
      <c r="BO126" s="7">
        <f t="shared" si="37"/>
        <v>11215.2</v>
      </c>
      <c r="BP126" s="5"/>
      <c r="BQ126" s="25">
        <f t="shared" si="38"/>
        <v>0.41069598965071152</v>
      </c>
      <c r="BR126" s="25">
        <f t="shared" si="39"/>
        <v>6.1628383921246782E-2</v>
      </c>
    </row>
    <row r="127" spans="1:70" s="7" customFormat="1" ht="14.4">
      <c r="A127" s="6">
        <v>44747</v>
      </c>
      <c r="B127" s="7" t="s">
        <v>45</v>
      </c>
      <c r="C127" s="8">
        <v>11479.75</v>
      </c>
      <c r="D127" s="8">
        <v>11748</v>
      </c>
      <c r="E127" s="8">
        <v>11409.75</v>
      </c>
      <c r="F127" s="8">
        <v>11388.3</v>
      </c>
      <c r="G127" s="8">
        <v>11529</v>
      </c>
      <c r="H127" s="8">
        <v>11524.7</v>
      </c>
      <c r="I127" s="8">
        <v>11609.67</v>
      </c>
      <c r="J127" s="8">
        <v>19325</v>
      </c>
      <c r="K127" s="8">
        <v>10727.2</v>
      </c>
      <c r="L127" s="7">
        <v>422348</v>
      </c>
      <c r="M127" s="8">
        <v>4903321621.8999996</v>
      </c>
      <c r="N127" s="7">
        <v>62519</v>
      </c>
      <c r="O127" s="7">
        <v>129019</v>
      </c>
      <c r="P127" s="7">
        <v>30.55</v>
      </c>
      <c r="R127" s="6">
        <v>44747</v>
      </c>
      <c r="S127" s="6">
        <v>44770</v>
      </c>
      <c r="T127" s="7" t="s">
        <v>46</v>
      </c>
      <c r="U127" s="7" t="s">
        <v>47</v>
      </c>
      <c r="V127" s="8">
        <v>11437.95</v>
      </c>
      <c r="W127" s="8">
        <v>11783.8</v>
      </c>
      <c r="X127" s="8">
        <v>11426.25</v>
      </c>
      <c r="Y127" s="8">
        <v>11527</v>
      </c>
      <c r="Z127" s="8">
        <v>11525</v>
      </c>
      <c r="AA127" s="8">
        <v>11527</v>
      </c>
      <c r="AB127" s="7">
        <v>355500</v>
      </c>
      <c r="AC127" s="8">
        <v>4130873645</v>
      </c>
      <c r="AD127" s="8">
        <v>4130873645</v>
      </c>
      <c r="AE127" s="7">
        <v>1299000</v>
      </c>
      <c r="AF127" s="7">
        <v>-18900</v>
      </c>
      <c r="AH127" s="6">
        <v>44747</v>
      </c>
      <c r="AI127" s="6">
        <v>44798</v>
      </c>
      <c r="AL127" s="8">
        <v>11525</v>
      </c>
      <c r="AM127" s="8">
        <v>11814</v>
      </c>
      <c r="AN127" s="8">
        <v>11522.4</v>
      </c>
      <c r="AO127" s="8">
        <v>11555.85</v>
      </c>
      <c r="AP127" s="8">
        <v>11564</v>
      </c>
      <c r="AQ127" s="8">
        <v>11555.85</v>
      </c>
      <c r="AR127" s="7">
        <v>13050</v>
      </c>
      <c r="AS127" s="8">
        <v>152327512.5</v>
      </c>
      <c r="AT127" s="8">
        <v>152327512.5</v>
      </c>
      <c r="AU127" s="7">
        <v>44600</v>
      </c>
      <c r="AV127" s="7">
        <v>50</v>
      </c>
      <c r="AX127" s="6">
        <f t="shared" si="26"/>
        <v>44747</v>
      </c>
      <c r="AY127" s="23">
        <f t="shared" si="28"/>
        <v>11524.7</v>
      </c>
      <c r="AZ127" s="7">
        <f t="shared" si="29"/>
        <v>149.786801373</v>
      </c>
      <c r="BA127" s="7">
        <f t="shared" si="30"/>
        <v>124.1094109396</v>
      </c>
      <c r="BB127" s="24">
        <f t="shared" si="27"/>
        <v>1343600</v>
      </c>
      <c r="BC127" s="7">
        <f t="shared" si="31"/>
        <v>-18850</v>
      </c>
      <c r="BD127" s="5"/>
      <c r="BE127" s="27">
        <f t="shared" si="32"/>
        <v>1.1977204674973567E-2</v>
      </c>
      <c r="BF127" s="27">
        <f t="shared" si="33"/>
        <v>1.20689317787429</v>
      </c>
      <c r="BG127" s="27">
        <f t="shared" si="34"/>
        <v>-1.3835370105324965E-2</v>
      </c>
      <c r="BH127" s="5"/>
      <c r="BJ127" s="26">
        <f>BC127</f>
        <v>-18850</v>
      </c>
      <c r="BK127" s="5"/>
      <c r="BL127" s="7">
        <f t="shared" si="35"/>
        <v>11609.67</v>
      </c>
      <c r="BM127" s="5"/>
      <c r="BN127" s="7">
        <f t="shared" si="36"/>
        <v>11748</v>
      </c>
      <c r="BO127" s="7">
        <f t="shared" si="37"/>
        <v>11409.75</v>
      </c>
      <c r="BP127" s="5"/>
      <c r="BQ127" s="25">
        <f t="shared" si="38"/>
        <v>0.40363777490297537</v>
      </c>
      <c r="BR127" s="25">
        <f t="shared" si="39"/>
        <v>7.4343724364232977E-2</v>
      </c>
    </row>
    <row r="128" spans="1:70" s="7" customFormat="1" ht="14.4">
      <c r="A128" s="6">
        <v>44748</v>
      </c>
      <c r="B128" s="7" t="s">
        <v>45</v>
      </c>
      <c r="C128" s="8">
        <v>11535</v>
      </c>
      <c r="D128" s="8">
        <v>12070</v>
      </c>
      <c r="E128" s="8">
        <v>11530</v>
      </c>
      <c r="F128" s="8">
        <v>11524.7</v>
      </c>
      <c r="G128" s="8">
        <v>12069</v>
      </c>
      <c r="H128" s="8">
        <v>12028.5</v>
      </c>
      <c r="I128" s="8">
        <v>11830.81</v>
      </c>
      <c r="J128" s="8">
        <v>19325</v>
      </c>
      <c r="K128" s="8">
        <v>10727.2</v>
      </c>
      <c r="L128" s="7">
        <v>478294</v>
      </c>
      <c r="M128" s="8">
        <v>5658605293.6000004</v>
      </c>
      <c r="N128" s="7">
        <v>73835</v>
      </c>
      <c r="O128" s="7">
        <v>123671</v>
      </c>
      <c r="P128" s="7">
        <v>25.86</v>
      </c>
      <c r="R128" s="6">
        <v>44748</v>
      </c>
      <c r="S128" s="6">
        <v>44770</v>
      </c>
      <c r="T128" s="7" t="s">
        <v>46</v>
      </c>
      <c r="U128" s="7" t="s">
        <v>47</v>
      </c>
      <c r="V128" s="8">
        <v>11599.95</v>
      </c>
      <c r="W128" s="8">
        <v>12086</v>
      </c>
      <c r="X128" s="8">
        <v>11581.7</v>
      </c>
      <c r="Y128" s="8">
        <v>12034.25</v>
      </c>
      <c r="Z128" s="8">
        <v>12086</v>
      </c>
      <c r="AA128" s="8">
        <v>12034.25</v>
      </c>
      <c r="AB128" s="7">
        <v>559700</v>
      </c>
      <c r="AC128" s="8">
        <v>6627164170</v>
      </c>
      <c r="AD128" s="8">
        <v>6627164170</v>
      </c>
      <c r="AE128" s="7">
        <v>1287350</v>
      </c>
      <c r="AF128" s="7">
        <v>-11650</v>
      </c>
      <c r="AH128" s="6">
        <v>44748</v>
      </c>
      <c r="AI128" s="6">
        <v>44798</v>
      </c>
      <c r="AL128" s="8">
        <v>11647.65</v>
      </c>
      <c r="AM128" s="8">
        <v>12112</v>
      </c>
      <c r="AN128" s="8">
        <v>11623.6</v>
      </c>
      <c r="AO128" s="8">
        <v>12076.85</v>
      </c>
      <c r="AP128" s="8">
        <v>12103.8</v>
      </c>
      <c r="AQ128" s="8">
        <v>12076.85</v>
      </c>
      <c r="AR128" s="7">
        <v>17200</v>
      </c>
      <c r="AS128" s="8">
        <v>204834695</v>
      </c>
      <c r="AT128" s="8">
        <v>204834695</v>
      </c>
      <c r="AU128" s="7">
        <v>42950</v>
      </c>
      <c r="AV128" s="7">
        <v>-1650</v>
      </c>
      <c r="AX128" s="6">
        <f t="shared" si="26"/>
        <v>44748</v>
      </c>
      <c r="AY128" s="23">
        <f t="shared" si="28"/>
        <v>12028.5</v>
      </c>
      <c r="AZ128" s="7">
        <f t="shared" si="29"/>
        <v>146.312810351</v>
      </c>
      <c r="BA128" s="7">
        <f t="shared" si="30"/>
        <v>128.74671913419999</v>
      </c>
      <c r="BB128" s="24">
        <f t="shared" si="27"/>
        <v>1330300</v>
      </c>
      <c r="BC128" s="7">
        <f t="shared" si="31"/>
        <v>-13300</v>
      </c>
      <c r="BD128" s="5"/>
      <c r="BE128" s="27">
        <f t="shared" si="32"/>
        <v>4.3714803856065604E-2</v>
      </c>
      <c r="BF128" s="27">
        <f t="shared" si="33"/>
        <v>1.1364391367401749</v>
      </c>
      <c r="BG128" s="27">
        <f t="shared" si="34"/>
        <v>-9.8987793986305452E-3</v>
      </c>
      <c r="BH128" s="5"/>
      <c r="BI128" s="5"/>
      <c r="BJ128" s="23">
        <f>BC128</f>
        <v>-13300</v>
      </c>
      <c r="BK128" s="5"/>
      <c r="BL128" s="7">
        <f t="shared" si="35"/>
        <v>11830.81</v>
      </c>
      <c r="BM128" s="5"/>
      <c r="BN128" s="7">
        <f t="shared" si="36"/>
        <v>12070</v>
      </c>
      <c r="BO128" s="7">
        <f t="shared" si="37"/>
        <v>11530</v>
      </c>
      <c r="BP128" s="5"/>
      <c r="BQ128" s="25">
        <f t="shared" si="38"/>
        <v>0.37756791720569211</v>
      </c>
      <c r="BR128" s="25">
        <f t="shared" si="39"/>
        <v>0.12130844954881043</v>
      </c>
    </row>
    <row r="129" spans="1:70" s="7" customFormat="1" ht="14.4">
      <c r="A129" s="6">
        <v>44749</v>
      </c>
      <c r="B129" s="7" t="s">
        <v>45</v>
      </c>
      <c r="C129" s="8">
        <v>12168</v>
      </c>
      <c r="D129" s="8">
        <v>12200</v>
      </c>
      <c r="E129" s="8">
        <v>11850</v>
      </c>
      <c r="F129" s="8">
        <v>12028.5</v>
      </c>
      <c r="G129" s="8">
        <v>11958</v>
      </c>
      <c r="H129" s="8">
        <v>11967.35</v>
      </c>
      <c r="I129" s="8">
        <v>11949.58</v>
      </c>
      <c r="J129" s="8">
        <v>19325</v>
      </c>
      <c r="K129" s="8">
        <v>10727.2</v>
      </c>
      <c r="L129" s="7">
        <v>272925</v>
      </c>
      <c r="M129" s="8">
        <v>3261338806.9499998</v>
      </c>
      <c r="N129" s="7">
        <v>43054</v>
      </c>
      <c r="O129" s="7">
        <v>57832</v>
      </c>
      <c r="P129" s="7">
        <v>21.19</v>
      </c>
      <c r="R129" s="6">
        <v>44749</v>
      </c>
      <c r="S129" s="6">
        <v>44770</v>
      </c>
      <c r="T129" s="7" t="s">
        <v>46</v>
      </c>
      <c r="U129" s="7" t="s">
        <v>47</v>
      </c>
      <c r="V129" s="8">
        <v>12150</v>
      </c>
      <c r="W129" s="8">
        <v>12229</v>
      </c>
      <c r="X129" s="8">
        <v>11850.05</v>
      </c>
      <c r="Y129" s="8">
        <v>11980.9</v>
      </c>
      <c r="Z129" s="8">
        <v>11977.95</v>
      </c>
      <c r="AA129" s="8">
        <v>11980.9</v>
      </c>
      <c r="AB129" s="7">
        <v>301500</v>
      </c>
      <c r="AC129" s="8">
        <v>3606847667.5</v>
      </c>
      <c r="AD129" s="8">
        <v>3606847667.5</v>
      </c>
      <c r="AE129" s="7">
        <v>1235500</v>
      </c>
      <c r="AF129" s="7">
        <v>-51850</v>
      </c>
      <c r="AH129" s="6">
        <v>44749</v>
      </c>
      <c r="AI129" s="6">
        <v>44798</v>
      </c>
      <c r="AL129" s="8">
        <v>12204.4</v>
      </c>
      <c r="AM129" s="8">
        <v>12204.4</v>
      </c>
      <c r="AN129" s="8">
        <v>11899.8</v>
      </c>
      <c r="AO129" s="8">
        <v>12016.7</v>
      </c>
      <c r="AP129" s="8">
        <v>12018.55</v>
      </c>
      <c r="AQ129" s="8">
        <v>12016.7</v>
      </c>
      <c r="AR129" s="7">
        <v>17300</v>
      </c>
      <c r="AS129" s="8">
        <v>207405527.5</v>
      </c>
      <c r="AT129" s="8">
        <v>207405527.5</v>
      </c>
      <c r="AU129" s="7">
        <v>45100</v>
      </c>
      <c r="AV129" s="7">
        <v>2150</v>
      </c>
      <c r="AX129" s="6">
        <f t="shared" si="26"/>
        <v>44749</v>
      </c>
      <c r="AY129" s="23">
        <f t="shared" si="28"/>
        <v>11967.35</v>
      </c>
      <c r="AZ129" s="7">
        <f t="shared" si="29"/>
        <v>69.106811055999998</v>
      </c>
      <c r="BA129" s="7">
        <f t="shared" si="30"/>
        <v>131.84849963560001</v>
      </c>
      <c r="BB129" s="24">
        <f t="shared" si="27"/>
        <v>1280600</v>
      </c>
      <c r="BC129" s="7">
        <f t="shared" si="31"/>
        <v>-49700</v>
      </c>
      <c r="BD129" s="5"/>
      <c r="BE129" s="27">
        <f t="shared" si="32"/>
        <v>-5.0837594047470286E-3</v>
      </c>
      <c r="BF129" s="27">
        <f t="shared" si="33"/>
        <v>0.52413801633690094</v>
      </c>
      <c r="BG129" s="27">
        <f t="shared" si="34"/>
        <v>-3.7359993986318875E-2</v>
      </c>
      <c r="BH129" s="5"/>
      <c r="BI129" s="7">
        <f>BC129</f>
        <v>-49700</v>
      </c>
      <c r="BJ129" s="26"/>
      <c r="BK129" s="5"/>
      <c r="BL129" s="7">
        <f t="shared" si="35"/>
        <v>11949.58</v>
      </c>
      <c r="BM129" s="5"/>
      <c r="BN129" s="7">
        <f t="shared" si="36"/>
        <v>12200</v>
      </c>
      <c r="BO129" s="7">
        <f t="shared" si="37"/>
        <v>11850</v>
      </c>
      <c r="BP129" s="5"/>
      <c r="BQ129" s="25">
        <f t="shared" si="38"/>
        <v>0.38073221216041397</v>
      </c>
      <c r="BR129" s="25">
        <f t="shared" si="39"/>
        <v>0.11560798717279434</v>
      </c>
    </row>
    <row r="130" spans="1:70" s="7" customFormat="1" ht="14.4">
      <c r="A130" s="6">
        <v>44750</v>
      </c>
      <c r="B130" s="7" t="s">
        <v>45</v>
      </c>
      <c r="C130" s="8">
        <v>12050</v>
      </c>
      <c r="D130" s="8">
        <v>12127.3</v>
      </c>
      <c r="E130" s="8">
        <v>11880</v>
      </c>
      <c r="F130" s="8">
        <v>11967.35</v>
      </c>
      <c r="G130" s="8">
        <v>12007</v>
      </c>
      <c r="H130" s="8">
        <v>12003.1</v>
      </c>
      <c r="I130" s="8">
        <v>11954.44</v>
      </c>
      <c r="J130" s="8">
        <v>19325</v>
      </c>
      <c r="K130" s="8">
        <v>10727.2</v>
      </c>
      <c r="L130" s="7">
        <v>169011</v>
      </c>
      <c r="M130" s="8">
        <v>2020431496.1500001</v>
      </c>
      <c r="N130" s="7">
        <v>26701</v>
      </c>
      <c r="O130" s="7">
        <v>44156</v>
      </c>
      <c r="P130" s="7">
        <v>26.13</v>
      </c>
      <c r="R130" s="6">
        <v>44750</v>
      </c>
      <c r="S130" s="6">
        <v>44770</v>
      </c>
      <c r="T130" s="7" t="s">
        <v>46</v>
      </c>
      <c r="U130" s="7" t="s">
        <v>47</v>
      </c>
      <c r="V130" s="8">
        <v>12074.95</v>
      </c>
      <c r="W130" s="8">
        <v>12131.6</v>
      </c>
      <c r="X130" s="8">
        <v>11882.45</v>
      </c>
      <c r="Y130" s="8">
        <v>12013.95</v>
      </c>
      <c r="Z130" s="8">
        <v>12025</v>
      </c>
      <c r="AA130" s="8">
        <v>12013.95</v>
      </c>
      <c r="AB130" s="7">
        <v>175950</v>
      </c>
      <c r="AC130" s="8">
        <v>2104817772.5</v>
      </c>
      <c r="AD130" s="8">
        <v>2104817772.5</v>
      </c>
      <c r="AE130" s="7">
        <v>1211450</v>
      </c>
      <c r="AF130" s="7">
        <v>-24050</v>
      </c>
      <c r="AH130" s="6">
        <v>44750</v>
      </c>
      <c r="AI130" s="6">
        <v>44798</v>
      </c>
      <c r="AL130" s="8">
        <v>12138.5</v>
      </c>
      <c r="AM130" s="8">
        <v>12144.75</v>
      </c>
      <c r="AN130" s="8">
        <v>11925.5</v>
      </c>
      <c r="AO130" s="8">
        <v>12054.25</v>
      </c>
      <c r="AP130" s="8">
        <v>12070.85</v>
      </c>
      <c r="AQ130" s="8">
        <v>12054.25</v>
      </c>
      <c r="AR130" s="7">
        <v>11150</v>
      </c>
      <c r="AS130" s="8">
        <v>133890920</v>
      </c>
      <c r="AT130" s="8">
        <v>133890920</v>
      </c>
      <c r="AU130" s="7">
        <v>45050</v>
      </c>
      <c r="AV130" s="7">
        <v>-50</v>
      </c>
      <c r="AX130" s="6">
        <f t="shared" ref="AX130:AX146" si="40">A130</f>
        <v>44750</v>
      </c>
      <c r="AY130" s="23">
        <f t="shared" si="28"/>
        <v>12003.1</v>
      </c>
      <c r="AZ130" s="7">
        <f t="shared" si="29"/>
        <v>52.786025264000003</v>
      </c>
      <c r="BA130" s="7">
        <f t="shared" si="30"/>
        <v>122.48150952679998</v>
      </c>
      <c r="BB130" s="24">
        <f t="shared" si="27"/>
        <v>1256500</v>
      </c>
      <c r="BC130" s="7">
        <f t="shared" si="31"/>
        <v>-24100</v>
      </c>
      <c r="BD130" s="5"/>
      <c r="BE130" s="27">
        <f t="shared" si="32"/>
        <v>2.9872945973837147E-3</v>
      </c>
      <c r="BF130" s="27">
        <f t="shared" si="33"/>
        <v>0.43097138064296941</v>
      </c>
      <c r="BG130" s="27">
        <f t="shared" si="34"/>
        <v>-1.8819303451507105E-2</v>
      </c>
      <c r="BH130" s="5"/>
      <c r="BI130" s="5"/>
      <c r="BJ130" s="23">
        <f t="shared" ref="BJ130:BJ137" si="41">BC130</f>
        <v>-24100</v>
      </c>
      <c r="BK130" s="5"/>
      <c r="BL130" s="7">
        <f t="shared" si="35"/>
        <v>11954.44</v>
      </c>
      <c r="BM130" s="5"/>
      <c r="BN130" s="7">
        <f t="shared" si="36"/>
        <v>12127.3</v>
      </c>
      <c r="BO130" s="7">
        <f t="shared" si="37"/>
        <v>11880</v>
      </c>
      <c r="BP130" s="5"/>
      <c r="BQ130" s="25">
        <f t="shared" si="38"/>
        <v>0.37888227684346698</v>
      </c>
      <c r="BR130" s="25">
        <f t="shared" si="39"/>
        <v>0.11894063688567376</v>
      </c>
    </row>
    <row r="131" spans="1:70" s="7" customFormat="1" ht="14.4">
      <c r="A131" s="6">
        <v>44753</v>
      </c>
      <c r="B131" s="7" t="s">
        <v>45</v>
      </c>
      <c r="C131" s="8">
        <v>11895</v>
      </c>
      <c r="D131" s="8">
        <v>12046.55</v>
      </c>
      <c r="E131" s="8">
        <v>11839.55</v>
      </c>
      <c r="F131" s="8">
        <v>12003.1</v>
      </c>
      <c r="G131" s="8">
        <v>11917</v>
      </c>
      <c r="H131" s="8">
        <v>11938.15</v>
      </c>
      <c r="I131" s="8">
        <v>11938.08</v>
      </c>
      <c r="J131" s="8">
        <v>19325</v>
      </c>
      <c r="K131" s="8">
        <v>10727.2</v>
      </c>
      <c r="L131" s="7">
        <v>161368</v>
      </c>
      <c r="M131" s="8">
        <v>1926423547.3499999</v>
      </c>
      <c r="N131" s="7">
        <v>25353</v>
      </c>
      <c r="O131" s="7">
        <v>35861</v>
      </c>
      <c r="P131" s="7">
        <v>22.22</v>
      </c>
      <c r="R131" s="6">
        <v>44753</v>
      </c>
      <c r="S131" s="6">
        <v>44770</v>
      </c>
      <c r="T131" s="7" t="s">
        <v>46</v>
      </c>
      <c r="U131" s="7" t="s">
        <v>47</v>
      </c>
      <c r="V131" s="8">
        <v>11919.05</v>
      </c>
      <c r="W131" s="8">
        <v>12070</v>
      </c>
      <c r="X131" s="8">
        <v>11856.55</v>
      </c>
      <c r="Y131" s="8">
        <v>11976.6</v>
      </c>
      <c r="Z131" s="8">
        <v>11970.9</v>
      </c>
      <c r="AA131" s="8">
        <v>11976.6</v>
      </c>
      <c r="AB131" s="7">
        <v>166150</v>
      </c>
      <c r="AC131" s="8">
        <v>1987148040</v>
      </c>
      <c r="AD131" s="8">
        <v>1987148040</v>
      </c>
      <c r="AE131" s="7">
        <v>1211500</v>
      </c>
      <c r="AF131" s="7">
        <v>50</v>
      </c>
      <c r="AH131" s="6">
        <v>44753</v>
      </c>
      <c r="AI131" s="6">
        <v>44798</v>
      </c>
      <c r="AL131" s="8">
        <v>11941.85</v>
      </c>
      <c r="AM131" s="8">
        <v>12096.95</v>
      </c>
      <c r="AN131" s="8">
        <v>11910.65</v>
      </c>
      <c r="AO131" s="8">
        <v>12013.35</v>
      </c>
      <c r="AP131" s="8">
        <v>12013.35</v>
      </c>
      <c r="AQ131" s="8">
        <v>12013.35</v>
      </c>
      <c r="AR131" s="7">
        <v>8350</v>
      </c>
      <c r="AS131" s="8">
        <v>100252600</v>
      </c>
      <c r="AT131" s="8">
        <v>100252600</v>
      </c>
      <c r="AU131" s="7">
        <v>45350</v>
      </c>
      <c r="AV131" s="7">
        <v>300</v>
      </c>
      <c r="AX131" s="6">
        <f t="shared" si="40"/>
        <v>44753</v>
      </c>
      <c r="AY131" s="23">
        <f t="shared" si="28"/>
        <v>11938.15</v>
      </c>
      <c r="AZ131" s="7">
        <f t="shared" si="29"/>
        <v>42.811148688000003</v>
      </c>
      <c r="BA131" s="7">
        <f t="shared" si="30"/>
        <v>108.6174502396</v>
      </c>
      <c r="BB131" s="24">
        <f t="shared" ref="BB131:BB145" si="42">AE131+AU131</f>
        <v>1256850</v>
      </c>
      <c r="BC131" s="7">
        <f t="shared" si="31"/>
        <v>350</v>
      </c>
      <c r="BD131" s="5"/>
      <c r="BE131" s="27">
        <f t="shared" si="32"/>
        <v>-5.4111021319493066E-3</v>
      </c>
      <c r="BF131" s="27">
        <f t="shared" si="33"/>
        <v>0.3941461394422589</v>
      </c>
      <c r="BG131" s="27">
        <f t="shared" si="34"/>
        <v>2.785515320334262E-4</v>
      </c>
      <c r="BH131" s="5"/>
      <c r="BJ131" s="26">
        <f t="shared" si="41"/>
        <v>350</v>
      </c>
      <c r="BK131" s="5"/>
      <c r="BL131" s="7">
        <f t="shared" si="35"/>
        <v>11938.08</v>
      </c>
      <c r="BM131" s="5"/>
      <c r="BN131" s="7">
        <f t="shared" si="36"/>
        <v>12046.55</v>
      </c>
      <c r="BO131" s="7">
        <f t="shared" si="37"/>
        <v>11839.55</v>
      </c>
      <c r="BP131" s="5"/>
      <c r="BQ131" s="25">
        <f t="shared" si="38"/>
        <v>0.38224320827943081</v>
      </c>
      <c r="BR131" s="25">
        <f t="shared" si="39"/>
        <v>0.11288593481989698</v>
      </c>
    </row>
    <row r="132" spans="1:70" s="7" customFormat="1" ht="14.4">
      <c r="A132" s="6">
        <v>44754</v>
      </c>
      <c r="B132" s="7" t="s">
        <v>45</v>
      </c>
      <c r="C132" s="8">
        <v>11880</v>
      </c>
      <c r="D132" s="8">
        <v>11990</v>
      </c>
      <c r="E132" s="8">
        <v>11741</v>
      </c>
      <c r="F132" s="8">
        <v>11938.15</v>
      </c>
      <c r="G132" s="8">
        <v>11821</v>
      </c>
      <c r="H132" s="8">
        <v>11864.75</v>
      </c>
      <c r="I132" s="8">
        <v>11841.15</v>
      </c>
      <c r="J132" s="8">
        <v>19325</v>
      </c>
      <c r="K132" s="8">
        <v>10727.2</v>
      </c>
      <c r="L132" s="7">
        <v>227244</v>
      </c>
      <c r="M132" s="8">
        <v>2690830434.0999999</v>
      </c>
      <c r="N132" s="7">
        <v>37731</v>
      </c>
      <c r="O132" s="7">
        <v>47950</v>
      </c>
      <c r="P132" s="7">
        <v>21.1</v>
      </c>
      <c r="R132" s="6">
        <v>44754</v>
      </c>
      <c r="S132" s="6">
        <v>44770</v>
      </c>
      <c r="T132" s="7" t="s">
        <v>46</v>
      </c>
      <c r="U132" s="7" t="s">
        <v>47</v>
      </c>
      <c r="V132" s="8">
        <v>11855.1</v>
      </c>
      <c r="W132" s="8">
        <v>12034.9</v>
      </c>
      <c r="X132" s="8">
        <v>11756</v>
      </c>
      <c r="Y132" s="8">
        <v>11901.75</v>
      </c>
      <c r="Z132" s="8">
        <v>11858.8</v>
      </c>
      <c r="AA132" s="8">
        <v>11901.75</v>
      </c>
      <c r="AB132" s="7">
        <v>305850</v>
      </c>
      <c r="AC132" s="8">
        <v>3633328122.5</v>
      </c>
      <c r="AD132" s="8">
        <v>3633328122.5</v>
      </c>
      <c r="AE132" s="7">
        <v>1227900</v>
      </c>
      <c r="AF132" s="7">
        <v>16400</v>
      </c>
      <c r="AH132" s="6">
        <v>44754</v>
      </c>
      <c r="AI132" s="6">
        <v>44798</v>
      </c>
      <c r="AL132" s="8">
        <v>11900</v>
      </c>
      <c r="AM132" s="8">
        <v>12054</v>
      </c>
      <c r="AN132" s="8">
        <v>11799</v>
      </c>
      <c r="AO132" s="8">
        <v>11944</v>
      </c>
      <c r="AP132" s="8">
        <v>11900</v>
      </c>
      <c r="AQ132" s="8">
        <v>11944</v>
      </c>
      <c r="AR132" s="7">
        <v>11000</v>
      </c>
      <c r="AS132" s="8">
        <v>130990440</v>
      </c>
      <c r="AT132" s="8">
        <v>130990440</v>
      </c>
      <c r="AU132" s="7">
        <v>48800</v>
      </c>
      <c r="AV132" s="7">
        <v>3450</v>
      </c>
      <c r="AX132" s="6">
        <f t="shared" si="40"/>
        <v>44754</v>
      </c>
      <c r="AY132" s="23">
        <f t="shared" si="28"/>
        <v>11864.75</v>
      </c>
      <c r="AZ132" s="7">
        <f t="shared" si="29"/>
        <v>56.778314250000001</v>
      </c>
      <c r="BA132" s="7">
        <f t="shared" si="30"/>
        <v>92.160719346400001</v>
      </c>
      <c r="BB132" s="24">
        <f t="shared" si="42"/>
        <v>1276700</v>
      </c>
      <c r="BC132" s="7">
        <f t="shared" si="31"/>
        <v>19850</v>
      </c>
      <c r="BD132" s="5"/>
      <c r="BE132" s="27">
        <f t="shared" si="32"/>
        <v>-6.1483563198652755E-3</v>
      </c>
      <c r="BF132" s="27">
        <f t="shared" si="33"/>
        <v>0.61607933024687145</v>
      </c>
      <c r="BG132" s="27">
        <f t="shared" si="34"/>
        <v>1.5793451883677447E-2</v>
      </c>
      <c r="BH132" s="5"/>
      <c r="BI132" s="5"/>
      <c r="BJ132" s="23">
        <f t="shared" si="41"/>
        <v>19850</v>
      </c>
      <c r="BK132" s="5"/>
      <c r="BL132" s="7">
        <f t="shared" si="35"/>
        <v>11841.15</v>
      </c>
      <c r="BM132" s="5"/>
      <c r="BN132" s="7">
        <f t="shared" si="36"/>
        <v>11990</v>
      </c>
      <c r="BO132" s="7">
        <f t="shared" si="37"/>
        <v>11741</v>
      </c>
      <c r="BP132" s="5"/>
      <c r="BQ132" s="25">
        <f t="shared" si="38"/>
        <v>0.38604139715394564</v>
      </c>
      <c r="BR132" s="25">
        <f t="shared" si="39"/>
        <v>0.10604351554925788</v>
      </c>
    </row>
    <row r="133" spans="1:70" s="7" customFormat="1" ht="14.4">
      <c r="A133" s="6">
        <v>44755</v>
      </c>
      <c r="B133" s="7" t="s">
        <v>45</v>
      </c>
      <c r="C133" s="8">
        <v>11891</v>
      </c>
      <c r="D133" s="8">
        <v>12120</v>
      </c>
      <c r="E133" s="8">
        <v>11720</v>
      </c>
      <c r="F133" s="8">
        <v>11864.75</v>
      </c>
      <c r="G133" s="8">
        <v>11760</v>
      </c>
      <c r="H133" s="8">
        <v>11770.2</v>
      </c>
      <c r="I133" s="8">
        <v>11915.1</v>
      </c>
      <c r="J133" s="8">
        <v>19325</v>
      </c>
      <c r="K133" s="8">
        <v>10727.2</v>
      </c>
      <c r="L133" s="7">
        <v>267249</v>
      </c>
      <c r="M133" s="8">
        <v>3184297235.9000001</v>
      </c>
      <c r="N133" s="7">
        <v>41379</v>
      </c>
      <c r="O133" s="7">
        <v>62838</v>
      </c>
      <c r="P133" s="7">
        <v>23.51</v>
      </c>
      <c r="R133" s="6">
        <v>44755</v>
      </c>
      <c r="S133" s="6">
        <v>44770</v>
      </c>
      <c r="T133" s="7" t="s">
        <v>46</v>
      </c>
      <c r="U133" s="7" t="s">
        <v>47</v>
      </c>
      <c r="V133" s="8">
        <v>11902.15</v>
      </c>
      <c r="W133" s="8">
        <v>12164</v>
      </c>
      <c r="X133" s="8">
        <v>11776.15</v>
      </c>
      <c r="Y133" s="8">
        <v>11810.4</v>
      </c>
      <c r="Z133" s="8">
        <v>11795.5</v>
      </c>
      <c r="AA133" s="8">
        <v>11810.4</v>
      </c>
      <c r="AB133" s="7">
        <v>305300</v>
      </c>
      <c r="AC133" s="8">
        <v>3649472740</v>
      </c>
      <c r="AD133" s="8">
        <v>3649472740</v>
      </c>
      <c r="AE133" s="7">
        <v>1223850</v>
      </c>
      <c r="AF133" s="7">
        <v>-4050</v>
      </c>
      <c r="AH133" s="6">
        <v>44755</v>
      </c>
      <c r="AI133" s="6">
        <v>44798</v>
      </c>
      <c r="AL133" s="8">
        <v>11970</v>
      </c>
      <c r="AM133" s="8">
        <v>12190</v>
      </c>
      <c r="AN133" s="8">
        <v>11819</v>
      </c>
      <c r="AO133" s="8">
        <v>11854.3</v>
      </c>
      <c r="AP133" s="8">
        <v>11837</v>
      </c>
      <c r="AQ133" s="8">
        <v>11854.3</v>
      </c>
      <c r="AR133" s="7">
        <v>18400</v>
      </c>
      <c r="AS133" s="8">
        <v>220564250</v>
      </c>
      <c r="AT133" s="8">
        <v>220564250</v>
      </c>
      <c r="AU133" s="7">
        <v>53800</v>
      </c>
      <c r="AV133" s="7">
        <v>5000</v>
      </c>
      <c r="AX133" s="6">
        <f t="shared" si="40"/>
        <v>44755</v>
      </c>
      <c r="AY133" s="23">
        <f t="shared" si="28"/>
        <v>11770.2</v>
      </c>
      <c r="AZ133" s="7">
        <f t="shared" si="29"/>
        <v>74.872105380000008</v>
      </c>
      <c r="BA133" s="7">
        <f t="shared" si="30"/>
        <v>73.559021921799996</v>
      </c>
      <c r="BB133" s="24">
        <f t="shared" si="42"/>
        <v>1277650</v>
      </c>
      <c r="BC133" s="7">
        <f t="shared" si="31"/>
        <v>950</v>
      </c>
      <c r="BD133" s="5"/>
      <c r="BE133" s="27">
        <f t="shared" si="32"/>
        <v>-7.9689837543984714E-3</v>
      </c>
      <c r="BF133" s="27">
        <f t="shared" si="33"/>
        <v>1.017850746569142</v>
      </c>
      <c r="BG133" s="27">
        <f t="shared" si="34"/>
        <v>7.4410589801832854E-4</v>
      </c>
      <c r="BH133" s="5"/>
      <c r="BJ133" s="26">
        <f t="shared" si="41"/>
        <v>950</v>
      </c>
      <c r="BK133" s="5"/>
      <c r="BL133" s="7">
        <f t="shared" si="35"/>
        <v>11915.1</v>
      </c>
      <c r="BM133" s="5"/>
      <c r="BN133" s="7">
        <f t="shared" si="36"/>
        <v>12120</v>
      </c>
      <c r="BO133" s="7">
        <f t="shared" si="37"/>
        <v>11720</v>
      </c>
      <c r="BP133" s="5"/>
      <c r="BQ133" s="25">
        <f t="shared" si="38"/>
        <v>0.39093402328589905</v>
      </c>
      <c r="BR133" s="25">
        <f t="shared" si="39"/>
        <v>9.7229472742188072E-2</v>
      </c>
    </row>
    <row r="134" spans="1:70" s="7" customFormat="1" ht="14.4">
      <c r="A134" s="6">
        <v>44756</v>
      </c>
      <c r="B134" s="7" t="s">
        <v>45</v>
      </c>
      <c r="C134" s="8">
        <v>11863.15</v>
      </c>
      <c r="D134" s="8">
        <v>11956.8</v>
      </c>
      <c r="E134" s="8">
        <v>11632.7</v>
      </c>
      <c r="F134" s="8">
        <v>11770.2</v>
      </c>
      <c r="G134" s="8">
        <v>11718.85</v>
      </c>
      <c r="H134" s="8">
        <v>11726.25</v>
      </c>
      <c r="I134" s="8">
        <v>11817.58</v>
      </c>
      <c r="J134" s="8">
        <v>19325</v>
      </c>
      <c r="K134" s="8">
        <v>10727.2</v>
      </c>
      <c r="L134" s="7">
        <v>240544</v>
      </c>
      <c r="M134" s="8">
        <v>2842648555.6500001</v>
      </c>
      <c r="N134" s="7">
        <v>38131</v>
      </c>
      <c r="O134" s="7">
        <v>36214</v>
      </c>
      <c r="P134" s="7">
        <v>15.06</v>
      </c>
      <c r="R134" s="6">
        <v>44756</v>
      </c>
      <c r="S134" s="6">
        <v>44770</v>
      </c>
      <c r="T134" s="7" t="s">
        <v>46</v>
      </c>
      <c r="U134" s="7" t="s">
        <v>47</v>
      </c>
      <c r="V134" s="8">
        <v>11850.05</v>
      </c>
      <c r="W134" s="8">
        <v>11998.85</v>
      </c>
      <c r="X134" s="8">
        <v>11652.05</v>
      </c>
      <c r="Y134" s="8">
        <v>11736.8</v>
      </c>
      <c r="Z134" s="8">
        <v>11743.1</v>
      </c>
      <c r="AA134" s="8">
        <v>11736.8</v>
      </c>
      <c r="AB134" s="7">
        <v>325100</v>
      </c>
      <c r="AC134" s="8">
        <v>3849356965</v>
      </c>
      <c r="AD134" s="8">
        <v>3849356965</v>
      </c>
      <c r="AE134" s="7">
        <v>1232250</v>
      </c>
      <c r="AF134" s="7">
        <v>8400</v>
      </c>
      <c r="AH134" s="6">
        <v>44756</v>
      </c>
      <c r="AI134" s="6">
        <v>44798</v>
      </c>
      <c r="AL134" s="8">
        <v>11948</v>
      </c>
      <c r="AM134" s="8">
        <v>12030</v>
      </c>
      <c r="AN134" s="8">
        <v>11691.75</v>
      </c>
      <c r="AO134" s="8">
        <v>11769.8</v>
      </c>
      <c r="AP134" s="8">
        <v>11778.8</v>
      </c>
      <c r="AQ134" s="8">
        <v>11769.8</v>
      </c>
      <c r="AR134" s="7">
        <v>19650</v>
      </c>
      <c r="AS134" s="8">
        <v>233313997.5</v>
      </c>
      <c r="AT134" s="8">
        <v>233313997.5</v>
      </c>
      <c r="AU134" s="7">
        <v>57200</v>
      </c>
      <c r="AV134" s="7">
        <v>3400</v>
      </c>
      <c r="AX134" s="6">
        <f t="shared" si="40"/>
        <v>44756</v>
      </c>
      <c r="AY134" s="23">
        <f t="shared" si="28"/>
        <v>11726.25</v>
      </c>
      <c r="AZ134" s="7">
        <f t="shared" si="29"/>
        <v>42.796184212</v>
      </c>
      <c r="BA134" s="7">
        <f t="shared" si="30"/>
        <v>59.270880927600004</v>
      </c>
      <c r="BB134" s="24">
        <f t="shared" si="42"/>
        <v>1289450</v>
      </c>
      <c r="BC134" s="7">
        <f t="shared" si="31"/>
        <v>11800</v>
      </c>
      <c r="BD134" s="5"/>
      <c r="BE134" s="27">
        <f t="shared" si="32"/>
        <v>-3.7340062190957439E-3</v>
      </c>
      <c r="BF134" s="27">
        <f t="shared" si="33"/>
        <v>0.72204400444589278</v>
      </c>
      <c r="BG134" s="27">
        <f t="shared" si="34"/>
        <v>9.2357061793135829E-3</v>
      </c>
      <c r="BH134" s="5"/>
      <c r="BI134" s="5"/>
      <c r="BJ134" s="23">
        <f t="shared" si="41"/>
        <v>11800</v>
      </c>
      <c r="BK134" s="5"/>
      <c r="BL134" s="7">
        <f t="shared" si="35"/>
        <v>11817.58</v>
      </c>
      <c r="BM134" s="5"/>
      <c r="BN134" s="7">
        <f t="shared" si="36"/>
        <v>11956.8</v>
      </c>
      <c r="BO134" s="7">
        <f t="shared" si="37"/>
        <v>11632.7</v>
      </c>
      <c r="BP134" s="5"/>
      <c r="BQ134" s="25">
        <f t="shared" si="38"/>
        <v>0.39320827943078912</v>
      </c>
      <c r="BR134" s="25">
        <f t="shared" si="39"/>
        <v>9.3132411067193596E-2</v>
      </c>
    </row>
    <row r="135" spans="1:70" s="7" customFormat="1" ht="14.4">
      <c r="A135" s="6">
        <v>44757</v>
      </c>
      <c r="B135" s="7" t="s">
        <v>45</v>
      </c>
      <c r="C135" s="8">
        <v>11797</v>
      </c>
      <c r="D135" s="8">
        <v>11870.8</v>
      </c>
      <c r="E135" s="8">
        <v>11680</v>
      </c>
      <c r="F135" s="8">
        <v>11726.25</v>
      </c>
      <c r="G135" s="8">
        <v>11831</v>
      </c>
      <c r="H135" s="8">
        <v>11840.25</v>
      </c>
      <c r="I135" s="8">
        <v>11768</v>
      </c>
      <c r="J135" s="8">
        <v>19325</v>
      </c>
      <c r="K135" s="8">
        <v>10727.2</v>
      </c>
      <c r="L135" s="7">
        <v>171104</v>
      </c>
      <c r="M135" s="8">
        <v>2013552475.4000001</v>
      </c>
      <c r="N135" s="7">
        <v>27221</v>
      </c>
      <c r="O135" s="7">
        <v>24270</v>
      </c>
      <c r="P135" s="7">
        <v>14.18</v>
      </c>
      <c r="R135" s="6">
        <v>44757</v>
      </c>
      <c r="S135" s="6">
        <v>44770</v>
      </c>
      <c r="T135" s="7" t="s">
        <v>46</v>
      </c>
      <c r="U135" s="7" t="s">
        <v>47</v>
      </c>
      <c r="V135" s="8">
        <v>11803.6</v>
      </c>
      <c r="W135" s="8">
        <v>11879.95</v>
      </c>
      <c r="X135" s="8">
        <v>11686</v>
      </c>
      <c r="Y135" s="8">
        <v>11861.9</v>
      </c>
      <c r="Z135" s="8">
        <v>11854.7</v>
      </c>
      <c r="AA135" s="8">
        <v>11861.9</v>
      </c>
      <c r="AB135" s="7">
        <v>188500</v>
      </c>
      <c r="AC135" s="8">
        <v>2221811737.5</v>
      </c>
      <c r="AD135" s="8">
        <v>2221811737.5</v>
      </c>
      <c r="AE135" s="7">
        <v>1219300</v>
      </c>
      <c r="AF135" s="7">
        <v>-12950</v>
      </c>
      <c r="AH135" s="6">
        <v>44757</v>
      </c>
      <c r="AI135" s="6">
        <v>44798</v>
      </c>
      <c r="AL135" s="8">
        <v>11899.35</v>
      </c>
      <c r="AM135" s="8">
        <v>11921.85</v>
      </c>
      <c r="AN135" s="8">
        <v>11745</v>
      </c>
      <c r="AO135" s="8">
        <v>11902.85</v>
      </c>
      <c r="AP135" s="8">
        <v>11907.3</v>
      </c>
      <c r="AQ135" s="8">
        <v>11902.85</v>
      </c>
      <c r="AR135" s="7">
        <v>10800</v>
      </c>
      <c r="AS135" s="8">
        <v>127732760</v>
      </c>
      <c r="AT135" s="8">
        <v>127732760</v>
      </c>
      <c r="AU135" s="7">
        <v>58150</v>
      </c>
      <c r="AV135" s="7">
        <v>950</v>
      </c>
      <c r="AX135" s="6">
        <f t="shared" si="40"/>
        <v>44757</v>
      </c>
      <c r="AY135" s="23">
        <f t="shared" si="28"/>
        <v>11840.25</v>
      </c>
      <c r="AZ135" s="7">
        <f t="shared" si="29"/>
        <v>28.560936000000002</v>
      </c>
      <c r="BA135" s="7">
        <f t="shared" si="30"/>
        <v>54.008755558800011</v>
      </c>
      <c r="BB135" s="24">
        <f t="shared" si="42"/>
        <v>1277450</v>
      </c>
      <c r="BC135" s="7">
        <f t="shared" si="31"/>
        <v>-12000</v>
      </c>
      <c r="BD135" s="5"/>
      <c r="BE135" s="27">
        <f t="shared" si="32"/>
        <v>9.7217780620402934E-3</v>
      </c>
      <c r="BF135" s="27">
        <f t="shared" si="33"/>
        <v>0.52882047928146303</v>
      </c>
      <c r="BG135" s="27">
        <f t="shared" si="34"/>
        <v>-9.3062933808988335E-3</v>
      </c>
      <c r="BH135" s="5"/>
      <c r="BJ135" s="26">
        <f t="shared" si="41"/>
        <v>-12000</v>
      </c>
      <c r="BK135" s="5"/>
      <c r="BL135" s="7">
        <f t="shared" si="35"/>
        <v>11768</v>
      </c>
      <c r="BM135" s="5"/>
      <c r="BN135" s="7">
        <f t="shared" si="36"/>
        <v>11870.8</v>
      </c>
      <c r="BO135" s="7">
        <f t="shared" si="37"/>
        <v>11680</v>
      </c>
      <c r="BP135" s="5"/>
      <c r="BQ135" s="25">
        <f t="shared" si="38"/>
        <v>0.38730918499353167</v>
      </c>
      <c r="BR135" s="25">
        <f t="shared" si="39"/>
        <v>0.10375960176001185</v>
      </c>
    </row>
    <row r="136" spans="1:70" s="7" customFormat="1" ht="14.4">
      <c r="A136" s="6">
        <v>44760</v>
      </c>
      <c r="B136" s="7" t="s">
        <v>45</v>
      </c>
      <c r="C136" s="8">
        <v>11940</v>
      </c>
      <c r="D136" s="8">
        <v>12286.6</v>
      </c>
      <c r="E136" s="8">
        <v>11920.05</v>
      </c>
      <c r="F136" s="8">
        <v>11840.25</v>
      </c>
      <c r="G136" s="8">
        <v>12255</v>
      </c>
      <c r="H136" s="8">
        <v>12250</v>
      </c>
      <c r="I136" s="8">
        <v>12129.4</v>
      </c>
      <c r="J136" s="8">
        <v>19325</v>
      </c>
      <c r="K136" s="8">
        <v>10727.2</v>
      </c>
      <c r="L136" s="7">
        <v>283483</v>
      </c>
      <c r="M136" s="8">
        <v>3438477894.4000001</v>
      </c>
      <c r="N136" s="7">
        <v>40709</v>
      </c>
      <c r="O136" s="7">
        <v>65612</v>
      </c>
      <c r="P136" s="7">
        <v>23.14</v>
      </c>
      <c r="R136" s="6">
        <v>44760</v>
      </c>
      <c r="S136" s="6">
        <v>44770</v>
      </c>
      <c r="T136" s="7" t="s">
        <v>46</v>
      </c>
      <c r="U136" s="7" t="s">
        <v>47</v>
      </c>
      <c r="V136" s="8">
        <v>11969.95</v>
      </c>
      <c r="W136" s="8">
        <v>12298.95</v>
      </c>
      <c r="X136" s="8">
        <v>11960</v>
      </c>
      <c r="Y136" s="8">
        <v>12279.35</v>
      </c>
      <c r="Z136" s="8">
        <v>12294</v>
      </c>
      <c r="AA136" s="8">
        <v>12279.35</v>
      </c>
      <c r="AB136" s="7">
        <v>387750</v>
      </c>
      <c r="AC136" s="8">
        <v>4711958095</v>
      </c>
      <c r="AD136" s="8">
        <v>4711958095</v>
      </c>
      <c r="AE136" s="7">
        <v>1189650</v>
      </c>
      <c r="AF136" s="7">
        <v>-29650</v>
      </c>
      <c r="AH136" s="6">
        <v>44760</v>
      </c>
      <c r="AI136" s="6">
        <v>44798</v>
      </c>
      <c r="AL136" s="8">
        <v>12024.95</v>
      </c>
      <c r="AM136" s="8">
        <v>12336.3</v>
      </c>
      <c r="AN136" s="8">
        <v>12001.1</v>
      </c>
      <c r="AO136" s="8">
        <v>12318.9</v>
      </c>
      <c r="AP136" s="8">
        <v>12305.1</v>
      </c>
      <c r="AQ136" s="8">
        <v>12318.9</v>
      </c>
      <c r="AR136" s="7">
        <v>48500</v>
      </c>
      <c r="AS136" s="8">
        <v>591458435</v>
      </c>
      <c r="AT136" s="8">
        <v>591458435</v>
      </c>
      <c r="AU136" s="7">
        <v>68700</v>
      </c>
      <c r="AV136" s="7">
        <v>10550</v>
      </c>
      <c r="AX136" s="6">
        <f t="shared" si="40"/>
        <v>44760</v>
      </c>
      <c r="AY136" s="23">
        <f t="shared" si="28"/>
        <v>12250</v>
      </c>
      <c r="AZ136" s="7">
        <f t="shared" si="29"/>
        <v>79.583419280000001</v>
      </c>
      <c r="BA136" s="7">
        <f t="shared" si="30"/>
        <v>49.163737705999999</v>
      </c>
      <c r="BB136" s="24">
        <f t="shared" si="42"/>
        <v>1258350</v>
      </c>
      <c r="BC136" s="7">
        <f t="shared" si="31"/>
        <v>-19100</v>
      </c>
      <c r="BD136" s="5"/>
      <c r="BE136" s="27">
        <f t="shared" si="32"/>
        <v>3.4606532801249971E-2</v>
      </c>
      <c r="BF136" s="27">
        <f t="shared" si="33"/>
        <v>1.6187422477092817</v>
      </c>
      <c r="BG136" s="27">
        <f t="shared" si="34"/>
        <v>-1.495166151317077E-2</v>
      </c>
      <c r="BH136" s="5"/>
      <c r="BI136" s="5"/>
      <c r="BJ136" s="23">
        <f t="shared" si="41"/>
        <v>-19100</v>
      </c>
      <c r="BK136" s="5"/>
      <c r="BL136" s="7">
        <f t="shared" si="35"/>
        <v>12129.4</v>
      </c>
      <c r="BM136" s="5"/>
      <c r="BN136" s="7">
        <f t="shared" si="36"/>
        <v>12286.6</v>
      </c>
      <c r="BO136" s="7">
        <f t="shared" si="37"/>
        <v>11920.05</v>
      </c>
      <c r="BP136" s="5"/>
      <c r="BQ136" s="25">
        <f t="shared" si="38"/>
        <v>0.36610608020698576</v>
      </c>
      <c r="BR136" s="25">
        <f t="shared" si="39"/>
        <v>0.14195689462301431</v>
      </c>
    </row>
    <row r="137" spans="1:70" s="7" customFormat="1" ht="14.4">
      <c r="A137" s="6">
        <v>44761</v>
      </c>
      <c r="B137" s="7" t="s">
        <v>45</v>
      </c>
      <c r="C137" s="8">
        <v>12200</v>
      </c>
      <c r="D137" s="8">
        <v>12470</v>
      </c>
      <c r="E137" s="8">
        <v>12093.05</v>
      </c>
      <c r="F137" s="8">
        <v>12250</v>
      </c>
      <c r="G137" s="8">
        <v>12460</v>
      </c>
      <c r="H137" s="8">
        <v>12444.8</v>
      </c>
      <c r="I137" s="8">
        <v>12346.35</v>
      </c>
      <c r="J137" s="8">
        <v>19325</v>
      </c>
      <c r="K137" s="8">
        <v>10727.2</v>
      </c>
      <c r="L137" s="7">
        <v>423063</v>
      </c>
      <c r="M137" s="8">
        <v>5223284343.1999998</v>
      </c>
      <c r="N137" s="7">
        <v>54741</v>
      </c>
      <c r="O137" s="7">
        <v>116863</v>
      </c>
      <c r="P137" s="7">
        <v>27.62</v>
      </c>
      <c r="R137" s="6">
        <v>44761</v>
      </c>
      <c r="S137" s="6">
        <v>44770</v>
      </c>
      <c r="T137" s="7" t="s">
        <v>46</v>
      </c>
      <c r="U137" s="7" t="s">
        <v>47</v>
      </c>
      <c r="V137" s="8">
        <v>12225</v>
      </c>
      <c r="W137" s="8">
        <v>12474.95</v>
      </c>
      <c r="X137" s="8">
        <v>12131.4</v>
      </c>
      <c r="Y137" s="8">
        <v>12452.15</v>
      </c>
      <c r="Z137" s="8">
        <v>12469</v>
      </c>
      <c r="AA137" s="8">
        <v>12452.15</v>
      </c>
      <c r="AB137" s="7">
        <v>465300</v>
      </c>
      <c r="AC137" s="8">
        <v>5747680892.5</v>
      </c>
      <c r="AD137" s="8">
        <v>5747680892.5</v>
      </c>
      <c r="AE137" s="7">
        <v>1120900</v>
      </c>
      <c r="AF137" s="7">
        <v>-68750</v>
      </c>
      <c r="AH137" s="6">
        <v>44761</v>
      </c>
      <c r="AI137" s="6">
        <v>44798</v>
      </c>
      <c r="AL137" s="8">
        <v>12248.25</v>
      </c>
      <c r="AM137" s="8">
        <v>12515</v>
      </c>
      <c r="AN137" s="8">
        <v>12175.05</v>
      </c>
      <c r="AO137" s="8">
        <v>12495.05</v>
      </c>
      <c r="AP137" s="8">
        <v>12505.85</v>
      </c>
      <c r="AQ137" s="8">
        <v>12495.05</v>
      </c>
      <c r="AR137" s="7">
        <v>51450</v>
      </c>
      <c r="AS137" s="8">
        <v>636975395</v>
      </c>
      <c r="AT137" s="8">
        <v>636975395</v>
      </c>
      <c r="AU137" s="7">
        <v>76800</v>
      </c>
      <c r="AV137" s="7">
        <v>8100</v>
      </c>
      <c r="AX137" s="6">
        <f t="shared" si="40"/>
        <v>44761</v>
      </c>
      <c r="AY137" s="23">
        <f t="shared" si="28"/>
        <v>12444.8</v>
      </c>
      <c r="AZ137" s="7">
        <f t="shared" si="29"/>
        <v>144.28315000499998</v>
      </c>
      <c r="BA137" s="7">
        <f t="shared" si="30"/>
        <v>56.518191824400006</v>
      </c>
      <c r="BB137" s="24">
        <f t="shared" si="42"/>
        <v>1197700</v>
      </c>
      <c r="BC137" s="7">
        <f t="shared" si="31"/>
        <v>-60650</v>
      </c>
      <c r="BD137" s="5"/>
      <c r="BE137" s="27">
        <f t="shared" si="32"/>
        <v>1.5902040816326471E-2</v>
      </c>
      <c r="BF137" s="27">
        <f t="shared" si="33"/>
        <v>2.5528621024055855</v>
      </c>
      <c r="BG137" s="27">
        <f t="shared" si="34"/>
        <v>-4.8198037112091231E-2</v>
      </c>
      <c r="BH137" s="5"/>
      <c r="BJ137" s="26">
        <f t="shared" si="41"/>
        <v>-60650</v>
      </c>
      <c r="BK137" s="5"/>
      <c r="BL137" s="7">
        <f t="shared" si="35"/>
        <v>12346.35</v>
      </c>
      <c r="BM137" s="5"/>
      <c r="BN137" s="7">
        <f t="shared" si="36"/>
        <v>12470</v>
      </c>
      <c r="BO137" s="7">
        <f t="shared" si="37"/>
        <v>12093.05</v>
      </c>
      <c r="BP137" s="5"/>
      <c r="BQ137" s="25">
        <f t="shared" si="38"/>
        <v>0.35602587322121609</v>
      </c>
      <c r="BR137" s="25">
        <f t="shared" si="39"/>
        <v>0.16011633977179493</v>
      </c>
    </row>
    <row r="138" spans="1:70" s="7" customFormat="1" ht="14.4">
      <c r="A138" s="6">
        <v>44762</v>
      </c>
      <c r="B138" s="7" t="s">
        <v>45</v>
      </c>
      <c r="C138" s="8">
        <v>12638</v>
      </c>
      <c r="D138" s="8">
        <v>12638</v>
      </c>
      <c r="E138" s="8">
        <v>12372</v>
      </c>
      <c r="F138" s="8">
        <v>12444.8</v>
      </c>
      <c r="G138" s="8">
        <v>12382.85</v>
      </c>
      <c r="H138" s="8">
        <v>12420.75</v>
      </c>
      <c r="I138" s="8">
        <v>12513.96</v>
      </c>
      <c r="J138" s="8">
        <v>19325</v>
      </c>
      <c r="K138" s="8">
        <v>10727.2</v>
      </c>
      <c r="L138" s="7">
        <v>272147</v>
      </c>
      <c r="M138" s="8">
        <v>3405636945.1500001</v>
      </c>
      <c r="N138" s="7">
        <v>43406</v>
      </c>
      <c r="O138" s="7">
        <v>83106</v>
      </c>
      <c r="P138" s="7">
        <v>30.54</v>
      </c>
      <c r="R138" s="6">
        <v>44762</v>
      </c>
      <c r="S138" s="6">
        <v>44770</v>
      </c>
      <c r="T138" s="7" t="s">
        <v>46</v>
      </c>
      <c r="U138" s="7" t="s">
        <v>47</v>
      </c>
      <c r="V138" s="8">
        <v>12632</v>
      </c>
      <c r="W138" s="8">
        <v>12635.65</v>
      </c>
      <c r="X138" s="8">
        <v>12406.75</v>
      </c>
      <c r="Y138" s="8">
        <v>12439.35</v>
      </c>
      <c r="Z138" s="8">
        <v>12412.75</v>
      </c>
      <c r="AA138" s="8">
        <v>12439.35</v>
      </c>
      <c r="AB138" s="7">
        <v>272250</v>
      </c>
      <c r="AC138" s="8">
        <v>3407752642.5</v>
      </c>
      <c r="AD138" s="8">
        <v>3407752642.5</v>
      </c>
      <c r="AE138" s="7">
        <v>1051250</v>
      </c>
      <c r="AF138" s="7">
        <v>-69650</v>
      </c>
      <c r="AH138" s="6">
        <v>44762</v>
      </c>
      <c r="AI138" s="6">
        <v>44798</v>
      </c>
      <c r="AL138" s="8">
        <v>12680.85</v>
      </c>
      <c r="AM138" s="8">
        <v>12680.85</v>
      </c>
      <c r="AN138" s="8">
        <v>12445</v>
      </c>
      <c r="AO138" s="8">
        <v>12471.35</v>
      </c>
      <c r="AP138" s="8">
        <v>12445</v>
      </c>
      <c r="AQ138" s="8">
        <v>12471.35</v>
      </c>
      <c r="AR138" s="7">
        <v>42950</v>
      </c>
      <c r="AS138" s="8">
        <v>539286172.5</v>
      </c>
      <c r="AT138" s="8">
        <v>539286172.5</v>
      </c>
      <c r="AU138" s="7">
        <v>83250</v>
      </c>
      <c r="AV138" s="7">
        <v>6450</v>
      </c>
      <c r="AX138" s="6">
        <f t="shared" si="40"/>
        <v>44762</v>
      </c>
      <c r="AY138" s="23">
        <f t="shared" si="28"/>
        <v>12420.75</v>
      </c>
      <c r="AZ138" s="7">
        <f t="shared" si="29"/>
        <v>103.99851597599999</v>
      </c>
      <c r="BA138" s="7">
        <f t="shared" si="30"/>
        <v>74.019158975400003</v>
      </c>
      <c r="BB138" s="24">
        <f t="shared" si="42"/>
        <v>1134500</v>
      </c>
      <c r="BC138" s="7">
        <f t="shared" si="31"/>
        <v>-63200</v>
      </c>
      <c r="BD138" s="5"/>
      <c r="BE138" s="27">
        <f t="shared" si="32"/>
        <v>-1.9325340704550715E-3</v>
      </c>
      <c r="BF138" s="27">
        <f t="shared" si="33"/>
        <v>1.4050215838113416</v>
      </c>
      <c r="BG138" s="27">
        <f t="shared" si="34"/>
        <v>-5.2767804959505719E-2</v>
      </c>
      <c r="BH138" s="5"/>
      <c r="BI138" s="5">
        <f>BC138</f>
        <v>-63200</v>
      </c>
      <c r="BJ138" s="23"/>
      <c r="BK138" s="5"/>
      <c r="BL138" s="7">
        <f t="shared" si="35"/>
        <v>12513.96</v>
      </c>
      <c r="BM138" s="5"/>
      <c r="BN138" s="7">
        <f t="shared" si="36"/>
        <v>12638</v>
      </c>
      <c r="BO138" s="7">
        <f t="shared" si="37"/>
        <v>12372</v>
      </c>
      <c r="BP138" s="5"/>
      <c r="BQ138" s="25">
        <f t="shared" si="38"/>
        <v>0.35727037516170762</v>
      </c>
      <c r="BR138" s="25">
        <f t="shared" si="39"/>
        <v>0.15787437541949428</v>
      </c>
    </row>
    <row r="139" spans="1:70" s="7" customFormat="1" ht="14.4">
      <c r="A139" s="6">
        <v>44763</v>
      </c>
      <c r="B139" s="7" t="s">
        <v>45</v>
      </c>
      <c r="C139" s="8">
        <v>12400</v>
      </c>
      <c r="D139" s="8">
        <v>12757.35</v>
      </c>
      <c r="E139" s="8">
        <v>12381.05</v>
      </c>
      <c r="F139" s="8">
        <v>12420.75</v>
      </c>
      <c r="G139" s="8">
        <v>12739</v>
      </c>
      <c r="H139" s="8">
        <v>12716.45</v>
      </c>
      <c r="I139" s="8">
        <v>12584.85</v>
      </c>
      <c r="J139" s="8">
        <v>19325</v>
      </c>
      <c r="K139" s="8">
        <v>10727.2</v>
      </c>
      <c r="L139" s="7">
        <v>271330</v>
      </c>
      <c r="M139" s="8">
        <v>3414647047</v>
      </c>
      <c r="N139" s="7">
        <v>36138</v>
      </c>
      <c r="O139" s="7">
        <v>73489</v>
      </c>
      <c r="P139" s="7">
        <v>27.08</v>
      </c>
      <c r="R139" s="6">
        <v>44763</v>
      </c>
      <c r="S139" s="6">
        <v>44770</v>
      </c>
      <c r="T139" s="7" t="s">
        <v>46</v>
      </c>
      <c r="U139" s="7" t="s">
        <v>47</v>
      </c>
      <c r="V139" s="8">
        <v>12399</v>
      </c>
      <c r="W139" s="8">
        <v>12743.8</v>
      </c>
      <c r="X139" s="8">
        <v>12399</v>
      </c>
      <c r="Y139" s="8">
        <v>12716.95</v>
      </c>
      <c r="Z139" s="8">
        <v>12739.15</v>
      </c>
      <c r="AA139" s="8">
        <v>12716.95</v>
      </c>
      <c r="AB139" s="7">
        <v>246400</v>
      </c>
      <c r="AC139" s="8">
        <v>3106583700</v>
      </c>
      <c r="AD139" s="8">
        <v>3106583700</v>
      </c>
      <c r="AE139" s="7">
        <v>1042900</v>
      </c>
      <c r="AF139" s="7">
        <v>-8350</v>
      </c>
      <c r="AH139" s="6">
        <v>44763</v>
      </c>
      <c r="AI139" s="6">
        <v>44798</v>
      </c>
      <c r="AL139" s="8">
        <v>12486</v>
      </c>
      <c r="AM139" s="8">
        <v>12777</v>
      </c>
      <c r="AN139" s="8">
        <v>12445.2</v>
      </c>
      <c r="AO139" s="8">
        <v>12751</v>
      </c>
      <c r="AP139" s="8">
        <v>12773.75</v>
      </c>
      <c r="AQ139" s="8">
        <v>12751</v>
      </c>
      <c r="AR139" s="7">
        <v>72700</v>
      </c>
      <c r="AS139" s="8">
        <v>919556287.5</v>
      </c>
      <c r="AT139" s="8">
        <v>919556287.5</v>
      </c>
      <c r="AU139" s="7">
        <v>109950</v>
      </c>
      <c r="AV139" s="7">
        <v>26700</v>
      </c>
      <c r="AX139" s="6">
        <f t="shared" si="40"/>
        <v>44763</v>
      </c>
      <c r="AY139" s="23">
        <f t="shared" ref="AY139:AY145" si="43">H139</f>
        <v>12716.45</v>
      </c>
      <c r="AZ139" s="7">
        <f t="shared" ref="AZ139:AZ145" si="44">O139*I139/10000000</f>
        <v>92.484804165</v>
      </c>
      <c r="BA139" s="7">
        <f t="shared" ref="BA139:BA145" si="45">AVERAGE(AZ134:AZ138)</f>
        <v>79.8444410946</v>
      </c>
      <c r="BB139" s="24">
        <f t="shared" si="42"/>
        <v>1152850</v>
      </c>
      <c r="BC139" s="7">
        <f t="shared" ref="BC139:BC145" si="46">BB139-BB138</f>
        <v>18350</v>
      </c>
      <c r="BD139" s="5"/>
      <c r="BE139" s="27">
        <f t="shared" ref="BE139:BE145" si="47">(AY139-AY138)/AY138</f>
        <v>2.38069359740757E-2</v>
      </c>
      <c r="BF139" s="27">
        <f t="shared" ref="BF139:BF145" si="48">AZ139/BA139</f>
        <v>1.1583123746263519</v>
      </c>
      <c r="BG139" s="27">
        <f t="shared" ref="BG139:BG144" si="49">(BB139-BB138)/BB138</f>
        <v>1.617452622300573E-2</v>
      </c>
      <c r="BH139" s="5"/>
      <c r="BI139" s="7">
        <f>BC139</f>
        <v>18350</v>
      </c>
      <c r="BJ139" s="26"/>
      <c r="BK139" s="5"/>
      <c r="BL139" s="7">
        <f t="shared" ref="BL139:BL145" si="50">I139</f>
        <v>12584.85</v>
      </c>
      <c r="BM139" s="5"/>
      <c r="BN139" s="7">
        <f t="shared" ref="BN139:BN145" si="51">D139</f>
        <v>12757.35</v>
      </c>
      <c r="BO139" s="7">
        <f t="shared" ref="BO139:BO145" si="52">E139</f>
        <v>12381.05</v>
      </c>
      <c r="BP139" s="5"/>
      <c r="BQ139" s="25">
        <f t="shared" ref="BQ139:BQ145" si="53">(J139-H139)/J139</f>
        <v>0.3419689521345407</v>
      </c>
      <c r="BR139" s="25">
        <f t="shared" ref="BR139:BR145" si="54">(H139-K139)/K139</f>
        <v>0.18543981654112909</v>
      </c>
    </row>
    <row r="140" spans="1:70" s="7" customFormat="1" ht="14.4">
      <c r="A140" s="6">
        <v>44764</v>
      </c>
      <c r="B140" s="7" t="s">
        <v>45</v>
      </c>
      <c r="C140" s="8">
        <v>12825.65</v>
      </c>
      <c r="D140" s="8">
        <v>12865</v>
      </c>
      <c r="E140" s="8">
        <v>12657.7</v>
      </c>
      <c r="F140" s="8">
        <v>12716.45</v>
      </c>
      <c r="G140" s="8">
        <v>12724.55</v>
      </c>
      <c r="H140" s="8">
        <v>12754.25</v>
      </c>
      <c r="I140" s="8">
        <v>12740.19</v>
      </c>
      <c r="J140" s="8">
        <v>19325</v>
      </c>
      <c r="K140" s="8">
        <v>10727.2</v>
      </c>
      <c r="L140" s="7">
        <v>302422</v>
      </c>
      <c r="M140" s="8">
        <v>3852913779.8499999</v>
      </c>
      <c r="N140" s="7">
        <v>45852</v>
      </c>
      <c r="O140" s="7">
        <v>100577</v>
      </c>
      <c r="P140" s="7">
        <v>33.26</v>
      </c>
      <c r="R140" s="6">
        <v>44764</v>
      </c>
      <c r="S140" s="6">
        <v>44770</v>
      </c>
      <c r="T140" s="7" t="s">
        <v>46</v>
      </c>
      <c r="U140" s="7" t="s">
        <v>47</v>
      </c>
      <c r="V140" s="8">
        <v>12822.75</v>
      </c>
      <c r="W140" s="8">
        <v>12858</v>
      </c>
      <c r="X140" s="8">
        <v>12646.5</v>
      </c>
      <c r="Y140" s="8">
        <v>12735.2</v>
      </c>
      <c r="Z140" s="8">
        <v>12695</v>
      </c>
      <c r="AA140" s="8">
        <v>12735.2</v>
      </c>
      <c r="AB140" s="7">
        <v>352850</v>
      </c>
      <c r="AC140" s="8">
        <v>4488426460</v>
      </c>
      <c r="AD140" s="8">
        <v>4488426460</v>
      </c>
      <c r="AE140" s="7">
        <v>902550</v>
      </c>
      <c r="AF140" s="7">
        <v>-140350</v>
      </c>
      <c r="AH140" s="6">
        <v>44764</v>
      </c>
      <c r="AI140" s="6">
        <v>44798</v>
      </c>
      <c r="AL140" s="8">
        <v>12826.85</v>
      </c>
      <c r="AM140" s="8">
        <v>12899.35</v>
      </c>
      <c r="AN140" s="8">
        <v>12690</v>
      </c>
      <c r="AO140" s="8">
        <v>12775.65</v>
      </c>
      <c r="AP140" s="8">
        <v>12736</v>
      </c>
      <c r="AQ140" s="8">
        <v>12775.65</v>
      </c>
      <c r="AR140" s="7">
        <v>127800</v>
      </c>
      <c r="AS140" s="8">
        <v>1630651625</v>
      </c>
      <c r="AT140" s="8">
        <v>1630651625</v>
      </c>
      <c r="AU140" s="7">
        <v>184250</v>
      </c>
      <c r="AV140" s="7">
        <v>74300</v>
      </c>
      <c r="AX140" s="6">
        <f t="shared" si="40"/>
        <v>44764</v>
      </c>
      <c r="AY140" s="23">
        <f t="shared" si="43"/>
        <v>12754.25</v>
      </c>
      <c r="AZ140" s="7">
        <f t="shared" si="44"/>
        <v>128.137008963</v>
      </c>
      <c r="BA140" s="7">
        <f t="shared" si="45"/>
        <v>89.782165085199992</v>
      </c>
      <c r="BB140" s="24">
        <f t="shared" si="42"/>
        <v>1086800</v>
      </c>
      <c r="BC140" s="7">
        <f t="shared" si="46"/>
        <v>-66050</v>
      </c>
      <c r="BD140" s="5"/>
      <c r="BE140" s="27">
        <f t="shared" si="47"/>
        <v>2.9725277101706271E-3</v>
      </c>
      <c r="BF140" s="27">
        <f t="shared" si="48"/>
        <v>1.4271989190882473</v>
      </c>
      <c r="BG140" s="27">
        <f t="shared" si="49"/>
        <v>-5.7292796113978403E-2</v>
      </c>
      <c r="BH140" s="5"/>
      <c r="BI140" s="5"/>
      <c r="BJ140" s="23">
        <f>BC140</f>
        <v>-66050</v>
      </c>
      <c r="BK140" s="5"/>
      <c r="BL140" s="7">
        <f t="shared" si="50"/>
        <v>12740.19</v>
      </c>
      <c r="BM140" s="5"/>
      <c r="BN140" s="7">
        <f t="shared" si="51"/>
        <v>12865</v>
      </c>
      <c r="BO140" s="7">
        <f t="shared" si="52"/>
        <v>12657.7</v>
      </c>
      <c r="BP140" s="5"/>
      <c r="BQ140" s="25">
        <f t="shared" si="53"/>
        <v>0.340012936610608</v>
      </c>
      <c r="BR140" s="25">
        <f t="shared" si="54"/>
        <v>0.18896356924453717</v>
      </c>
    </row>
    <row r="141" spans="1:70" s="7" customFormat="1" ht="14.4">
      <c r="A141" s="6">
        <v>44767</v>
      </c>
      <c r="B141" s="7" t="s">
        <v>45</v>
      </c>
      <c r="C141" s="8">
        <v>12700</v>
      </c>
      <c r="D141" s="8">
        <v>12794.95</v>
      </c>
      <c r="E141" s="8">
        <v>12570</v>
      </c>
      <c r="F141" s="8">
        <v>12754.25</v>
      </c>
      <c r="G141" s="8">
        <v>12592</v>
      </c>
      <c r="H141" s="8">
        <v>12619.55</v>
      </c>
      <c r="I141" s="8">
        <v>12659.59</v>
      </c>
      <c r="J141" s="8">
        <v>19325</v>
      </c>
      <c r="K141" s="8">
        <v>10727.2</v>
      </c>
      <c r="L141" s="7">
        <v>174702</v>
      </c>
      <c r="M141" s="8">
        <v>2211656196</v>
      </c>
      <c r="N141" s="7">
        <v>30015</v>
      </c>
      <c r="O141" s="7">
        <v>35418</v>
      </c>
      <c r="P141" s="7">
        <v>20.27</v>
      </c>
      <c r="R141" s="6">
        <v>44767</v>
      </c>
      <c r="S141" s="6">
        <v>44770</v>
      </c>
      <c r="T141" s="7" t="s">
        <v>46</v>
      </c>
      <c r="U141" s="7" t="s">
        <v>47</v>
      </c>
      <c r="V141" s="8">
        <v>12737.4</v>
      </c>
      <c r="W141" s="8">
        <v>12800.05</v>
      </c>
      <c r="X141" s="8">
        <v>12562</v>
      </c>
      <c r="Y141" s="8">
        <v>12628</v>
      </c>
      <c r="Z141" s="8">
        <v>12600</v>
      </c>
      <c r="AA141" s="8">
        <v>12628</v>
      </c>
      <c r="AB141" s="7">
        <v>403850</v>
      </c>
      <c r="AC141" s="8">
        <v>5109904025</v>
      </c>
      <c r="AD141" s="8">
        <v>5109904025</v>
      </c>
      <c r="AE141" s="7">
        <v>669250</v>
      </c>
      <c r="AF141" s="7">
        <v>-233300</v>
      </c>
      <c r="AH141" s="6">
        <v>44767</v>
      </c>
      <c r="AI141" s="6">
        <v>44798</v>
      </c>
      <c r="AL141" s="8">
        <v>12800</v>
      </c>
      <c r="AM141" s="8">
        <v>12840</v>
      </c>
      <c r="AN141" s="8">
        <v>12610</v>
      </c>
      <c r="AO141" s="8">
        <v>12671.9</v>
      </c>
      <c r="AP141" s="8">
        <v>12646</v>
      </c>
      <c r="AQ141" s="8">
        <v>12671.9</v>
      </c>
      <c r="AR141" s="7">
        <v>311450</v>
      </c>
      <c r="AS141" s="8">
        <v>3954563270</v>
      </c>
      <c r="AT141" s="8">
        <v>3954563270</v>
      </c>
      <c r="AU141" s="7">
        <v>416850</v>
      </c>
      <c r="AV141" s="7">
        <v>232600</v>
      </c>
      <c r="AX141" s="6">
        <f t="shared" si="40"/>
        <v>44767</v>
      </c>
      <c r="AY141" s="23">
        <f t="shared" si="43"/>
        <v>12619.55</v>
      </c>
      <c r="AZ141" s="7">
        <f t="shared" si="44"/>
        <v>44.837735862000002</v>
      </c>
      <c r="BA141" s="7">
        <f t="shared" si="45"/>
        <v>109.6973796778</v>
      </c>
      <c r="BB141" s="24">
        <f t="shared" si="42"/>
        <v>1086100</v>
      </c>
      <c r="BC141" s="7">
        <f t="shared" si="46"/>
        <v>-700</v>
      </c>
      <c r="BD141" s="5"/>
      <c r="BE141" s="27">
        <f t="shared" si="47"/>
        <v>-1.0561185487190601E-2</v>
      </c>
      <c r="BF141" s="27">
        <f t="shared" si="48"/>
        <v>0.40874026338364794</v>
      </c>
      <c r="BG141" s="27">
        <f t="shared" si="49"/>
        <v>-6.4409274935590727E-4</v>
      </c>
      <c r="BH141" s="5"/>
      <c r="BI141" s="7">
        <f>BC141</f>
        <v>-700</v>
      </c>
      <c r="BJ141" s="26"/>
      <c r="BK141" s="5"/>
      <c r="BL141" s="7">
        <f t="shared" si="50"/>
        <v>12659.59</v>
      </c>
      <c r="BM141" s="5"/>
      <c r="BN141" s="7">
        <f t="shared" si="51"/>
        <v>12794.95</v>
      </c>
      <c r="BO141" s="7">
        <f t="shared" si="52"/>
        <v>12570</v>
      </c>
      <c r="BP141" s="5"/>
      <c r="BQ141" s="25">
        <f t="shared" si="53"/>
        <v>0.34698318240620962</v>
      </c>
      <c r="BR141" s="25">
        <f t="shared" si="54"/>
        <v>0.17640670445223341</v>
      </c>
    </row>
    <row r="142" spans="1:70" s="7" customFormat="1" ht="14.4">
      <c r="A142" s="6">
        <v>44768</v>
      </c>
      <c r="B142" s="7" t="s">
        <v>45</v>
      </c>
      <c r="C142" s="8">
        <v>13000</v>
      </c>
      <c r="D142" s="8">
        <v>13548.85</v>
      </c>
      <c r="E142" s="8">
        <v>12790</v>
      </c>
      <c r="F142" s="8">
        <v>12619.55</v>
      </c>
      <c r="G142" s="8">
        <v>13292.05</v>
      </c>
      <c r="H142" s="8">
        <v>13313</v>
      </c>
      <c r="I142" s="8">
        <v>13198.64</v>
      </c>
      <c r="J142" s="8">
        <v>19325</v>
      </c>
      <c r="K142" s="8">
        <v>10727.2</v>
      </c>
      <c r="L142" s="7">
        <v>1327024</v>
      </c>
      <c r="M142" s="8">
        <v>17514917581.799999</v>
      </c>
      <c r="N142" s="7">
        <v>173312</v>
      </c>
      <c r="O142" s="7">
        <v>188427</v>
      </c>
      <c r="P142" s="7">
        <v>14.2</v>
      </c>
      <c r="R142" s="6">
        <v>44768</v>
      </c>
      <c r="S142" s="6">
        <v>44770</v>
      </c>
      <c r="T142" s="7" t="s">
        <v>46</v>
      </c>
      <c r="U142" s="7" t="s">
        <v>47</v>
      </c>
      <c r="V142" s="8">
        <v>12951</v>
      </c>
      <c r="W142" s="8">
        <v>13562</v>
      </c>
      <c r="X142" s="8">
        <v>12775</v>
      </c>
      <c r="Y142" s="8">
        <v>13294.8</v>
      </c>
      <c r="Z142" s="8">
        <v>13280</v>
      </c>
      <c r="AA142" s="8">
        <v>13294.8</v>
      </c>
      <c r="AB142" s="7">
        <v>1158750</v>
      </c>
      <c r="AC142" s="8">
        <v>15248380755</v>
      </c>
      <c r="AD142" s="8">
        <v>15248380755</v>
      </c>
      <c r="AE142" s="7">
        <v>433300</v>
      </c>
      <c r="AF142" s="7">
        <v>-235950</v>
      </c>
      <c r="AH142" s="6">
        <v>44768</v>
      </c>
      <c r="AI142" s="6">
        <v>44798</v>
      </c>
      <c r="AL142" s="8">
        <v>13050</v>
      </c>
      <c r="AM142" s="8">
        <v>13600</v>
      </c>
      <c r="AN142" s="8">
        <v>12818.95</v>
      </c>
      <c r="AO142" s="8">
        <v>13333.6</v>
      </c>
      <c r="AP142" s="8">
        <v>13320</v>
      </c>
      <c r="AQ142" s="8">
        <v>13333.6</v>
      </c>
      <c r="AR142" s="7">
        <v>718200</v>
      </c>
      <c r="AS142" s="8">
        <v>9498508817.5</v>
      </c>
      <c r="AT142" s="8">
        <v>9498508817.5</v>
      </c>
      <c r="AU142" s="7">
        <v>607050</v>
      </c>
      <c r="AV142" s="7">
        <v>190200</v>
      </c>
      <c r="AX142" s="6">
        <f t="shared" si="40"/>
        <v>44768</v>
      </c>
      <c r="AY142" s="23">
        <f t="shared" si="43"/>
        <v>13313</v>
      </c>
      <c r="AZ142" s="7">
        <f t="shared" si="44"/>
        <v>248.69801392799997</v>
      </c>
      <c r="BA142" s="7">
        <f t="shared" si="45"/>
        <v>102.7482429942</v>
      </c>
      <c r="BB142" s="24">
        <f t="shared" si="42"/>
        <v>1040350</v>
      </c>
      <c r="BC142" s="7">
        <f t="shared" si="46"/>
        <v>-45750</v>
      </c>
      <c r="BD142" s="5"/>
      <c r="BE142" s="27">
        <f t="shared" si="47"/>
        <v>5.4950453859289816E-2</v>
      </c>
      <c r="BF142" s="27">
        <f t="shared" si="48"/>
        <v>2.420460016450487</v>
      </c>
      <c r="BG142" s="27">
        <f t="shared" si="49"/>
        <v>-4.2123193076144004E-2</v>
      </c>
      <c r="BH142" s="5"/>
      <c r="BI142" s="5"/>
      <c r="BJ142" s="23">
        <f>BC142</f>
        <v>-45750</v>
      </c>
      <c r="BK142" s="5"/>
      <c r="BL142" s="7">
        <f t="shared" si="50"/>
        <v>13198.64</v>
      </c>
      <c r="BM142" s="5"/>
      <c r="BN142" s="7">
        <f t="shared" si="51"/>
        <v>13548.85</v>
      </c>
      <c r="BO142" s="7">
        <f t="shared" si="52"/>
        <v>12790</v>
      </c>
      <c r="BP142" s="5"/>
      <c r="BQ142" s="25">
        <f t="shared" si="53"/>
        <v>0.31109961190168178</v>
      </c>
      <c r="BR142" s="25">
        <f t="shared" si="54"/>
        <v>0.24105078678499506</v>
      </c>
    </row>
    <row r="143" spans="1:70" s="7" customFormat="1" ht="15" thickBot="1">
      <c r="A143" s="6">
        <v>44769</v>
      </c>
      <c r="B143" s="7" t="s">
        <v>45</v>
      </c>
      <c r="C143" s="8">
        <v>13349.95</v>
      </c>
      <c r="D143" s="8">
        <v>13388.95</v>
      </c>
      <c r="E143" s="8">
        <v>13009.55</v>
      </c>
      <c r="F143" s="8">
        <v>13313</v>
      </c>
      <c r="G143" s="8">
        <v>13338</v>
      </c>
      <c r="H143" s="8">
        <v>13307.05</v>
      </c>
      <c r="I143" s="8">
        <v>13199.33</v>
      </c>
      <c r="J143" s="8">
        <v>19325</v>
      </c>
      <c r="K143" s="8">
        <v>10727.2</v>
      </c>
      <c r="L143" s="7">
        <v>533966</v>
      </c>
      <c r="M143" s="8">
        <v>7047996090.8500004</v>
      </c>
      <c r="N143" s="7">
        <v>76846</v>
      </c>
      <c r="O143" s="7">
        <v>105863</v>
      </c>
      <c r="P143" s="7">
        <v>19.829999999999998</v>
      </c>
      <c r="R143" s="6">
        <v>44769</v>
      </c>
      <c r="S143" s="6">
        <v>44770</v>
      </c>
      <c r="T143" s="7" t="s">
        <v>46</v>
      </c>
      <c r="U143" s="7" t="s">
        <v>47</v>
      </c>
      <c r="V143" s="8">
        <v>13325.5</v>
      </c>
      <c r="W143" s="8">
        <v>13377.55</v>
      </c>
      <c r="X143" s="8">
        <v>13012.3</v>
      </c>
      <c r="Y143" s="8">
        <v>13327.45</v>
      </c>
      <c r="Z143" s="8">
        <v>13347.35</v>
      </c>
      <c r="AA143" s="8">
        <v>13327.45</v>
      </c>
      <c r="AB143" s="7">
        <v>497450</v>
      </c>
      <c r="AC143" s="8">
        <v>6554234952.5</v>
      </c>
      <c r="AD143" s="8">
        <v>6554234952.5</v>
      </c>
      <c r="AE143" s="7">
        <v>214250</v>
      </c>
      <c r="AF143" s="7">
        <v>-219050</v>
      </c>
      <c r="AH143" s="6">
        <v>44769</v>
      </c>
      <c r="AI143" s="6">
        <v>44798</v>
      </c>
      <c r="AL143" s="8">
        <v>13345.1</v>
      </c>
      <c r="AM143" s="8">
        <v>13410.95</v>
      </c>
      <c r="AN143" s="8">
        <v>13050.1</v>
      </c>
      <c r="AO143" s="8">
        <v>13372.15</v>
      </c>
      <c r="AP143" s="8">
        <v>13396.6</v>
      </c>
      <c r="AQ143" s="8">
        <v>13372.15</v>
      </c>
      <c r="AR143" s="7">
        <v>505400</v>
      </c>
      <c r="AS143" s="8">
        <v>6681706925</v>
      </c>
      <c r="AT143" s="8">
        <v>6681706925</v>
      </c>
      <c r="AU143" s="7">
        <v>762600</v>
      </c>
      <c r="AV143" s="7">
        <v>155550</v>
      </c>
      <c r="AX143" s="6">
        <f t="shared" si="40"/>
        <v>44769</v>
      </c>
      <c r="AY143" s="23">
        <f t="shared" si="43"/>
        <v>13307.05</v>
      </c>
      <c r="AZ143" s="7">
        <f t="shared" si="44"/>
        <v>139.73206717899998</v>
      </c>
      <c r="BA143" s="7">
        <f t="shared" si="45"/>
        <v>123.6312157788</v>
      </c>
      <c r="BB143" s="24">
        <f t="shared" si="42"/>
        <v>976850</v>
      </c>
      <c r="BC143" s="7">
        <f t="shared" si="46"/>
        <v>-63500</v>
      </c>
      <c r="BD143" s="5"/>
      <c r="BE143" s="27">
        <f t="shared" si="47"/>
        <v>-4.4693157064528864E-4</v>
      </c>
      <c r="BF143" s="27">
        <f t="shared" si="48"/>
        <v>1.1302328970784168</v>
      </c>
      <c r="BG143" s="27">
        <f t="shared" si="49"/>
        <v>-6.1037150958811938E-2</v>
      </c>
      <c r="BH143" s="5"/>
      <c r="BI143" s="7">
        <f>BC143</f>
        <v>-63500</v>
      </c>
      <c r="BJ143" s="26"/>
      <c r="BK143" s="5"/>
      <c r="BL143" s="7">
        <f t="shared" si="50"/>
        <v>13199.33</v>
      </c>
      <c r="BM143" s="5"/>
      <c r="BN143" s="7">
        <f t="shared" si="51"/>
        <v>13388.95</v>
      </c>
      <c r="BO143" s="7">
        <f t="shared" si="52"/>
        <v>13009.55</v>
      </c>
      <c r="BP143" s="5"/>
      <c r="BQ143" s="25">
        <f t="shared" si="53"/>
        <v>0.31140750323415267</v>
      </c>
      <c r="BR143" s="25">
        <f t="shared" si="54"/>
        <v>0.24049612200760667</v>
      </c>
    </row>
    <row r="144" spans="1:70" s="38" customFormat="1" ht="15" thickBot="1">
      <c r="A144" s="37">
        <v>44770</v>
      </c>
      <c r="B144" s="38" t="s">
        <v>45</v>
      </c>
      <c r="C144" s="39">
        <v>13507</v>
      </c>
      <c r="D144" s="39">
        <v>15223.25</v>
      </c>
      <c r="E144" s="39">
        <v>13507</v>
      </c>
      <c r="F144" s="39">
        <v>13307.05</v>
      </c>
      <c r="G144" s="39">
        <v>14650</v>
      </c>
      <c r="H144" s="39">
        <v>14642.05</v>
      </c>
      <c r="I144" s="39">
        <v>14322.93</v>
      </c>
      <c r="J144" s="39">
        <v>19325</v>
      </c>
      <c r="K144" s="39">
        <v>10727.2</v>
      </c>
      <c r="L144" s="38">
        <v>1627626</v>
      </c>
      <c r="M144" s="39">
        <v>23312372022.650002</v>
      </c>
      <c r="N144" s="38">
        <v>250533</v>
      </c>
      <c r="O144" s="38">
        <v>340008</v>
      </c>
      <c r="P144" s="38">
        <v>20.89</v>
      </c>
      <c r="R144" s="47">
        <v>44770</v>
      </c>
      <c r="S144" s="47">
        <v>44770</v>
      </c>
      <c r="T144" s="38" t="s">
        <v>46</v>
      </c>
      <c r="U144" s="38" t="s">
        <v>47</v>
      </c>
      <c r="V144" s="39">
        <v>13517.05</v>
      </c>
      <c r="W144" s="39">
        <v>14676.65</v>
      </c>
      <c r="X144" s="39">
        <v>13507.1</v>
      </c>
      <c r="Y144" s="39">
        <v>14622.25</v>
      </c>
      <c r="Z144" s="39">
        <v>14570</v>
      </c>
      <c r="AA144" s="39">
        <v>14642.4</v>
      </c>
      <c r="AB144" s="38">
        <v>743650</v>
      </c>
      <c r="AC144" s="39">
        <v>10576919965</v>
      </c>
      <c r="AD144" s="39">
        <v>10576919965</v>
      </c>
      <c r="AE144" s="38">
        <v>91000</v>
      </c>
      <c r="AF144" s="38">
        <v>-123250</v>
      </c>
      <c r="AH144" s="47">
        <v>44770</v>
      </c>
      <c r="AI144" s="47">
        <v>44798</v>
      </c>
      <c r="AL144" s="39">
        <v>13549.95</v>
      </c>
      <c r="AM144" s="39">
        <v>14728.85</v>
      </c>
      <c r="AN144" s="39">
        <v>13528.4</v>
      </c>
      <c r="AO144" s="39">
        <v>14680.2</v>
      </c>
      <c r="AP144" s="39">
        <v>14676.05</v>
      </c>
      <c r="AQ144" s="39">
        <v>14680.2</v>
      </c>
      <c r="AR144" s="38">
        <v>1506300</v>
      </c>
      <c r="AS144" s="39">
        <v>21587347122.5</v>
      </c>
      <c r="AT144" s="39">
        <v>21587347122.5</v>
      </c>
      <c r="AU144" s="38">
        <v>851250</v>
      </c>
      <c r="AV144" s="38">
        <v>88650</v>
      </c>
      <c r="AX144" s="47">
        <f t="shared" si="40"/>
        <v>44770</v>
      </c>
      <c r="AY144" s="48">
        <f t="shared" si="43"/>
        <v>14642.05</v>
      </c>
      <c r="AZ144" s="38">
        <f t="shared" si="44"/>
        <v>486.99107834400007</v>
      </c>
      <c r="BA144" s="38">
        <f t="shared" si="45"/>
        <v>130.77792601939998</v>
      </c>
      <c r="BB144" s="49">
        <f t="shared" si="42"/>
        <v>942250</v>
      </c>
      <c r="BC144" s="38">
        <f t="shared" si="46"/>
        <v>-34600</v>
      </c>
      <c r="BD144" s="50"/>
      <c r="BE144" s="51">
        <f t="shared" si="47"/>
        <v>0.10032276124310047</v>
      </c>
      <c r="BF144" s="51">
        <f t="shared" si="48"/>
        <v>3.7238018155430783</v>
      </c>
      <c r="BG144" s="51">
        <f t="shared" si="49"/>
        <v>-3.5419972360137178E-2</v>
      </c>
      <c r="BH144" s="50"/>
      <c r="BI144" s="50"/>
      <c r="BJ144" s="48"/>
      <c r="BK144" s="50"/>
      <c r="BL144" s="38">
        <f t="shared" si="50"/>
        <v>14322.93</v>
      </c>
      <c r="BM144" s="50"/>
      <c r="BN144" s="38">
        <f t="shared" si="51"/>
        <v>15223.25</v>
      </c>
      <c r="BO144" s="38">
        <f t="shared" si="52"/>
        <v>13507</v>
      </c>
      <c r="BP144" s="50"/>
      <c r="BQ144" s="53">
        <f t="shared" si="53"/>
        <v>0.24232600258732215</v>
      </c>
      <c r="BR144" s="53">
        <f t="shared" si="54"/>
        <v>0.36494611827876783</v>
      </c>
    </row>
    <row r="145" spans="1:70" s="7" customFormat="1" ht="15" thickBot="1">
      <c r="A145" s="6">
        <v>44771</v>
      </c>
      <c r="B145" s="7" t="s">
        <v>45</v>
      </c>
      <c r="C145" s="8">
        <v>15000</v>
      </c>
      <c r="D145" s="8">
        <v>15201</v>
      </c>
      <c r="E145" s="8">
        <v>14812.15</v>
      </c>
      <c r="F145" s="8">
        <v>14642.05</v>
      </c>
      <c r="G145" s="8">
        <v>15007</v>
      </c>
      <c r="H145" s="8">
        <v>15047.6</v>
      </c>
      <c r="I145" s="8">
        <v>15040.71</v>
      </c>
      <c r="J145" s="8">
        <v>19325</v>
      </c>
      <c r="K145" s="8">
        <v>10727.2</v>
      </c>
      <c r="L145" s="7">
        <v>1044235</v>
      </c>
      <c r="M145" s="8">
        <v>15706035702</v>
      </c>
      <c r="N145" s="7">
        <v>138309</v>
      </c>
      <c r="O145" s="7">
        <v>208493</v>
      </c>
      <c r="P145" s="7">
        <v>19.97</v>
      </c>
      <c r="R145" s="6">
        <v>44771</v>
      </c>
      <c r="S145" s="6">
        <v>44798</v>
      </c>
      <c r="T145" s="7" t="s">
        <v>46</v>
      </c>
      <c r="U145" s="7" t="s">
        <v>47</v>
      </c>
      <c r="V145" s="8">
        <v>14980</v>
      </c>
      <c r="W145" s="8">
        <v>15224.6</v>
      </c>
      <c r="X145" s="8">
        <v>14841.95</v>
      </c>
      <c r="Y145" s="8">
        <v>15114.7</v>
      </c>
      <c r="Z145" s="8">
        <v>15085</v>
      </c>
      <c r="AA145" s="8">
        <v>15114.7</v>
      </c>
      <c r="AB145" s="7">
        <v>788300</v>
      </c>
      <c r="AC145" s="8">
        <v>11887731945</v>
      </c>
      <c r="AD145" s="8">
        <v>11887731945</v>
      </c>
      <c r="AE145" s="7">
        <v>795000</v>
      </c>
      <c r="AF145" s="7">
        <v>-56250</v>
      </c>
      <c r="AH145" s="72">
        <v>44771</v>
      </c>
      <c r="AI145" s="72">
        <v>44833</v>
      </c>
      <c r="AJ145" t="s">
        <v>46</v>
      </c>
      <c r="AK145" t="s">
        <v>47</v>
      </c>
      <c r="AL145" s="73">
        <v>15000</v>
      </c>
      <c r="AM145" s="73">
        <v>15248.7</v>
      </c>
      <c r="AN145" s="73">
        <v>14866</v>
      </c>
      <c r="AO145" s="73">
        <v>15117.25</v>
      </c>
      <c r="AP145" s="73">
        <v>15100.85</v>
      </c>
      <c r="AQ145" s="73">
        <v>15117.25</v>
      </c>
      <c r="AR145">
        <v>21650</v>
      </c>
      <c r="AS145" s="73">
        <v>326324095</v>
      </c>
      <c r="AT145" s="73">
        <v>326324095</v>
      </c>
      <c r="AU145">
        <v>21100</v>
      </c>
      <c r="AV145">
        <v>4100</v>
      </c>
      <c r="AX145" s="6">
        <f t="shared" si="40"/>
        <v>44771</v>
      </c>
      <c r="AY145" s="23">
        <f t="shared" si="43"/>
        <v>15047.6</v>
      </c>
      <c r="AZ145" s="7">
        <f t="shared" si="44"/>
        <v>313.58827500299998</v>
      </c>
      <c r="BA145" s="7">
        <f t="shared" si="45"/>
        <v>209.6791808552</v>
      </c>
      <c r="BB145" s="24">
        <f t="shared" si="42"/>
        <v>816100</v>
      </c>
      <c r="BC145" s="7">
        <f t="shared" si="46"/>
        <v>-126150</v>
      </c>
      <c r="BD145" s="5"/>
      <c r="BE145" s="27">
        <f t="shared" si="47"/>
        <v>2.769762430807169E-2</v>
      </c>
      <c r="BF145" s="27">
        <f t="shared" si="48"/>
        <v>1.4955622857929676</v>
      </c>
      <c r="BG145" s="75" t="s">
        <v>48</v>
      </c>
      <c r="BH145" s="5"/>
      <c r="BJ145" s="63">
        <f>BC145</f>
        <v>-126150</v>
      </c>
      <c r="BK145" s="5"/>
      <c r="BL145" s="7">
        <f t="shared" si="50"/>
        <v>15040.71</v>
      </c>
      <c r="BM145" s="5"/>
      <c r="BN145" s="7">
        <f t="shared" si="51"/>
        <v>15201</v>
      </c>
      <c r="BO145" s="7">
        <f t="shared" si="52"/>
        <v>14812.15</v>
      </c>
      <c r="BP145" s="5"/>
      <c r="BQ145" s="25">
        <f t="shared" si="53"/>
        <v>0.22134023285899093</v>
      </c>
      <c r="BR145" s="25">
        <f t="shared" si="54"/>
        <v>0.40275188306361392</v>
      </c>
    </row>
    <row r="146" spans="1:70" s="7" customFormat="1" ht="15.6" thickBot="1">
      <c r="A146" s="65">
        <v>44774</v>
      </c>
      <c r="B146" s="66" t="s">
        <v>45</v>
      </c>
      <c r="C146" s="67">
        <v>15199.95</v>
      </c>
      <c r="D146" s="67">
        <v>15250</v>
      </c>
      <c r="E146" s="67">
        <v>14931</v>
      </c>
      <c r="F146" s="67">
        <v>15047.6</v>
      </c>
      <c r="G146" s="67">
        <v>15061.3</v>
      </c>
      <c r="H146" s="67">
        <v>15073.1</v>
      </c>
      <c r="I146" s="67">
        <v>15032.89</v>
      </c>
      <c r="J146" s="67">
        <v>19325</v>
      </c>
      <c r="K146" s="67">
        <v>10727.2</v>
      </c>
      <c r="L146" s="68">
        <v>432016</v>
      </c>
      <c r="M146" s="67">
        <v>6494448204.3000002</v>
      </c>
      <c r="N146" s="69">
        <v>67140</v>
      </c>
      <c r="O146" s="70">
        <v>100167</v>
      </c>
      <c r="P146" s="71">
        <v>23.19</v>
      </c>
      <c r="R146" s="72">
        <v>44774</v>
      </c>
      <c r="S146" s="72">
        <v>44798</v>
      </c>
      <c r="T146" t="s">
        <v>46</v>
      </c>
      <c r="U146" t="s">
        <v>47</v>
      </c>
      <c r="V146" s="73">
        <v>15200.2</v>
      </c>
      <c r="W146" s="73">
        <v>15291.3</v>
      </c>
      <c r="X146" s="73">
        <v>14960.55</v>
      </c>
      <c r="Y146" s="73">
        <v>15122.3</v>
      </c>
      <c r="Z146" s="73">
        <v>15111</v>
      </c>
      <c r="AA146" s="73">
        <v>15122.3</v>
      </c>
      <c r="AB146">
        <v>350050</v>
      </c>
      <c r="AC146" s="73">
        <v>5274417172.5</v>
      </c>
      <c r="AD146" s="73">
        <v>5274417172.5</v>
      </c>
      <c r="AE146">
        <v>762950</v>
      </c>
      <c r="AF146">
        <v>-32050</v>
      </c>
      <c r="AH146" s="72">
        <v>44774</v>
      </c>
      <c r="AI146" s="72">
        <v>44833</v>
      </c>
      <c r="AJ146" t="s">
        <v>46</v>
      </c>
      <c r="AK146" t="s">
        <v>47</v>
      </c>
      <c r="AL146" s="73">
        <v>15320.8</v>
      </c>
      <c r="AM146" s="73">
        <v>15320.8</v>
      </c>
      <c r="AN146" s="73">
        <v>14977.95</v>
      </c>
      <c r="AO146" s="73">
        <v>15125.05</v>
      </c>
      <c r="AP146" s="73">
        <v>15130.1</v>
      </c>
      <c r="AQ146" s="73">
        <v>15125.05</v>
      </c>
      <c r="AR146">
        <v>9950</v>
      </c>
      <c r="AS146" s="73">
        <v>149999792.5</v>
      </c>
      <c r="AT146" s="73">
        <v>149999792.5</v>
      </c>
      <c r="AU146">
        <v>22650</v>
      </c>
      <c r="AV146">
        <v>1550</v>
      </c>
      <c r="AX146" s="6">
        <f t="shared" si="40"/>
        <v>44774</v>
      </c>
      <c r="AY146" s="23">
        <f t="shared" ref="AY146" si="55">H146</f>
        <v>15073.1</v>
      </c>
      <c r="AZ146" s="7">
        <f t="shared" ref="AZ146" si="56">O146*I146/10000000</f>
        <v>150.57994926299997</v>
      </c>
      <c r="BA146" s="7">
        <f t="shared" ref="BA146" si="57">AVERAGE(AZ141:AZ145)</f>
        <v>246.76943406320001</v>
      </c>
      <c r="BB146" s="24">
        <f t="shared" ref="BB146" si="58">AE146+AU146</f>
        <v>785600</v>
      </c>
      <c r="BC146" s="7">
        <f t="shared" ref="BC146" si="59">BB146-BB145</f>
        <v>-30500</v>
      </c>
      <c r="BE146" s="27">
        <f t="shared" ref="BE146" si="60">(AY146-AY145)/AY145</f>
        <v>1.6946223982562004E-3</v>
      </c>
      <c r="BF146" s="27">
        <f t="shared" ref="BF146" si="61">AZ146/BA146</f>
        <v>0.61020502735535309</v>
      </c>
      <c r="BG146" s="27">
        <f t="shared" ref="BG146" si="62">(BB146-BB145)/BB145</f>
        <v>-3.7372870971694644E-2</v>
      </c>
      <c r="BJ146" s="7">
        <f>BC146</f>
        <v>-30500</v>
      </c>
      <c r="BL146" s="7">
        <f t="shared" ref="BL146:BL147" si="63">I146</f>
        <v>15032.89</v>
      </c>
      <c r="BM146" s="5"/>
      <c r="BN146" s="7">
        <f t="shared" ref="BN146:BN147" si="64">D146</f>
        <v>15250</v>
      </c>
      <c r="BO146" s="7">
        <f t="shared" ref="BO146:BO147" si="65">E146</f>
        <v>14931</v>
      </c>
      <c r="BP146" s="5"/>
      <c r="BQ146" s="25">
        <f t="shared" ref="BQ146:BQ147" si="66">(J146-H146)/J146</f>
        <v>0.22002069857697282</v>
      </c>
      <c r="BR146" s="25">
        <f t="shared" ref="BR146:BR147" si="67">(H146-K146)/K146</f>
        <v>0.40512901782384958</v>
      </c>
    </row>
    <row r="147" spans="1:70" s="7" customFormat="1" ht="14.4">
      <c r="BE147" s="27"/>
      <c r="BF147" s="27"/>
      <c r="BG147" s="27"/>
      <c r="BJ147" s="23"/>
      <c r="BL147" s="7">
        <f t="shared" si="63"/>
        <v>0</v>
      </c>
      <c r="BM147" s="5"/>
      <c r="BN147" s="7">
        <f t="shared" si="64"/>
        <v>0</v>
      </c>
      <c r="BO147" s="7">
        <f t="shared" si="65"/>
        <v>0</v>
      </c>
      <c r="BP147" s="5"/>
      <c r="BQ147" s="25" t="e">
        <f t="shared" si="66"/>
        <v>#DIV/0!</v>
      </c>
      <c r="BR147" s="25" t="e">
        <f t="shared" si="67"/>
        <v>#DIV/0!</v>
      </c>
    </row>
    <row r="148" spans="1:70" s="3" customFormat="1" ht="14.4">
      <c r="BL148" s="7">
        <f t="shared" ref="BL148:BL153" si="68">I148</f>
        <v>0</v>
      </c>
      <c r="BM148" s="5"/>
      <c r="BN148" s="7">
        <f t="shared" ref="BN148:BN153" si="69">D148</f>
        <v>0</v>
      </c>
      <c r="BO148" s="7">
        <f t="shared" ref="BO148:BO153" si="70">E148</f>
        <v>0</v>
      </c>
      <c r="BP148" s="5"/>
      <c r="BQ148" s="25" t="e">
        <f t="shared" ref="BQ148:BQ153" si="71">(J148-H148)/J148</f>
        <v>#DIV/0!</v>
      </c>
      <c r="BR148" s="25" t="e">
        <f t="shared" ref="BR148:BR153" si="72">(H148-K148)/K148</f>
        <v>#DIV/0!</v>
      </c>
    </row>
    <row r="149" spans="1:70" s="3" customFormat="1" ht="14.4">
      <c r="BJ149" s="4"/>
      <c r="BL149" s="7">
        <f t="shared" si="68"/>
        <v>0</v>
      </c>
      <c r="BM149" s="5"/>
      <c r="BN149" s="7">
        <f t="shared" si="69"/>
        <v>0</v>
      </c>
      <c r="BO149" s="7">
        <f t="shared" si="70"/>
        <v>0</v>
      </c>
      <c r="BP149" s="5"/>
      <c r="BQ149" s="25" t="e">
        <f t="shared" si="71"/>
        <v>#DIV/0!</v>
      </c>
      <c r="BR149" s="25" t="e">
        <f t="shared" si="72"/>
        <v>#DIV/0!</v>
      </c>
    </row>
    <row r="150" spans="1:70" s="3" customFormat="1" ht="14.4">
      <c r="BJ150" s="4"/>
      <c r="BL150" s="7">
        <f t="shared" si="68"/>
        <v>0</v>
      </c>
      <c r="BM150" s="5"/>
      <c r="BN150" s="7">
        <f t="shared" si="69"/>
        <v>0</v>
      </c>
      <c r="BO150" s="7">
        <f t="shared" si="70"/>
        <v>0</v>
      </c>
      <c r="BP150" s="5"/>
      <c r="BQ150" s="25" t="e">
        <f t="shared" si="71"/>
        <v>#DIV/0!</v>
      </c>
      <c r="BR150" s="25" t="e">
        <f t="shared" si="72"/>
        <v>#DIV/0!</v>
      </c>
    </row>
    <row r="151" spans="1:70" s="3" customFormat="1" ht="14.4">
      <c r="BI151" s="64">
        <f>SUM(BI4:BI143)</f>
        <v>135650</v>
      </c>
      <c r="BJ151" s="4">
        <f>SUM(BJ3:BJ145)</f>
        <v>83650</v>
      </c>
      <c r="BL151" s="7">
        <f t="shared" si="68"/>
        <v>0</v>
      </c>
      <c r="BM151" s="5"/>
      <c r="BN151" s="7">
        <f t="shared" si="69"/>
        <v>0</v>
      </c>
      <c r="BO151" s="7">
        <f t="shared" si="70"/>
        <v>0</v>
      </c>
      <c r="BP151" s="5"/>
      <c r="BQ151" s="25" t="e">
        <f t="shared" si="71"/>
        <v>#DIV/0!</v>
      </c>
      <c r="BR151" s="25" t="e">
        <f t="shared" si="72"/>
        <v>#DIV/0!</v>
      </c>
    </row>
    <row r="152" spans="1:70" s="3" customFormat="1" ht="14.4">
      <c r="BI152" s="4">
        <f>BI151-BJ151</f>
        <v>52000</v>
      </c>
      <c r="BJ152" s="4"/>
      <c r="BL152" s="7">
        <f t="shared" si="68"/>
        <v>0</v>
      </c>
      <c r="BM152" s="5"/>
      <c r="BN152" s="7">
        <f t="shared" si="69"/>
        <v>0</v>
      </c>
      <c r="BO152" s="7">
        <f t="shared" si="70"/>
        <v>0</v>
      </c>
      <c r="BP152" s="5"/>
      <c r="BQ152" s="25" t="e">
        <f t="shared" si="71"/>
        <v>#DIV/0!</v>
      </c>
      <c r="BR152" s="25" t="e">
        <f t="shared" si="72"/>
        <v>#DIV/0!</v>
      </c>
    </row>
    <row r="153" spans="1:70" s="3" customFormat="1" ht="14.4">
      <c r="BJ153" s="4"/>
      <c r="BL153" s="7">
        <f t="shared" si="68"/>
        <v>0</v>
      </c>
      <c r="BM153" s="5"/>
      <c r="BN153" s="7">
        <f t="shared" si="69"/>
        <v>0</v>
      </c>
      <c r="BO153" s="7">
        <f t="shared" si="70"/>
        <v>0</v>
      </c>
      <c r="BP153" s="5"/>
      <c r="BQ153" s="25" t="e">
        <f t="shared" si="71"/>
        <v>#DIV/0!</v>
      </c>
      <c r="BR153" s="25" t="e">
        <f t="shared" si="72"/>
        <v>#DIV/0!</v>
      </c>
    </row>
    <row r="154" spans="1:70" s="3" customFormat="1" ht="14.4">
      <c r="BJ154" s="4"/>
    </row>
  </sheetData>
  <conditionalFormatting sqref="BE1:BE147">
    <cfRule type="cellIs" dxfId="5" priority="2" operator="lessThan">
      <formula>-$BE$2</formula>
    </cfRule>
  </conditionalFormatting>
  <conditionalFormatting sqref="BE1:BE147">
    <cfRule type="cellIs" dxfId="4" priority="3" operator="greaterThan">
      <formula>$BE$2</formula>
    </cfRule>
  </conditionalFormatting>
  <conditionalFormatting sqref="BF1:BF147">
    <cfRule type="cellIs" dxfId="3" priority="4" operator="greaterThan">
      <formula>$BF$2</formula>
    </cfRule>
  </conditionalFormatting>
  <conditionalFormatting sqref="BG1:BG147">
    <cfRule type="cellIs" dxfId="2" priority="5" operator="lessThan">
      <formula>-$BG$2</formula>
    </cfRule>
  </conditionalFormatting>
  <conditionalFormatting sqref="BG1:BG147">
    <cfRule type="cellIs" dxfId="1" priority="6" operator="greaterThan">
      <formula>$BG$2</formula>
    </cfRule>
  </conditionalFormatting>
  <conditionalFormatting sqref="BQ1:BQ153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Bajaj finsrv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YASH</cp:lastModifiedBy>
  <dcterms:created xsi:type="dcterms:W3CDTF">2022-07-30T04:42:58Z</dcterms:created>
  <dcterms:modified xsi:type="dcterms:W3CDTF">2022-09-20T13:56:34Z</dcterms:modified>
</cp:coreProperties>
</file>