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31"/>
  <workbookPr defaultThemeVersion="166925"/>
  <xr:revisionPtr revIDLastSave="219" documentId="11_9248486D44C93C52631DEA188F3E8C1851038387" xr6:coauthVersionLast="47" xr6:coauthVersionMax="47" xr10:uidLastSave="{3BFF7C95-EA72-4D72-B252-A1143FC81D0C}"/>
  <bookViews>
    <workbookView xWindow="240" yWindow="105" windowWidth="14805" windowHeight="8010" firstSheet="1" activeTab="1" xr2:uid="{00000000-000D-0000-FFFF-FFFF00000000}"/>
  </bookViews>
  <sheets>
    <sheet name="Arkusz1" sheetId="1" r:id="rId1"/>
    <sheet name="Arkusz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H18" i="2"/>
  <c r="H20" i="2"/>
  <c r="E6" i="2"/>
  <c r="E4" i="2"/>
  <c r="H21" i="2"/>
  <c r="E8" i="2"/>
  <c r="E22" i="2"/>
  <c r="F22" i="2"/>
  <c r="H22" i="2"/>
  <c r="E23" i="2"/>
  <c r="F23" i="2"/>
  <c r="H23" i="2"/>
  <c r="H17" i="2"/>
  <c r="E18" i="2"/>
  <c r="F18" i="2"/>
  <c r="F19" i="2"/>
  <c r="E20" i="2"/>
  <c r="F20" i="2"/>
  <c r="E21" i="2"/>
  <c r="F21" i="2"/>
  <c r="F17" i="2"/>
  <c r="E19" i="2"/>
  <c r="E17" i="2"/>
  <c r="H15" i="2"/>
  <c r="H14" i="2"/>
  <c r="H12" i="2"/>
  <c r="H11" i="2"/>
  <c r="F13" i="2"/>
  <c r="E12" i="2"/>
  <c r="F12" i="2"/>
  <c r="E14" i="2"/>
  <c r="F14" i="2"/>
  <c r="E15" i="2"/>
  <c r="F15" i="2"/>
  <c r="F11" i="2"/>
  <c r="E13" i="2"/>
  <c r="E11" i="2"/>
</calcChain>
</file>

<file path=xl/sharedStrings.xml><?xml version="1.0" encoding="utf-8"?>
<sst xmlns="http://schemas.openxmlformats.org/spreadsheetml/2006/main" count="69" uniqueCount="66">
  <si>
    <t>zalozony przychod roczny</t>
  </si>
  <si>
    <t>podatek dochodowy</t>
  </si>
  <si>
    <t>ZUS</t>
  </si>
  <si>
    <t>koszty zalozenia</t>
  </si>
  <si>
    <t>minimalny kapitał zakladowy</t>
  </si>
  <si>
    <t xml:space="preserve">przymuszenie wplacenia kapitalu na konto spółki </t>
  </si>
  <si>
    <t>dostep do srodkow dzialalnosci</t>
  </si>
  <si>
    <t>zarzadzanie majatkiem dzialalnosci</t>
  </si>
  <si>
    <t>odpowiedzialnosc majatkowa</t>
  </si>
  <si>
    <t>forma ksiegowosci</t>
  </si>
  <si>
    <t>wspolnicy</t>
  </si>
  <si>
    <t>generowanie przychodu, wykonywanie pracy prze blisich</t>
  </si>
  <si>
    <t>jdg</t>
  </si>
  <si>
    <t>liniowy</t>
  </si>
  <si>
    <t>nie dotyczy</t>
  </si>
  <si>
    <t>brak rozdzielenia majatku</t>
  </si>
  <si>
    <t>dowilne bez uregulowajia</t>
  </si>
  <si>
    <t>majatek prywatny kiesza sie z majatkiem dzialalnosci, wiec odpowiadamy takze majatkiem prywatnym</t>
  </si>
  <si>
    <t>niepelna, nie kazdy wydatek musi byc odzwierciedlony w fakturach lub rejestrach umowach</t>
  </si>
  <si>
    <t>obiwiazek placenia zus</t>
  </si>
  <si>
    <t>liniowy to 19%, ryczalt ma mniej</t>
  </si>
  <si>
    <t>brak mozliwosci uwspolnienia</t>
  </si>
  <si>
    <t>?</t>
  </si>
  <si>
    <t xml:space="preserve">dla zarobku 0 270 </t>
  </si>
  <si>
    <t>dla zarobku 200 000 9800 zl</t>
  </si>
  <si>
    <t>ryczałt</t>
  </si>
  <si>
    <t>zoo</t>
  </si>
  <si>
    <t>nie</t>
  </si>
  <si>
    <t>pelne ridzielenie majatku</t>
  </si>
  <si>
    <t>wymaga uregulowania prawnego, umow zatrudnienia dywidend, umow najmu</t>
  </si>
  <si>
    <t>rozdzielenie majatku prywatnego i dzialalnosci</t>
  </si>
  <si>
    <t>kazdy wydatek musi byc uwzgledniony w formie prawnej, faktura, umowa o orace, najmu zlecenia</t>
  </si>
  <si>
    <t>brak obowiqzku placenia Zus przy dwoch wspolnikach o rozdziale udzialow ponizej 90 do 10%. tyczy sie to samej spolki</t>
  </si>
  <si>
    <t>CIT dla spolek o przychodzie ponizej 2mln euro maja 9%. przy dywidendzie jest wiecej ale nie jest to dobra praktyka</t>
  </si>
  <si>
    <t>spolka zoo z zalozenia jest wspolna. minimum 2 wspolnikow jezeli chcemy korzystac z preferencyjnych stawek podatkowych</t>
  </si>
  <si>
    <t xml:space="preserve">potrzeba uregulowania pracy poprzez umowe zlecenie, umowe o prace, B2B. </t>
  </si>
  <si>
    <t>dla umowy zlecenie skladka zus jest obowiazkowa tylko jezeli zatrudniany nie ma innej umowy odprowadzajacej skladki ZUS. zdrowotna skladka pozostaje</t>
  </si>
  <si>
    <t>Sprzedaz 4.1D</t>
  </si>
  <si>
    <t>netto</t>
  </si>
  <si>
    <t>Vat 23%</t>
  </si>
  <si>
    <t>Koszty</t>
  </si>
  <si>
    <t>Vat koszty</t>
  </si>
  <si>
    <t>Koszty inwestycji</t>
  </si>
  <si>
    <t>Vat inwestycji</t>
  </si>
  <si>
    <t>Zakładamu 3 projekty w roku</t>
  </si>
  <si>
    <t>JDG mama bez etatu</t>
  </si>
  <si>
    <t>JDG mama na etacie</t>
  </si>
  <si>
    <t>Sp. Z o o.</t>
  </si>
  <si>
    <t>Koszt razem</t>
  </si>
  <si>
    <t xml:space="preserve">Podatek dochodowy </t>
  </si>
  <si>
    <t xml:space="preserve">ZUS </t>
  </si>
  <si>
    <t>1418zł/m-c</t>
  </si>
  <si>
    <t>ZUS składka zdrowotna od odchodu 4,9%</t>
  </si>
  <si>
    <t>Vat</t>
  </si>
  <si>
    <t>Inwestycja</t>
  </si>
  <si>
    <t>inwestycja Vat</t>
  </si>
  <si>
    <t>Inwestycja dochodowy</t>
  </si>
  <si>
    <t>Przejście miedzy JDG a Sp.z o.o.</t>
  </si>
  <si>
    <t>Czy właściciele spłoki mogą wykonywać pracę na rzecz społki bez wynagrodzenia</t>
  </si>
  <si>
    <t>Czy właśiciel może być zatrudniony w spółce na umowe zlecenie.</t>
  </si>
  <si>
    <t>Bezpieczeństwo. Odpowiedzialniść w przypdku roszczeń.</t>
  </si>
  <si>
    <t>Czy zakładac nową spółkę czy przemianowac BR na spz zo.o.</t>
  </si>
  <si>
    <t>Co z nieruchomością w Szymanowie, czy stanie się własnościa sp zoo</t>
  </si>
  <si>
    <t>Jakie koszty załaożenia sp. Zoo</t>
  </si>
  <si>
    <t xml:space="preserve">leasingi - sprawdzić czy nowa spółka będzie dzidziczyć historię </t>
  </si>
  <si>
    <t>Jaki vat był odliczony od inwestycji w szymanów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</si>
</sst>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3" fontId="1" fillId="2" borderId="1" xfId="0" applyNumberFormat="1" applyFont="1" applyFill="1" applyBorder="1"/>
    <xf numFmtId="3" fontId="1" fillId="3" borderId="1" xfId="0" applyNumberFormat="1" applyFont="1" applyFill="1" applyBorder="1"/>
    <xf numFmtId="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0"/>
  <sheetViews>
    <sheetView topLeftCell="I1" workbookViewId="0">
      <selection activeCell="M20" sqref="M20"/>
    </sheetView>
  </sheetViews>
  <sheetFormatPr defaultRowHeight="15"/>
  <cols>
    <col min="1" max="13" width="19.28515625" customWidth="1"/>
  </cols>
  <sheetData>
    <row r="3" spans="1:13">
      <c r="C3" t="s">
        <v>0</v>
      </c>
      <c r="D3" t="s">
        <v>1</v>
      </c>
      <c r="E3" t="s">
        <v>2</v>
      </c>
    </row>
    <row r="8" spans="1:13" s="1" customFormat="1" ht="51" customHeight="1"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2</v>
      </c>
      <c r="K8" s="1" t="s">
        <v>1</v>
      </c>
      <c r="L8" s="1" t="s">
        <v>10</v>
      </c>
      <c r="M8" s="1" t="s">
        <v>11</v>
      </c>
    </row>
    <row r="9" spans="1:13" s="1" customFormat="1" ht="24.75" customHeight="1">
      <c r="A9" s="1" t="s">
        <v>12</v>
      </c>
      <c r="B9" s="1" t="s">
        <v>13</v>
      </c>
      <c r="C9" s="1">
        <v>0</v>
      </c>
      <c r="D9" s="1">
        <v>0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</row>
    <row r="10" spans="1:13" s="1" customFormat="1" ht="24.75" customHeight="1">
      <c r="C10" s="1">
        <v>0</v>
      </c>
      <c r="J10" s="1" t="s">
        <v>23</v>
      </c>
    </row>
    <row r="11" spans="1:13" s="1" customFormat="1" ht="24.75" customHeight="1">
      <c r="J11" s="1" t="s">
        <v>24</v>
      </c>
    </row>
    <row r="12" spans="1:13" s="1" customFormat="1" ht="24.75" customHeight="1"/>
    <row r="13" spans="1:13" s="1" customFormat="1" ht="24.75" customHeight="1">
      <c r="B13" s="1" t="s">
        <v>25</v>
      </c>
    </row>
    <row r="14" spans="1:13" s="1" customFormat="1" ht="24.75" customHeight="1"/>
    <row r="15" spans="1:13" s="1" customFormat="1" ht="24.75" customHeight="1"/>
    <row r="16" spans="1:13" s="1" customFormat="1" ht="24.75" customHeight="1"/>
    <row r="17" spans="1:13" s="1" customFormat="1" ht="24.75" customHeight="1"/>
    <row r="18" spans="1:13" s="1" customFormat="1" ht="24.75" customHeight="1">
      <c r="A18" s="1" t="s">
        <v>26</v>
      </c>
      <c r="C18" s="1">
        <v>350</v>
      </c>
      <c r="D18" s="1">
        <v>5000</v>
      </c>
      <c r="E18" s="1" t="s">
        <v>27</v>
      </c>
      <c r="F18" s="1" t="s">
        <v>28</v>
      </c>
      <c r="G18" s="1" t="s">
        <v>29</v>
      </c>
      <c r="H18" s="1" t="s">
        <v>30</v>
      </c>
      <c r="I18" s="1" t="s">
        <v>31</v>
      </c>
      <c r="J18" s="1" t="s">
        <v>32</v>
      </c>
      <c r="K18" s="1" t="s">
        <v>33</v>
      </c>
      <c r="L18" s="1" t="s">
        <v>34</v>
      </c>
      <c r="M18" s="1" t="s">
        <v>35</v>
      </c>
    </row>
    <row r="19" spans="1:13" s="1" customFormat="1" ht="24.75" customHeight="1">
      <c r="C19" s="1">
        <v>350</v>
      </c>
      <c r="I19" s="1">
        <v>620</v>
      </c>
      <c r="M19" s="1" t="s">
        <v>36</v>
      </c>
    </row>
    <row r="20" spans="1:13" s="1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574E-F90C-4585-A7FB-86115821D3CC}">
  <dimension ref="A2:H34"/>
  <sheetViews>
    <sheetView tabSelected="1" zoomScaleNormal="60" zoomScaleSheetLayoutView="100" workbookViewId="0">
      <selection activeCell="L19" sqref="L19"/>
    </sheetView>
  </sheetViews>
  <sheetFormatPr defaultRowHeight="15"/>
  <cols>
    <col min="1" max="1" width="37.7109375" customWidth="1"/>
    <col min="4" max="4" width="13.5703125" customWidth="1"/>
    <col min="5" max="5" width="8.85546875" bestFit="1" customWidth="1"/>
    <col min="6" max="6" width="18" customWidth="1"/>
  </cols>
  <sheetData>
    <row r="2" spans="1:8">
      <c r="C2" s="11" t="s">
        <v>37</v>
      </c>
      <c r="D2" s="11"/>
      <c r="E2" s="11"/>
    </row>
    <row r="3" spans="1:8">
      <c r="C3" t="s">
        <v>38</v>
      </c>
      <c r="E3" s="2">
        <v>300000</v>
      </c>
    </row>
    <row r="4" spans="1:8">
      <c r="C4" t="s">
        <v>39</v>
      </c>
      <c r="E4" s="2">
        <f>PRODUCT(E3,0.23)</f>
        <v>69000</v>
      </c>
    </row>
    <row r="5" spans="1:8">
      <c r="C5" t="s">
        <v>40</v>
      </c>
      <c r="E5" s="2">
        <f>E3*0.33</f>
        <v>99000</v>
      </c>
    </row>
    <row r="6" spans="1:8">
      <c r="C6" t="s">
        <v>41</v>
      </c>
      <c r="E6" s="2">
        <f>PRODUCT(E5,0.23)</f>
        <v>22770</v>
      </c>
    </row>
    <row r="7" spans="1:8">
      <c r="C7" t="s">
        <v>42</v>
      </c>
      <c r="E7" s="2">
        <v>150000</v>
      </c>
    </row>
    <row r="8" spans="1:8">
      <c r="C8" t="s">
        <v>43</v>
      </c>
      <c r="E8" s="2">
        <f>PRODUCT(E7,0.23)</f>
        <v>34500</v>
      </c>
    </row>
    <row r="9" spans="1:8">
      <c r="A9" t="s">
        <v>44</v>
      </c>
    </row>
    <row r="10" spans="1:8">
      <c r="A10" s="3"/>
      <c r="B10" s="3"/>
      <c r="C10" s="3"/>
      <c r="D10" s="10" t="s">
        <v>45</v>
      </c>
      <c r="E10" s="10"/>
      <c r="F10" s="4" t="s">
        <v>46</v>
      </c>
      <c r="G10" s="10" t="s">
        <v>47</v>
      </c>
      <c r="H10" s="10"/>
    </row>
    <row r="11" spans="1:8">
      <c r="A11" s="4" t="s">
        <v>48</v>
      </c>
      <c r="B11" s="4"/>
      <c r="C11" s="4"/>
      <c r="D11" s="4"/>
      <c r="E11" s="5">
        <f>SUM(E12:E15)</f>
        <v>123602</v>
      </c>
      <c r="F11" s="5">
        <f>SUM(F12:F15)</f>
        <v>119410</v>
      </c>
      <c r="G11" s="3"/>
      <c r="H11" s="6">
        <f>SUM(H12:H15)</f>
        <v>73230</v>
      </c>
    </row>
    <row r="12" spans="1:8">
      <c r="A12" s="3" t="s">
        <v>49</v>
      </c>
      <c r="B12" s="3"/>
      <c r="C12" s="3"/>
      <c r="D12" s="7">
        <v>0.19</v>
      </c>
      <c r="E12" s="8">
        <f>PRODUCT(E3,D12)</f>
        <v>57000</v>
      </c>
      <c r="F12" s="8">
        <f>E12</f>
        <v>57000</v>
      </c>
      <c r="G12" s="7">
        <v>0.09</v>
      </c>
      <c r="H12" s="8">
        <f>PRODUCT(E3,G12)</f>
        <v>27000</v>
      </c>
    </row>
    <row r="13" spans="1:8">
      <c r="A13" s="3" t="s">
        <v>50</v>
      </c>
      <c r="B13" s="3"/>
      <c r="C13" s="3"/>
      <c r="D13" s="3" t="s">
        <v>51</v>
      </c>
      <c r="E13" s="8">
        <f>PRODUCT(4,1418)</f>
        <v>5672</v>
      </c>
      <c r="F13" s="8">
        <f>PRODUCT(4,370)</f>
        <v>1480</v>
      </c>
      <c r="G13" s="7">
        <v>0</v>
      </c>
      <c r="H13" s="8">
        <v>0</v>
      </c>
    </row>
    <row r="14" spans="1:8">
      <c r="A14" s="3" t="s">
        <v>52</v>
      </c>
      <c r="B14" s="3"/>
      <c r="C14" s="3"/>
      <c r="D14" s="9">
        <v>4.9000000000000002E-2</v>
      </c>
      <c r="E14" s="8">
        <f>PRODUCT(E3,D14)</f>
        <v>14700</v>
      </c>
      <c r="F14" s="8">
        <f>E14</f>
        <v>14700</v>
      </c>
      <c r="G14" s="7">
        <v>0</v>
      </c>
      <c r="H14" s="8">
        <f>PRODUCT(E3,G14)</f>
        <v>0</v>
      </c>
    </row>
    <row r="15" spans="1:8">
      <c r="A15" s="3" t="s">
        <v>53</v>
      </c>
      <c r="B15" s="3"/>
      <c r="C15" s="3"/>
      <c r="D15" s="7">
        <v>0.23</v>
      </c>
      <c r="E15" s="8">
        <f>SUM(E4,-E6)</f>
        <v>46230</v>
      </c>
      <c r="F15" s="8">
        <f>E15</f>
        <v>46230</v>
      </c>
      <c r="G15" s="7">
        <v>0.23</v>
      </c>
      <c r="H15" s="8">
        <f>SUM(E4,-E6)</f>
        <v>46230</v>
      </c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 t="s">
        <v>54</v>
      </c>
      <c r="B17" s="3"/>
      <c r="C17" s="3"/>
      <c r="D17" s="4"/>
      <c r="E17" s="5">
        <f>SUM(E18:E23)</f>
        <v>60602</v>
      </c>
      <c r="F17" s="5">
        <f>SUM(F18:F23)</f>
        <v>56410</v>
      </c>
      <c r="G17" s="3"/>
      <c r="H17" s="6">
        <f>SUM(H18:H23)</f>
        <v>10230</v>
      </c>
    </row>
    <row r="18" spans="1:8">
      <c r="A18" s="3"/>
      <c r="B18" s="3"/>
      <c r="C18" s="3"/>
      <c r="D18" s="7">
        <v>0.19</v>
      </c>
      <c r="E18" s="8">
        <f>PRODUCT(E3,D18)</f>
        <v>57000</v>
      </c>
      <c r="F18" s="8">
        <f>E18</f>
        <v>57000</v>
      </c>
      <c r="G18" s="7">
        <v>0.09</v>
      </c>
      <c r="H18" s="8">
        <f>PRODUCT(E3,G18)</f>
        <v>27000</v>
      </c>
    </row>
    <row r="19" spans="1:8">
      <c r="A19" s="3"/>
      <c r="B19" s="3"/>
      <c r="C19" s="3"/>
      <c r="D19" s="3" t="s">
        <v>51</v>
      </c>
      <c r="E19" s="8">
        <f>PRODUCT(4,1418)</f>
        <v>5672</v>
      </c>
      <c r="F19" s="8">
        <f>PRODUCT(4,370)</f>
        <v>1480</v>
      </c>
      <c r="G19" s="7">
        <v>0</v>
      </c>
      <c r="H19" s="8">
        <v>0</v>
      </c>
    </row>
    <row r="20" spans="1:8">
      <c r="A20" s="3"/>
      <c r="B20" s="3"/>
      <c r="C20" s="3"/>
      <c r="D20" s="9">
        <v>4.9000000000000002E-2</v>
      </c>
      <c r="E20" s="8">
        <f>PRODUCT(E3,D20)</f>
        <v>14700</v>
      </c>
      <c r="F20" s="8">
        <f>E20</f>
        <v>14700</v>
      </c>
      <c r="G20" s="7">
        <v>0</v>
      </c>
      <c r="H20" s="8">
        <f>PRODUCT(E9,G20)</f>
        <v>0</v>
      </c>
    </row>
    <row r="21" spans="1:8">
      <c r="A21" s="3"/>
      <c r="B21" s="3"/>
      <c r="C21" s="3"/>
      <c r="D21" s="7">
        <v>0.23</v>
      </c>
      <c r="E21" s="8">
        <f>SUM(E4,-E6)</f>
        <v>46230</v>
      </c>
      <c r="F21" s="8">
        <f>E21</f>
        <v>46230</v>
      </c>
      <c r="G21" s="7">
        <v>0.23</v>
      </c>
      <c r="H21" s="8">
        <f>SUM(E4,-E6)</f>
        <v>46230</v>
      </c>
    </row>
    <row r="22" spans="1:8">
      <c r="A22" s="3" t="s">
        <v>55</v>
      </c>
      <c r="B22" s="3"/>
      <c r="C22" s="3"/>
      <c r="D22" s="3"/>
      <c r="E22" s="8">
        <f>-E8</f>
        <v>-34500</v>
      </c>
      <c r="F22" s="8">
        <f>E22</f>
        <v>-34500</v>
      </c>
      <c r="G22" s="3"/>
      <c r="H22" s="8">
        <f>F22</f>
        <v>-34500</v>
      </c>
    </row>
    <row r="23" spans="1:8">
      <c r="A23" s="3" t="s">
        <v>56</v>
      </c>
      <c r="B23" s="3"/>
      <c r="C23" s="3"/>
      <c r="D23" s="3"/>
      <c r="E23" s="3">
        <f>PRODUCT(D18,E7,-1)</f>
        <v>-28500</v>
      </c>
      <c r="F23" s="8">
        <f>E23</f>
        <v>-28500</v>
      </c>
      <c r="G23" s="3"/>
      <c r="H23" s="8">
        <f>F23</f>
        <v>-28500</v>
      </c>
    </row>
    <row r="26" spans="1:8">
      <c r="A26" t="s">
        <v>57</v>
      </c>
    </row>
    <row r="27" spans="1:8">
      <c r="A27" t="s">
        <v>58</v>
      </c>
    </row>
    <row r="28" spans="1:8">
      <c r="A28" t="s">
        <v>59</v>
      </c>
    </row>
    <row r="29" spans="1:8">
      <c r="A29" t="s">
        <v>60</v>
      </c>
    </row>
    <row r="30" spans="1:8">
      <c r="A30" t="s">
        <v>61</v>
      </c>
    </row>
    <row r="31" spans="1:8">
      <c r="A31" t="s">
        <v>62</v>
      </c>
    </row>
    <row r="32" spans="1:8">
      <c r="A32" t="s">
        <v>63</v>
      </c>
    </row>
    <row r="33" spans="1:1">
      <c r="A33" t="s">
        <v>64</v>
      </c>
    </row>
    <row r="34" spans="1:1">
      <c r="A34" t="s">
        <v>65</v>
      </c>
    </row>
  </sheetData>
  <mergeCells count="3">
    <mergeCell ref="D10:E10"/>
    <mergeCell ref="G10:H10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Stebelski</cp:lastModifiedBy>
  <cp:revision/>
  <dcterms:created xsi:type="dcterms:W3CDTF">2006-09-16T00:00:00Z</dcterms:created>
  <dcterms:modified xsi:type="dcterms:W3CDTF">2023-06-06T11:17:58Z</dcterms:modified>
  <cp:category/>
  <cp:contentStatus/>
</cp:coreProperties>
</file>