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B39FB2E6-D753-4C0B-9EA0-6477AD10DA7E}" xr6:coauthVersionLast="47" xr6:coauthVersionMax="47" xr10:uidLastSave="{00000000-0000-0000-0000-000000000000}"/>
  <bookViews>
    <workbookView xWindow="-108" yWindow="-108" windowWidth="23256" windowHeight="12576" xr2:uid="{22D5F602-5389-4F06-BF3B-F67BD943D7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1" i="1" l="1"/>
  <c r="R99" i="1"/>
  <c r="P100" i="1"/>
  <c r="P107" i="1"/>
  <c r="P103" i="1"/>
  <c r="P99" i="1"/>
  <c r="O106" i="1"/>
  <c r="P108" i="1"/>
  <c r="O111" i="1"/>
  <c r="O93" i="1"/>
  <c r="Q55" i="1"/>
  <c r="R55" i="1"/>
  <c r="R54" i="1"/>
  <c r="R56" i="1"/>
  <c r="Q62" i="1"/>
  <c r="O66" i="1"/>
  <c r="M66" i="1"/>
  <c r="O56" i="1"/>
  <c r="O55" i="1"/>
  <c r="M62" i="1"/>
  <c r="M60" i="1"/>
  <c r="P56" i="1"/>
  <c r="P54" i="1"/>
  <c r="P55" i="1"/>
  <c r="M59" i="1"/>
  <c r="O58" i="1"/>
  <c r="P58" i="1"/>
  <c r="M58" i="1"/>
  <c r="M19" i="1"/>
  <c r="M111" i="1"/>
  <c r="M103" i="1"/>
  <c r="O99" i="1"/>
  <c r="Q54" i="1"/>
  <c r="M61" i="1"/>
  <c r="N45" i="1" a="1"/>
  <c r="N45" i="1" s="1"/>
  <c r="T42" i="1" s="1"/>
  <c r="O81" i="1"/>
  <c r="P66" i="1"/>
  <c r="M63" i="1"/>
  <c r="O54" i="1"/>
  <c r="R42" i="1"/>
  <c r="R38" i="1"/>
  <c r="N41" i="1"/>
  <c r="P41" i="1"/>
  <c r="P39" i="1"/>
  <c r="N39" i="1"/>
  <c r="N37" i="1"/>
  <c r="N36" i="1"/>
  <c r="R45" i="1" a="1"/>
  <c r="R45" i="1" s="1"/>
  <c r="P45" i="1" a="1"/>
  <c r="P45" i="1" s="1"/>
  <c r="M42" i="1"/>
  <c r="M36" i="1"/>
  <c r="P14" i="1"/>
  <c r="M16" i="1"/>
  <c r="M13" i="1"/>
  <c r="T19" i="1"/>
  <c r="T18" i="1"/>
  <c r="T17" i="1"/>
  <c r="T16" i="1"/>
  <c r="T15" i="1"/>
  <c r="T14" i="1"/>
  <c r="T13" i="1"/>
  <c r="P22" i="1" a="1"/>
  <c r="P22" i="1" s="1"/>
  <c r="N22" i="1" a="1"/>
  <c r="N22" i="1" s="1"/>
  <c r="M108" i="1"/>
  <c r="M107" i="1"/>
  <c r="M106" i="1"/>
  <c r="M105" i="1"/>
  <c r="M104" i="1"/>
  <c r="O100" i="1"/>
  <c r="M90" i="1"/>
  <c r="M89" i="1"/>
  <c r="M93" i="1" s="1"/>
  <c r="M88" i="1"/>
  <c r="M87" i="1"/>
  <c r="M86" i="1"/>
  <c r="M85" i="1"/>
  <c r="O83" i="1"/>
  <c r="P42" i="1"/>
  <c r="N42" i="1"/>
  <c r="R41" i="1"/>
  <c r="M41" i="1"/>
  <c r="R40" i="1"/>
  <c r="N40" i="1"/>
  <c r="M40" i="1"/>
  <c r="R39" i="1"/>
  <c r="M39" i="1"/>
  <c r="P38" i="1"/>
  <c r="N38" i="1"/>
  <c r="M38" i="1"/>
  <c r="R37" i="1"/>
  <c r="P37" i="1"/>
  <c r="M37" i="1"/>
  <c r="R36" i="1"/>
  <c r="P36" i="1"/>
  <c r="R19" i="1"/>
  <c r="P19" i="1"/>
  <c r="N19" i="1"/>
  <c r="R18" i="1"/>
  <c r="P18" i="1"/>
  <c r="N18" i="1"/>
  <c r="M18" i="1"/>
  <c r="R17" i="1"/>
  <c r="N17" i="1"/>
  <c r="M17" i="1"/>
  <c r="R16" i="1"/>
  <c r="P16" i="1"/>
  <c r="N16" i="1"/>
  <c r="R15" i="1"/>
  <c r="P15" i="1"/>
  <c r="N15" i="1"/>
  <c r="M15" i="1"/>
  <c r="R14" i="1"/>
  <c r="R22" i="1" s="1"/>
  <c r="N14" i="1"/>
  <c r="M14" i="1"/>
  <c r="R13" i="1"/>
  <c r="P13" i="1"/>
  <c r="N13" i="1"/>
  <c r="O82" i="1" l="1"/>
  <c r="O62" i="1"/>
  <c r="O108" i="1"/>
  <c r="T37" i="1"/>
  <c r="T41" i="1"/>
  <c r="T38" i="1"/>
  <c r="O101" i="1"/>
  <c r="O104" i="1"/>
  <c r="O87" i="1"/>
  <c r="O59" i="1" l="1"/>
  <c r="O63" i="1"/>
  <c r="T36" i="1"/>
  <c r="T40" i="1"/>
  <c r="T39" i="1"/>
  <c r="O105" i="1"/>
  <c r="P105" i="1"/>
  <c r="O89" i="1"/>
  <c r="O85" i="1"/>
  <c r="O88" i="1"/>
  <c r="O61" i="1"/>
  <c r="O107" i="1"/>
  <c r="O103" i="1"/>
  <c r="O60" i="1"/>
  <c r="P82" i="1"/>
  <c r="O90" i="1"/>
  <c r="P83" i="1" s="1"/>
  <c r="P87" i="1" s="1"/>
  <c r="O86" i="1"/>
  <c r="P81" i="1" l="1"/>
  <c r="P90" i="1"/>
  <c r="P86" i="1"/>
  <c r="P104" i="1"/>
  <c r="P59" i="1"/>
  <c r="P106" i="1" l="1"/>
  <c r="P88" i="1"/>
  <c r="P89" i="1"/>
  <c r="P85" i="1"/>
  <c r="P60" i="1" l="1"/>
  <c r="Q56" i="1"/>
  <c r="P63" i="1"/>
  <c r="P62" i="1"/>
  <c r="P61" i="1"/>
  <c r="Q60" i="1" l="1"/>
  <c r="Q61" i="1" l="1"/>
  <c r="Q58" i="1"/>
  <c r="Q63" i="1"/>
  <c r="Q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<sst xmlns="http://schemas.openxmlformats.org/spreadsheetml/2006/main" count="111" uniqueCount="57">
  <si>
    <t>i=1</t>
  </si>
  <si>
    <t>i=2</t>
  </si>
  <si>
    <t>i=3</t>
  </si>
  <si>
    <t>Коалиции</t>
  </si>
  <si>
    <t>v(K) - хар. функция</t>
  </si>
  <si>
    <t>Дробь</t>
  </si>
  <si>
    <t>v(K)-v(K\i)</t>
  </si>
  <si>
    <t>d1 ≥ 0</t>
  </si>
  <si>
    <t>d2 ≥ 0</t>
  </si>
  <si>
    <t>d3 ≥ 0</t>
  </si>
  <si>
    <t>1 + 2</t>
  </si>
  <si>
    <t>d1 + d2 ≥ 400</t>
  </si>
  <si>
    <t>1 + 3</t>
  </si>
  <si>
    <t>d1 + d3 ≥ 800</t>
  </si>
  <si>
    <t>2 + 3</t>
  </si>
  <si>
    <t>d2 + d3 ≥ 600</t>
  </si>
  <si>
    <t>1 + 2 + 3</t>
  </si>
  <si>
    <t>d1 + d2 + d3 &gt;= 1000</t>
  </si>
  <si>
    <t>Вектор Шепли</t>
  </si>
  <si>
    <t>d1 ≥ 100</t>
  </si>
  <si>
    <t>d2 ≥ 50</t>
  </si>
  <si>
    <t>d3 ≥ 200</t>
  </si>
  <si>
    <t>d1 + d2 ≥ 300</t>
  </si>
  <si>
    <t>d1 + d3 ≥ 700</t>
  </si>
  <si>
    <t>d2 + d3 ≥ 500</t>
  </si>
  <si>
    <t>Начальный делёж</t>
  </si>
  <si>
    <t>Дефицит</t>
  </si>
  <si>
    <t>0 - d1</t>
  </si>
  <si>
    <t>0 - d2</t>
  </si>
  <si>
    <t>0 - d3</t>
  </si>
  <si>
    <t>400 - d1 - d2</t>
  </si>
  <si>
    <t>800 - d1 - d3</t>
  </si>
  <si>
    <t>600 - d2 - d3</t>
  </si>
  <si>
    <t>- лежит в ядре дележей</t>
  </si>
  <si>
    <t>300 - d1 - d2</t>
  </si>
  <si>
    <t>700 - d1 - d3</t>
  </si>
  <si>
    <t>500 - d2 - d3</t>
  </si>
  <si>
    <t>15 - d1</t>
  </si>
  <si>
    <t>12 - d2</t>
  </si>
  <si>
    <t>17 - d3</t>
  </si>
  <si>
    <t>32 - d1 - d2</t>
  </si>
  <si>
    <t>40 - d1 - d3</t>
  </si>
  <si>
    <t>37 - d2 - d3</t>
  </si>
  <si>
    <r>
      <t xml:space="preserve">увеличиваем </t>
    </r>
    <r>
      <rPr>
        <b/>
        <sz val="14"/>
        <color theme="1"/>
        <rFont val="Calibri"/>
        <family val="2"/>
        <charset val="204"/>
        <scheme val="minor"/>
      </rPr>
      <t>d3</t>
    </r>
  </si>
  <si>
    <r>
      <t xml:space="preserve">уменьшаем </t>
    </r>
    <r>
      <rPr>
        <b/>
        <sz val="14"/>
        <color theme="1"/>
        <rFont val="Calibri"/>
        <family val="2"/>
        <charset val="204"/>
        <scheme val="minor"/>
      </rPr>
      <t>d2</t>
    </r>
  </si>
  <si>
    <t>← Самый большой дефицит</t>
  </si>
  <si>
    <t>← Самый меньший дефицит</t>
  </si>
  <si>
    <r>
      <t xml:space="preserve">увеличивать </t>
    </r>
    <r>
      <rPr>
        <b/>
        <sz val="14"/>
        <color theme="1"/>
        <rFont val="Calibri"/>
        <family val="2"/>
        <charset val="204"/>
        <scheme val="minor"/>
      </rPr>
      <t>d3</t>
    </r>
  </si>
  <si>
    <r>
      <t xml:space="preserve">увеличивать </t>
    </r>
    <r>
      <rPr>
        <b/>
        <sz val="14"/>
        <color theme="1"/>
        <rFont val="Calibri"/>
        <family val="2"/>
        <charset val="204"/>
        <scheme val="minor"/>
      </rPr>
      <t>d1</t>
    </r>
  </si>
  <si>
    <r>
      <t xml:space="preserve">уменьшаем </t>
    </r>
    <r>
      <rPr>
        <b/>
        <sz val="14"/>
        <color theme="1"/>
        <rFont val="Calibri"/>
        <family val="2"/>
        <charset val="204"/>
        <scheme val="minor"/>
      </rPr>
      <t>d1</t>
    </r>
  </si>
  <si>
    <r>
      <t xml:space="preserve">уменьшаем </t>
    </r>
    <r>
      <rPr>
        <b/>
        <sz val="14"/>
        <color theme="1"/>
        <rFont val="Calibri"/>
        <family val="2"/>
        <charset val="204"/>
        <scheme val="minor"/>
      </rPr>
      <t>d3</t>
    </r>
  </si>
  <si>
    <r>
      <t xml:space="preserve">увеличиваем </t>
    </r>
    <r>
      <rPr>
        <b/>
        <sz val="14"/>
        <color theme="1"/>
        <rFont val="Calibri"/>
        <family val="2"/>
        <charset val="204"/>
        <scheme val="minor"/>
      </rPr>
      <t>d1</t>
    </r>
  </si>
  <si>
    <t>1-ое перераспределение</t>
  </si>
  <si>
    <t>2-ое перераспределение</t>
  </si>
  <si>
    <t>3-ье перераспределение</t>
  </si>
  <si>
    <t>Фин. распределение</t>
  </si>
  <si>
    <t>(вер. Появления коалиции)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</si>
</sst>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6"/>
      <color theme="9" tint="-0.499984740745262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0" xfId="0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4" xfId="0" applyFont="1" applyFill="1" applyBorder="1"/>
    <xf numFmtId="0" fontId="0" fillId="0" borderId="14" xfId="0" applyFont="1" applyFill="1" applyBorder="1"/>
    <xf numFmtId="0" fontId="3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/>
    <xf numFmtId="2" fontId="2" fillId="0" borderId="0" xfId="0" applyNumberFormat="1" applyFont="1" applyFill="1" applyAlignment="1">
      <alignment horizontal="center"/>
    </xf>
    <xf numFmtId="0" fontId="5" fillId="0" borderId="0" xfId="0" applyFont="1" applyFill="1"/>
    <xf numFmtId="2" fontId="2" fillId="0" borderId="17" xfId="0" applyNumberFormat="1" applyFont="1" applyFill="1" applyBorder="1"/>
    <xf numFmtId="2" fontId="2" fillId="0" borderId="20" xfId="0" applyNumberFormat="1" applyFont="1" applyFill="1" applyBorder="1"/>
    <xf numFmtId="0" fontId="2" fillId="0" borderId="0" xfId="0" quotePrefix="1" applyFont="1" applyFill="1"/>
    <xf numFmtId="0" fontId="2" fillId="0" borderId="23" xfId="0" applyFont="1" applyFill="1" applyBorder="1"/>
    <xf numFmtId="2" fontId="2" fillId="0" borderId="23" xfId="0" applyNumberFormat="1" applyFont="1" applyFill="1" applyBorder="1"/>
    <xf numFmtId="1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2" fontId="2" fillId="0" borderId="0" xfId="0" applyNumberFormat="1" applyFont="1" applyFill="1"/>
    <xf numFmtId="0" fontId="2" fillId="0" borderId="20" xfId="0" applyFont="1" applyFill="1" applyBorder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top"/>
    </xf>
    <xf numFmtId="0" fontId="8" fillId="0" borderId="1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2" fillId="0" borderId="25" xfId="0" applyFont="1" applyFill="1" applyBorder="1"/>
    <xf numFmtId="2" fontId="2" fillId="0" borderId="23" xfId="0" applyNumberFormat="1" applyFont="1" applyFill="1" applyBorder="1" applyAlignment="1">
      <alignment horizontal="center"/>
    </xf>
    <xf numFmtId="2" fontId="2" fillId="0" borderId="2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/>
    </xf>
    <xf numFmtId="164" fontId="2" fillId="0" borderId="20" xfId="0" applyNumberFormat="1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183467</xdr:rowOff>
    </xdr:from>
    <xdr:to>
      <xdr:col>7</xdr:col>
      <xdr:colOff>215406</xdr:colOff>
      <xdr:row>7</xdr:row>
      <xdr:rowOff>119921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2350C5-AFD2-48C8-BD44-3FC3A17D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3567"/>
          <a:ext cx="4962666" cy="1003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272874</xdr:colOff>
      <xdr:row>5</xdr:row>
      <xdr:rowOff>59573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2756A9-4864-4221-83B4-A9C872475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020134" cy="139307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19</xdr:row>
      <xdr:rowOff>0</xdr:rowOff>
    </xdr:from>
    <xdr:ext cx="1478280" cy="25045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E2CEC9-85FA-4DAA-B544-225CD861EB1E}"/>
            </a:ext>
          </a:extLst>
        </xdr:cNvPr>
        <xdr:cNvSpPr txBox="1"/>
      </xdr:nvSpPr>
      <xdr:spPr>
        <a:xfrm>
          <a:off x="1219200" y="5067300"/>
          <a:ext cx="147828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ru-RU" sz="1600"/>
            <a:t>Пустая</a:t>
          </a:r>
          <a:r>
            <a:rPr lang="ru-RU" sz="1600" baseline="0"/>
            <a:t> коалиция</a:t>
          </a:r>
          <a:endParaRPr lang="ru-RU" sz="1600"/>
        </a:p>
      </xdr:txBody>
    </xdr:sp>
    <xdr:clientData/>
  </xdr:oneCellAnchor>
  <xdr:twoCellAnchor editAs="oneCell">
    <xdr:from>
      <xdr:col>9</xdr:col>
      <xdr:colOff>52283</xdr:colOff>
      <xdr:row>0</xdr:row>
      <xdr:rowOff>0</xdr:rowOff>
    </xdr:from>
    <xdr:to>
      <xdr:col>14</xdr:col>
      <xdr:colOff>1120004</xdr:colOff>
      <xdr:row>5</xdr:row>
      <xdr:rowOff>123096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991444C-D441-4FF7-B274-C96A66F5D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3943" y="0"/>
          <a:ext cx="5674555" cy="1456596"/>
        </a:xfrm>
        <a:prstGeom prst="rect">
          <a:avLst/>
        </a:prstGeom>
      </xdr:spPr>
    </xdr:pic>
    <xdr:clientData/>
  </xdr:twoCellAnchor>
  <xdr:twoCellAnchor editAs="oneCell">
    <xdr:from>
      <xdr:col>9</xdr:col>
      <xdr:colOff>270934</xdr:colOff>
      <xdr:row>5</xdr:row>
      <xdr:rowOff>95663</xdr:rowOff>
    </xdr:from>
    <xdr:to>
      <xdr:col>13</xdr:col>
      <xdr:colOff>441367</xdr:colOff>
      <xdr:row>9</xdr:row>
      <xdr:rowOff>47441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0DFFE47-F2DD-4797-B434-72C4DC147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2594" y="1429163"/>
          <a:ext cx="4050101" cy="101857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21771</xdr:colOff>
      <xdr:row>29</xdr:row>
      <xdr:rowOff>215830</xdr:rowOff>
    </xdr:from>
    <xdr:to>
      <xdr:col>8</xdr:col>
      <xdr:colOff>494143</xdr:colOff>
      <xdr:row>33</xdr:row>
      <xdr:rowOff>152284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5CACC54-8C7A-416F-A5C2-2652C7456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371" y="8107973"/>
          <a:ext cx="5218543" cy="1025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67066</xdr:colOff>
      <xdr:row>31</xdr:row>
      <xdr:rowOff>59573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9EDB56C-746F-430B-A85F-2320304D0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934200"/>
          <a:ext cx="5423926" cy="97397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42</xdr:row>
      <xdr:rowOff>0</xdr:rowOff>
    </xdr:from>
    <xdr:ext cx="1219200" cy="25045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720B104-715A-4274-9C9C-B5EDEA574E99}"/>
            </a:ext>
          </a:extLst>
        </xdr:cNvPr>
        <xdr:cNvSpPr txBox="1"/>
      </xdr:nvSpPr>
      <xdr:spPr>
        <a:xfrm>
          <a:off x="1219200" y="11430000"/>
          <a:ext cx="121920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endParaRPr lang="ru-RU" sz="1600"/>
        </a:p>
      </xdr:txBody>
    </xdr:sp>
    <xdr:clientData/>
  </xdr:oneCellAnchor>
  <xdr:twoCellAnchor editAs="oneCell">
    <xdr:from>
      <xdr:col>17</xdr:col>
      <xdr:colOff>898290</xdr:colOff>
      <xdr:row>25</xdr:row>
      <xdr:rowOff>47082</xdr:rowOff>
    </xdr:from>
    <xdr:to>
      <xdr:col>25</xdr:col>
      <xdr:colOff>565019</xdr:colOff>
      <xdr:row>30</xdr:row>
      <xdr:rowOff>206102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B77125E-8AEA-4602-A0F9-22A0C2F1B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79604" y="6850653"/>
          <a:ext cx="5686529" cy="1519734"/>
        </a:xfrm>
        <a:prstGeom prst="rect">
          <a:avLst/>
        </a:prstGeom>
      </xdr:spPr>
    </xdr:pic>
    <xdr:clientData/>
  </xdr:twoCellAnchor>
  <xdr:twoCellAnchor editAs="oneCell">
    <xdr:from>
      <xdr:col>19</xdr:col>
      <xdr:colOff>32300</xdr:colOff>
      <xdr:row>30</xdr:row>
      <xdr:rowOff>206854</xdr:rowOff>
    </xdr:from>
    <xdr:to>
      <xdr:col>25</xdr:col>
      <xdr:colOff>87767</xdr:colOff>
      <xdr:row>33</xdr:row>
      <xdr:rowOff>371816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5496298-C0DD-426D-851E-64B80AB6D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27471" y="8371140"/>
          <a:ext cx="4061410" cy="981390"/>
        </a:xfrm>
        <a:prstGeom prst="rect">
          <a:avLst/>
        </a:prstGeom>
      </xdr:spPr>
    </xdr:pic>
    <xdr:clientData/>
  </xdr:twoCellAnchor>
  <xdr:twoCellAnchor editAs="oneCell">
    <xdr:from>
      <xdr:col>1</xdr:col>
      <xdr:colOff>212481</xdr:colOff>
      <xdr:row>51</xdr:row>
      <xdr:rowOff>168520</xdr:rowOff>
    </xdr:from>
    <xdr:to>
      <xdr:col>9</xdr:col>
      <xdr:colOff>555932</xdr:colOff>
      <xdr:row>57</xdr:row>
      <xdr:rowOff>55764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F18F869-6CDD-4202-BF76-CB1DED69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081" y="13777840"/>
          <a:ext cx="5700311" cy="984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194059</xdr:colOff>
      <xdr:row>48</xdr:row>
      <xdr:rowOff>131674</xdr:rowOff>
    </xdr:from>
    <xdr:to>
      <xdr:col>9</xdr:col>
      <xdr:colOff>450503</xdr:colOff>
      <xdr:row>54</xdr:row>
      <xdr:rowOff>130501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5270AA0-BA8E-4F77-9D38-975CE22F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659" y="13717045"/>
          <a:ext cx="5612215" cy="163168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64</xdr:row>
      <xdr:rowOff>0</xdr:rowOff>
    </xdr:from>
    <xdr:ext cx="1219200" cy="25045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353D7D0-5917-4BF8-B657-C66D9484E3FD}"/>
            </a:ext>
          </a:extLst>
        </xdr:cNvPr>
        <xdr:cNvSpPr txBox="1"/>
      </xdr:nvSpPr>
      <xdr:spPr>
        <a:xfrm>
          <a:off x="1219200" y="17417143"/>
          <a:ext cx="121920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endParaRPr lang="ru-RU" sz="1600"/>
        </a:p>
      </xdr:txBody>
    </xdr:sp>
    <xdr:clientData/>
  </xdr:oneCellAnchor>
  <xdr:twoCellAnchor editAs="oneCell">
    <xdr:from>
      <xdr:col>19</xdr:col>
      <xdr:colOff>727471</xdr:colOff>
      <xdr:row>49</xdr:row>
      <xdr:rowOff>74314</xdr:rowOff>
    </xdr:from>
    <xdr:to>
      <xdr:col>24</xdr:col>
      <xdr:colOff>235704</xdr:colOff>
      <xdr:row>53</xdr:row>
      <xdr:rowOff>217502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58878E0-32CE-4E7C-96F8-0724EAB27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22642" y="13409314"/>
          <a:ext cx="2904576" cy="12317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571501</xdr:colOff>
      <xdr:row>74</xdr:row>
      <xdr:rowOff>130575</xdr:rowOff>
    </xdr:from>
    <xdr:to>
      <xdr:col>9</xdr:col>
      <xdr:colOff>774641</xdr:colOff>
      <xdr:row>80</xdr:row>
      <xdr:rowOff>10934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ED49A53A-947E-416A-BDF7-92CC8794C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1101" y="19889235"/>
          <a:ext cx="5560000" cy="9776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8283</xdr:rowOff>
    </xdr:from>
    <xdr:to>
      <xdr:col>9</xdr:col>
      <xdr:colOff>706814</xdr:colOff>
      <xdr:row>77</xdr:row>
      <xdr:rowOff>67856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78C65B3-C6C7-449A-AD00-AF3C0B8C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33543"/>
          <a:ext cx="5454074" cy="97397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91</xdr:row>
      <xdr:rowOff>0</xdr:rowOff>
    </xdr:from>
    <xdr:ext cx="1219200" cy="25045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0E8E603-00DF-483E-BC83-4912F5E71975}"/>
            </a:ext>
          </a:extLst>
        </xdr:cNvPr>
        <xdr:cNvSpPr txBox="1"/>
      </xdr:nvSpPr>
      <xdr:spPr>
        <a:xfrm>
          <a:off x="1219200" y="24765000"/>
          <a:ext cx="121920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endParaRPr lang="ru-RU" sz="1600"/>
        </a:p>
      </xdr:txBody>
    </xdr:sp>
    <xdr:clientData/>
  </xdr:oneCellAnchor>
  <xdr:twoCellAnchor editAs="oneCell">
    <xdr:from>
      <xdr:col>2</xdr:col>
      <xdr:colOff>1</xdr:colOff>
      <xdr:row>95</xdr:row>
      <xdr:rowOff>0</xdr:rowOff>
    </xdr:from>
    <xdr:to>
      <xdr:col>10</xdr:col>
      <xdr:colOff>180975</xdr:colOff>
      <xdr:row>100</xdr:row>
      <xdr:rowOff>137134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F1AD9899-8AC4-453E-B1C1-F341B37A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1" y="25374600"/>
          <a:ext cx="5857874" cy="105153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42</xdr:row>
      <xdr:rowOff>0</xdr:rowOff>
    </xdr:from>
    <xdr:ext cx="1478280" cy="25045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E29C362-92CA-4778-93BF-501A5636C1E9}"/>
            </a:ext>
          </a:extLst>
        </xdr:cNvPr>
        <xdr:cNvSpPr txBox="1"/>
      </xdr:nvSpPr>
      <xdr:spPr>
        <a:xfrm>
          <a:off x="1219200" y="11430000"/>
          <a:ext cx="147828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ru-RU" sz="1600"/>
            <a:t>Пустая</a:t>
          </a:r>
          <a:r>
            <a:rPr lang="ru-RU" sz="1600" baseline="0"/>
            <a:t> коалиция</a:t>
          </a:r>
          <a:endParaRPr lang="ru-RU" sz="1600"/>
        </a:p>
      </xdr:txBody>
    </xdr:sp>
    <xdr:clientData/>
  </xdr:oneCellAnchor>
  <xdr:oneCellAnchor>
    <xdr:from>
      <xdr:col>2</xdr:col>
      <xdr:colOff>54429</xdr:colOff>
      <xdr:row>64</xdr:row>
      <xdr:rowOff>0</xdr:rowOff>
    </xdr:from>
    <xdr:ext cx="1478280" cy="25045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F050438-7E92-42DE-80FD-F5800A19346B}"/>
            </a:ext>
          </a:extLst>
        </xdr:cNvPr>
        <xdr:cNvSpPr txBox="1"/>
      </xdr:nvSpPr>
      <xdr:spPr>
        <a:xfrm>
          <a:off x="1273629" y="17417143"/>
          <a:ext cx="147828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ru-RU" sz="1600"/>
            <a:t>Пустая</a:t>
          </a:r>
          <a:r>
            <a:rPr lang="ru-RU" sz="1600" baseline="0"/>
            <a:t> коалиция</a:t>
          </a:r>
          <a:endParaRPr lang="ru-RU" sz="1600"/>
        </a:p>
      </xdr:txBody>
    </xdr:sp>
    <xdr:clientData/>
  </xdr:oneCellAnchor>
  <xdr:oneCellAnchor>
    <xdr:from>
      <xdr:col>2</xdr:col>
      <xdr:colOff>0</xdr:colOff>
      <xdr:row>91</xdr:row>
      <xdr:rowOff>0</xdr:rowOff>
    </xdr:from>
    <xdr:ext cx="1478280" cy="25045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9D0DBFA-056B-48F7-B222-47633B4C1528}"/>
            </a:ext>
          </a:extLst>
        </xdr:cNvPr>
        <xdr:cNvSpPr txBox="1"/>
      </xdr:nvSpPr>
      <xdr:spPr>
        <a:xfrm>
          <a:off x="1219200" y="24765000"/>
          <a:ext cx="147828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ru-RU" sz="1600"/>
            <a:t>Пустая</a:t>
          </a:r>
          <a:r>
            <a:rPr lang="ru-RU" sz="1600" baseline="0"/>
            <a:t> коалиция</a:t>
          </a:r>
          <a:endParaRPr lang="ru-RU" sz="1600"/>
        </a:p>
      </xdr:txBody>
    </xdr:sp>
    <xdr:clientData/>
  </xdr:oneCellAnchor>
  <xdr:oneCellAnchor>
    <xdr:from>
      <xdr:col>2</xdr:col>
      <xdr:colOff>21771</xdr:colOff>
      <xdr:row>109</xdr:row>
      <xdr:rowOff>10885</xdr:rowOff>
    </xdr:from>
    <xdr:ext cx="1478280" cy="25045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A17071F-E82C-457A-AFD2-9521944F3A8C}"/>
            </a:ext>
          </a:extLst>
        </xdr:cNvPr>
        <xdr:cNvSpPr txBox="1"/>
      </xdr:nvSpPr>
      <xdr:spPr>
        <a:xfrm>
          <a:off x="1240971" y="29674456"/>
          <a:ext cx="1478280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ru-RU" sz="1600"/>
            <a:t>Пустая</a:t>
          </a:r>
          <a:r>
            <a:rPr lang="ru-RU" sz="1600" baseline="0"/>
            <a:t> коалиция</a:t>
          </a:r>
          <a:endParaRPr lang="ru-RU" sz="16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4E9B-D748-4629-9416-B06741DDE782}">
  <dimension ref="A1:T171"/>
  <sheetViews>
    <sheetView tabSelected="1" topLeftCell="A52" zoomScale="70" zoomScaleNormal="70" workbookViewId="0">
      <selection activeCell="J115" sqref="J115"/>
    </sheetView>
  </sheetViews>
  <sheetFormatPr defaultRowHeight="14.4" x14ac:dyDescent="0.3"/>
  <cols>
    <col min="1" max="2" width="8.88671875" style="3"/>
    <col min="3" max="3" width="12.21875" style="3" customWidth="1"/>
    <col min="4" max="4" width="10" style="3" customWidth="1"/>
    <col min="5" max="5" width="11.44140625" style="3" bestFit="1" customWidth="1"/>
    <col min="6" max="9" width="8.88671875" style="3"/>
    <col min="10" max="10" width="13.5546875" style="3" bestFit="1" customWidth="1"/>
    <col min="11" max="12" width="8.88671875" style="3"/>
    <col min="13" max="13" width="25.33203125" style="3" customWidth="1"/>
    <col min="14" max="14" width="10.5546875" style="3" customWidth="1"/>
    <col min="15" max="16" width="25.44140625" style="3" bestFit="1" customWidth="1"/>
    <col min="17" max="17" width="32.21875" style="3" bestFit="1" customWidth="1"/>
    <col min="18" max="18" width="20.44140625" style="3" customWidth="1"/>
    <col min="19" max="19" width="8.88671875" style="3"/>
    <col min="20" max="20" width="14" style="3" bestFit="1" customWidth="1"/>
    <col min="21" max="16384" width="8.88671875" style="3"/>
  </cols>
  <sheetData>
    <row r="1" spans="1:20" ht="21" x14ac:dyDescent="0.4">
      <c r="A1" s="1"/>
      <c r="B1" s="1"/>
      <c r="C1" s="1"/>
      <c r="D1" s="2"/>
      <c r="E1" s="2"/>
      <c r="F1" s="2"/>
    </row>
    <row r="2" spans="1:20" ht="21" x14ac:dyDescent="0.4">
      <c r="A2" s="2"/>
      <c r="E2" s="2"/>
      <c r="F2" s="2"/>
    </row>
    <row r="3" spans="1:20" ht="2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79" t="s">
        <v>56</v>
      </c>
      <c r="N11" s="4" t="s">
        <v>0</v>
      </c>
      <c r="O11" s="4"/>
      <c r="P11" s="4" t="s">
        <v>1</v>
      </c>
      <c r="Q11" s="4"/>
      <c r="R11" s="4" t="s">
        <v>2</v>
      </c>
      <c r="S11" s="4"/>
      <c r="T11" s="2"/>
    </row>
    <row r="12" spans="1:20" ht="21" x14ac:dyDescent="0.4">
      <c r="A12" s="2"/>
      <c r="B12" s="2"/>
      <c r="C12" s="5" t="s">
        <v>3</v>
      </c>
      <c r="D12" s="6"/>
      <c r="E12" s="5" t="s">
        <v>4</v>
      </c>
      <c r="F12" s="7"/>
      <c r="G12" s="7"/>
      <c r="H12" s="7"/>
      <c r="I12" s="6"/>
      <c r="J12" s="2"/>
      <c r="K12" s="2"/>
      <c r="L12" s="2"/>
      <c r="M12" s="8" t="s">
        <v>5</v>
      </c>
      <c r="N12" s="9" t="s">
        <v>6</v>
      </c>
      <c r="O12" s="10"/>
      <c r="P12" s="9" t="s">
        <v>6</v>
      </c>
      <c r="Q12" s="10"/>
      <c r="R12" s="9" t="s">
        <v>6</v>
      </c>
      <c r="S12" s="10"/>
      <c r="T12" s="2"/>
    </row>
    <row r="13" spans="1:20" ht="21" x14ac:dyDescent="0.4">
      <c r="A13" s="2"/>
      <c r="B13" s="11">
        <v>1</v>
      </c>
      <c r="C13" s="12">
        <v>1</v>
      </c>
      <c r="D13" s="13"/>
      <c r="E13" s="14">
        <v>0</v>
      </c>
      <c r="F13" s="15"/>
      <c r="G13" s="15"/>
      <c r="H13" s="15"/>
      <c r="I13" s="16"/>
      <c r="J13" s="12" t="s">
        <v>7</v>
      </c>
      <c r="K13" s="17"/>
      <c r="L13" s="17"/>
      <c r="M13" s="18">
        <f>1*2/6</f>
        <v>0.33333333333333331</v>
      </c>
      <c r="N13" s="19">
        <f>E13-E20</f>
        <v>0</v>
      </c>
      <c r="O13" s="13"/>
      <c r="P13" s="19">
        <f>E13-E13</f>
        <v>0</v>
      </c>
      <c r="Q13" s="13"/>
      <c r="R13" s="19">
        <f>E13-E13</f>
        <v>0</v>
      </c>
      <c r="S13" s="13"/>
      <c r="T13" s="2" t="b">
        <f>N22 &gt;=E13</f>
        <v>1</v>
      </c>
    </row>
    <row r="14" spans="1:20" ht="21" x14ac:dyDescent="0.4">
      <c r="A14" s="2"/>
      <c r="B14" s="11">
        <v>2</v>
      </c>
      <c r="C14" s="12">
        <v>2</v>
      </c>
      <c r="D14" s="13"/>
      <c r="E14" s="14">
        <v>0</v>
      </c>
      <c r="F14" s="15"/>
      <c r="G14" s="15"/>
      <c r="H14" s="15"/>
      <c r="I14" s="16"/>
      <c r="J14" s="12" t="s">
        <v>8</v>
      </c>
      <c r="K14" s="17"/>
      <c r="L14" s="17"/>
      <c r="M14" s="18">
        <f t="shared" ref="M14:M15" si="0">1*2/6</f>
        <v>0.33333333333333331</v>
      </c>
      <c r="N14" s="19">
        <f>E14-E14</f>
        <v>0</v>
      </c>
      <c r="O14" s="13"/>
      <c r="P14" s="19">
        <f>E14-E20</f>
        <v>0</v>
      </c>
      <c r="Q14" s="13"/>
      <c r="R14" s="19">
        <f>E14-E14</f>
        <v>0</v>
      </c>
      <c r="S14" s="13"/>
      <c r="T14" s="2" t="b">
        <f>P22&gt;=E14</f>
        <v>1</v>
      </c>
    </row>
    <row r="15" spans="1:20" ht="21" x14ac:dyDescent="0.4">
      <c r="A15" s="2"/>
      <c r="B15" s="11">
        <v>3</v>
      </c>
      <c r="C15" s="12">
        <v>3</v>
      </c>
      <c r="D15" s="13"/>
      <c r="E15" s="14">
        <v>0</v>
      </c>
      <c r="F15" s="15"/>
      <c r="G15" s="15"/>
      <c r="H15" s="15"/>
      <c r="I15" s="16"/>
      <c r="J15" s="12" t="s">
        <v>9</v>
      </c>
      <c r="K15" s="17"/>
      <c r="L15" s="17"/>
      <c r="M15" s="18">
        <f t="shared" si="0"/>
        <v>0.33333333333333331</v>
      </c>
      <c r="N15" s="19">
        <f>E15-E15</f>
        <v>0</v>
      </c>
      <c r="O15" s="13"/>
      <c r="P15" s="19">
        <f>E15-E15</f>
        <v>0</v>
      </c>
      <c r="Q15" s="13"/>
      <c r="R15" s="19">
        <f>E15-E20</f>
        <v>0</v>
      </c>
      <c r="S15" s="13"/>
      <c r="T15" s="2" t="b">
        <f>P22&gt;=E15</f>
        <v>1</v>
      </c>
    </row>
    <row r="16" spans="1:20" ht="21" x14ac:dyDescent="0.4">
      <c r="A16" s="2"/>
      <c r="B16" s="11">
        <v>4</v>
      </c>
      <c r="C16" s="12" t="s">
        <v>10</v>
      </c>
      <c r="D16" s="13"/>
      <c r="E16" s="14">
        <v>400</v>
      </c>
      <c r="F16" s="15"/>
      <c r="G16" s="15"/>
      <c r="H16" s="15"/>
      <c r="I16" s="16"/>
      <c r="J16" s="12" t="s">
        <v>11</v>
      </c>
      <c r="K16" s="17"/>
      <c r="L16" s="17"/>
      <c r="M16" s="18">
        <f>1*1/6</f>
        <v>0.16666666666666666</v>
      </c>
      <c r="N16" s="19">
        <f>E16-E14</f>
        <v>400</v>
      </c>
      <c r="O16" s="13"/>
      <c r="P16" s="19">
        <f>E16-E13</f>
        <v>400</v>
      </c>
      <c r="Q16" s="13"/>
      <c r="R16" s="19">
        <f>E16-E16</f>
        <v>0</v>
      </c>
      <c r="S16" s="13"/>
      <c r="T16" s="2" t="b">
        <f>N22+P22&gt;=E16</f>
        <v>1</v>
      </c>
    </row>
    <row r="17" spans="1:20" ht="21" x14ac:dyDescent="0.4">
      <c r="A17" s="2"/>
      <c r="B17" s="11">
        <v>5</v>
      </c>
      <c r="C17" s="12" t="s">
        <v>12</v>
      </c>
      <c r="D17" s="13"/>
      <c r="E17" s="14">
        <v>800</v>
      </c>
      <c r="F17" s="15"/>
      <c r="G17" s="15"/>
      <c r="H17" s="15"/>
      <c r="I17" s="16"/>
      <c r="J17" s="12" t="s">
        <v>13</v>
      </c>
      <c r="K17" s="17"/>
      <c r="L17" s="17"/>
      <c r="M17" s="18">
        <f t="shared" ref="M17:M18" si="1">1*1/6</f>
        <v>0.16666666666666666</v>
      </c>
      <c r="N17" s="19">
        <f>E17-E15</f>
        <v>800</v>
      </c>
      <c r="O17" s="13"/>
      <c r="P17" s="19">
        <v>0</v>
      </c>
      <c r="Q17" s="13"/>
      <c r="R17" s="19">
        <f>E17-E13</f>
        <v>800</v>
      </c>
      <c r="S17" s="13"/>
      <c r="T17" s="2" t="b">
        <f>N22+R22&gt;=E17</f>
        <v>0</v>
      </c>
    </row>
    <row r="18" spans="1:20" ht="21" x14ac:dyDescent="0.4">
      <c r="A18" s="2"/>
      <c r="B18" s="11">
        <v>6</v>
      </c>
      <c r="C18" s="12" t="s">
        <v>14</v>
      </c>
      <c r="D18" s="13"/>
      <c r="E18" s="14">
        <v>600</v>
      </c>
      <c r="F18" s="15"/>
      <c r="G18" s="15"/>
      <c r="H18" s="15"/>
      <c r="I18" s="16"/>
      <c r="J18" s="12" t="s">
        <v>15</v>
      </c>
      <c r="K18" s="17"/>
      <c r="L18" s="17"/>
      <c r="M18" s="18">
        <f t="shared" si="1"/>
        <v>0.16666666666666666</v>
      </c>
      <c r="N18" s="19">
        <f>E18-E18</f>
        <v>0</v>
      </c>
      <c r="O18" s="13"/>
      <c r="P18" s="19">
        <f>E18-E15</f>
        <v>600</v>
      </c>
      <c r="Q18" s="13"/>
      <c r="R18" s="19">
        <f>E18-E14</f>
        <v>600</v>
      </c>
      <c r="S18" s="13"/>
      <c r="T18" s="2" t="b">
        <f>P22+R22&gt;=E18</f>
        <v>1</v>
      </c>
    </row>
    <row r="19" spans="1:20" ht="21" x14ac:dyDescent="0.4">
      <c r="A19" s="2"/>
      <c r="B19" s="11">
        <v>7</v>
      </c>
      <c r="C19" s="12" t="s">
        <v>16</v>
      </c>
      <c r="D19" s="13"/>
      <c r="E19" s="14">
        <v>1000</v>
      </c>
      <c r="F19" s="15"/>
      <c r="G19" s="15"/>
      <c r="H19" s="15"/>
      <c r="I19" s="16"/>
      <c r="J19" s="12" t="s">
        <v>17</v>
      </c>
      <c r="K19" s="17"/>
      <c r="L19" s="13"/>
      <c r="M19" s="18">
        <f>2*1/6</f>
        <v>0.33333333333333331</v>
      </c>
      <c r="N19" s="19">
        <f>E19-E18</f>
        <v>400</v>
      </c>
      <c r="O19" s="13"/>
      <c r="P19" s="19">
        <f>E19-E17</f>
        <v>200</v>
      </c>
      <c r="Q19" s="13"/>
      <c r="R19" s="19">
        <f>E19-E16</f>
        <v>600</v>
      </c>
      <c r="S19" s="13"/>
      <c r="T19" s="2" t="b">
        <f>N22+P22+R22&gt;=E19</f>
        <v>1</v>
      </c>
    </row>
    <row r="20" spans="1:20" ht="21" x14ac:dyDescent="0.4">
      <c r="A20" s="2"/>
      <c r="B20" s="62">
        <v>8</v>
      </c>
      <c r="C20" s="20"/>
      <c r="D20" s="21"/>
      <c r="E20" s="20">
        <v>0</v>
      </c>
      <c r="F20" s="4"/>
      <c r="G20" s="4"/>
      <c r="H20" s="4"/>
      <c r="I20" s="21"/>
      <c r="J20" s="2"/>
      <c r="K20" s="2"/>
      <c r="L20" s="2"/>
      <c r="M20" s="22"/>
      <c r="N20" s="23"/>
      <c r="O20" s="24"/>
      <c r="P20" s="23"/>
      <c r="Q20" s="24"/>
      <c r="R20" s="23"/>
      <c r="S20" s="24"/>
      <c r="T20" s="2"/>
    </row>
    <row r="21" spans="1:20" ht="21.6" thickBo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9" cm="1">
        <f t="array" ref="N22">SUMPRODUCT($M$13:$M$19*N13:O19)</f>
        <v>333.33333333333326</v>
      </c>
      <c r="O22" s="70"/>
      <c r="P22" s="70" cm="1">
        <f t="array" ref="P22">SUMPRODUCT($M$13:$M$19*P13:Q19)</f>
        <v>233.33333333333331</v>
      </c>
      <c r="Q22" s="70"/>
      <c r="R22" s="70">
        <f>SUMPRODUCT($M$13:$M$19*R13:S19)</f>
        <v>433.33333333333331</v>
      </c>
      <c r="S22" s="71"/>
      <c r="T22" s="2"/>
    </row>
    <row r="23" spans="1:20" ht="21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3" t="s">
        <v>18</v>
      </c>
      <c r="O23" s="64"/>
      <c r="P23" s="64"/>
      <c r="Q23" s="64"/>
      <c r="R23" s="64"/>
      <c r="S23" s="65"/>
      <c r="T23" s="2"/>
    </row>
    <row r="24" spans="1:20" ht="21" customHeight="1" thickBo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66"/>
      <c r="O24" s="67"/>
      <c r="P24" s="67"/>
      <c r="Q24" s="67"/>
      <c r="R24" s="67"/>
      <c r="S24" s="68"/>
      <c r="T24" s="2"/>
    </row>
    <row r="25" spans="1:20" ht="21.6" thickBot="1" x14ac:dyDescent="0.4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ht="21.6" thickTop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79" t="s">
        <v>56</v>
      </c>
      <c r="N34" s="4" t="s">
        <v>0</v>
      </c>
      <c r="O34" s="4"/>
      <c r="P34" s="4" t="s">
        <v>1</v>
      </c>
      <c r="Q34" s="4"/>
      <c r="R34" s="4" t="s">
        <v>2</v>
      </c>
      <c r="S34" s="4"/>
      <c r="T34" s="2"/>
    </row>
    <row r="35" spans="1:20" ht="21" x14ac:dyDescent="0.4">
      <c r="A35" s="2"/>
      <c r="B35" s="2"/>
      <c r="C35" s="5" t="s">
        <v>3</v>
      </c>
      <c r="D35" s="6"/>
      <c r="E35" s="5" t="s">
        <v>4</v>
      </c>
      <c r="F35" s="7"/>
      <c r="G35" s="7"/>
      <c r="H35" s="7"/>
      <c r="I35" s="6"/>
      <c r="J35" s="2"/>
      <c r="K35" s="2"/>
      <c r="L35" s="2"/>
      <c r="M35" s="8" t="s">
        <v>5</v>
      </c>
      <c r="N35" s="9" t="s">
        <v>6</v>
      </c>
      <c r="O35" s="10"/>
      <c r="P35" s="9" t="s">
        <v>6</v>
      </c>
      <c r="Q35" s="10"/>
      <c r="R35" s="9" t="s">
        <v>6</v>
      </c>
      <c r="S35" s="10"/>
      <c r="T35" s="2"/>
    </row>
    <row r="36" spans="1:20" ht="21" x14ac:dyDescent="0.4">
      <c r="A36" s="2"/>
      <c r="B36" s="11">
        <v>1</v>
      </c>
      <c r="C36" s="12">
        <v>1</v>
      </c>
      <c r="D36" s="13"/>
      <c r="E36" s="14">
        <v>100</v>
      </c>
      <c r="F36" s="15"/>
      <c r="G36" s="15"/>
      <c r="H36" s="15"/>
      <c r="I36" s="16"/>
      <c r="J36" s="12" t="s">
        <v>19</v>
      </c>
      <c r="K36" s="17"/>
      <c r="L36" s="17"/>
      <c r="M36" s="18">
        <f>1*2/6</f>
        <v>0.33333333333333331</v>
      </c>
      <c r="N36" s="19">
        <f>E36-E43</f>
        <v>100</v>
      </c>
      <c r="O36" s="13"/>
      <c r="P36" s="19">
        <f>E36-E36</f>
        <v>0</v>
      </c>
      <c r="Q36" s="13"/>
      <c r="R36" s="19">
        <f>E36-E36</f>
        <v>0</v>
      </c>
      <c r="S36" s="13"/>
      <c r="T36" s="2" t="b">
        <f>N45 &gt;=E36</f>
        <v>1</v>
      </c>
    </row>
    <row r="37" spans="1:20" ht="21" x14ac:dyDescent="0.4">
      <c r="A37" s="2"/>
      <c r="B37" s="11">
        <v>2</v>
      </c>
      <c r="C37" s="12">
        <v>2</v>
      </c>
      <c r="D37" s="13"/>
      <c r="E37" s="14">
        <v>50</v>
      </c>
      <c r="F37" s="15"/>
      <c r="G37" s="15"/>
      <c r="H37" s="15"/>
      <c r="I37" s="16"/>
      <c r="J37" s="12" t="s">
        <v>20</v>
      </c>
      <c r="K37" s="17"/>
      <c r="L37" s="17"/>
      <c r="M37" s="18">
        <f t="shared" ref="M37:M38" si="2">1*2/6</f>
        <v>0.33333333333333331</v>
      </c>
      <c r="N37" s="19">
        <f>E37-E37</f>
        <v>0</v>
      </c>
      <c r="O37" s="13"/>
      <c r="P37" s="19">
        <f>E37-E43</f>
        <v>50</v>
      </c>
      <c r="Q37" s="13"/>
      <c r="R37" s="19">
        <f>E37-E37</f>
        <v>0</v>
      </c>
      <c r="S37" s="13"/>
      <c r="T37" s="2" t="b">
        <f>P45&gt;=E37</f>
        <v>1</v>
      </c>
    </row>
    <row r="38" spans="1:20" ht="21" x14ac:dyDescent="0.4">
      <c r="A38" s="2"/>
      <c r="B38" s="11">
        <v>3</v>
      </c>
      <c r="C38" s="12">
        <v>3</v>
      </c>
      <c r="D38" s="13"/>
      <c r="E38" s="14">
        <v>200</v>
      </c>
      <c r="F38" s="15"/>
      <c r="G38" s="15"/>
      <c r="H38" s="15"/>
      <c r="I38" s="16"/>
      <c r="J38" s="12" t="s">
        <v>21</v>
      </c>
      <c r="K38" s="17"/>
      <c r="L38" s="17"/>
      <c r="M38" s="18">
        <f t="shared" si="2"/>
        <v>0.33333333333333331</v>
      </c>
      <c r="N38" s="19">
        <f>E38-E38</f>
        <v>0</v>
      </c>
      <c r="O38" s="13"/>
      <c r="P38" s="19">
        <f>E38-E38</f>
        <v>0</v>
      </c>
      <c r="Q38" s="13"/>
      <c r="R38" s="19">
        <f>E38-E43</f>
        <v>200</v>
      </c>
      <c r="S38" s="13"/>
      <c r="T38" s="2" t="b">
        <f>P45&gt;=E38</f>
        <v>1</v>
      </c>
    </row>
    <row r="39" spans="1:20" ht="21" x14ac:dyDescent="0.4">
      <c r="A39" s="2"/>
      <c r="B39" s="11">
        <v>4</v>
      </c>
      <c r="C39" s="12" t="s">
        <v>10</v>
      </c>
      <c r="D39" s="13"/>
      <c r="E39" s="14">
        <v>300</v>
      </c>
      <c r="F39" s="15"/>
      <c r="G39" s="15"/>
      <c r="H39" s="15"/>
      <c r="I39" s="16"/>
      <c r="J39" s="12" t="s">
        <v>22</v>
      </c>
      <c r="K39" s="17"/>
      <c r="L39" s="17"/>
      <c r="M39" s="18">
        <f>1*1/6</f>
        <v>0.16666666666666666</v>
      </c>
      <c r="N39" s="19">
        <f>E39-E37</f>
        <v>250</v>
      </c>
      <c r="O39" s="13"/>
      <c r="P39" s="19">
        <f>E39-E36</f>
        <v>200</v>
      </c>
      <c r="Q39" s="13"/>
      <c r="R39" s="19">
        <f>E39-E39</f>
        <v>0</v>
      </c>
      <c r="S39" s="13"/>
      <c r="T39" s="2" t="b">
        <f>N45+P45&gt;=E39</f>
        <v>1</v>
      </c>
    </row>
    <row r="40" spans="1:20" ht="21" x14ac:dyDescent="0.4">
      <c r="A40" s="2"/>
      <c r="B40" s="11">
        <v>5</v>
      </c>
      <c r="C40" s="12" t="s">
        <v>12</v>
      </c>
      <c r="D40" s="13"/>
      <c r="E40" s="14">
        <v>700</v>
      </c>
      <c r="F40" s="15"/>
      <c r="G40" s="15"/>
      <c r="H40" s="15"/>
      <c r="I40" s="16"/>
      <c r="J40" s="12" t="s">
        <v>23</v>
      </c>
      <c r="K40" s="17"/>
      <c r="L40" s="17"/>
      <c r="M40" s="18">
        <f t="shared" ref="M40:M41" si="3">1*1/6</f>
        <v>0.16666666666666666</v>
      </c>
      <c r="N40" s="19">
        <f>E40-E38</f>
        <v>500</v>
      </c>
      <c r="O40" s="13"/>
      <c r="P40" s="19">
        <v>0</v>
      </c>
      <c r="Q40" s="13"/>
      <c r="R40" s="19">
        <f>E40-E36</f>
        <v>600</v>
      </c>
      <c r="S40" s="13"/>
      <c r="T40" s="2" t="b">
        <f>N45+R45&gt;=E40</f>
        <v>1</v>
      </c>
    </row>
    <row r="41" spans="1:20" ht="21" x14ac:dyDescent="0.4">
      <c r="A41" s="2"/>
      <c r="B41" s="11">
        <v>6</v>
      </c>
      <c r="C41" s="12" t="s">
        <v>14</v>
      </c>
      <c r="D41" s="13"/>
      <c r="E41" s="14">
        <v>500</v>
      </c>
      <c r="F41" s="15"/>
      <c r="G41" s="15"/>
      <c r="H41" s="15"/>
      <c r="I41" s="16"/>
      <c r="J41" s="12" t="s">
        <v>24</v>
      </c>
      <c r="K41" s="17"/>
      <c r="L41" s="17"/>
      <c r="M41" s="18">
        <f t="shared" si="3"/>
        <v>0.16666666666666666</v>
      </c>
      <c r="N41" s="19">
        <f>E41-E41</f>
        <v>0</v>
      </c>
      <c r="O41" s="13"/>
      <c r="P41" s="19">
        <f>E41-E38</f>
        <v>300</v>
      </c>
      <c r="Q41" s="13"/>
      <c r="R41" s="19">
        <f>E41-E37</f>
        <v>450</v>
      </c>
      <c r="S41" s="13"/>
      <c r="T41" s="2" t="b">
        <f>P45+R45&gt;=E41</f>
        <v>1</v>
      </c>
    </row>
    <row r="42" spans="1:20" ht="21" x14ac:dyDescent="0.4">
      <c r="A42" s="2"/>
      <c r="B42" s="11">
        <v>7</v>
      </c>
      <c r="C42" s="12" t="s">
        <v>16</v>
      </c>
      <c r="D42" s="13"/>
      <c r="E42" s="14">
        <v>1000</v>
      </c>
      <c r="F42" s="15"/>
      <c r="G42" s="15"/>
      <c r="H42" s="15"/>
      <c r="I42" s="16"/>
      <c r="J42" s="12" t="s">
        <v>17</v>
      </c>
      <c r="K42" s="17"/>
      <c r="L42" s="13"/>
      <c r="M42" s="18">
        <f>2*1/6</f>
        <v>0.33333333333333331</v>
      </c>
      <c r="N42" s="19">
        <f>E42-E41</f>
        <v>500</v>
      </c>
      <c r="O42" s="13"/>
      <c r="P42" s="19">
        <f>E42-E40</f>
        <v>300</v>
      </c>
      <c r="Q42" s="13"/>
      <c r="R42" s="19">
        <f>E42-E39</f>
        <v>700</v>
      </c>
      <c r="S42" s="13"/>
      <c r="T42" s="2" t="b">
        <f>N45+P45+R45&gt;=E42</f>
        <v>1</v>
      </c>
    </row>
    <row r="43" spans="1:20" ht="21" x14ac:dyDescent="0.4">
      <c r="A43" s="2"/>
      <c r="B43" s="2"/>
      <c r="C43" s="20"/>
      <c r="D43" s="21"/>
      <c r="E43" s="20">
        <v>0</v>
      </c>
      <c r="F43" s="4"/>
      <c r="G43" s="4"/>
      <c r="H43" s="4"/>
      <c r="I43" s="21"/>
      <c r="J43" s="2"/>
      <c r="K43" s="2"/>
      <c r="L43" s="2"/>
      <c r="M43" s="22"/>
      <c r="N43" s="23"/>
      <c r="O43" s="24"/>
      <c r="P43" s="23"/>
      <c r="Q43" s="24"/>
      <c r="R43" s="23"/>
      <c r="S43" s="24"/>
      <c r="T43" s="2"/>
    </row>
    <row r="44" spans="1:20" ht="21.6" thickBo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1" x14ac:dyDescent="0.4">
      <c r="A45" s="2"/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69" cm="1">
        <f t="array" ref="N45">SUMPRODUCT($M$36:$M$42*N36:O42)</f>
        <v>325</v>
      </c>
      <c r="O45" s="70"/>
      <c r="P45" s="70" cm="1">
        <f t="array" ref="P45">SUMPRODUCT($M$36:$M$42*P36:Q42)</f>
        <v>200</v>
      </c>
      <c r="Q45" s="70"/>
      <c r="R45" s="70" cm="1">
        <f t="array" ref="R45">SUMPRODUCT($M$36:$M$42*R36:S42)</f>
        <v>475</v>
      </c>
      <c r="S45" s="71"/>
      <c r="T45" s="2"/>
    </row>
    <row r="46" spans="1:20" ht="21" x14ac:dyDescent="0.4">
      <c r="A46" s="2"/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63" t="s">
        <v>18</v>
      </c>
      <c r="O46" s="64"/>
      <c r="P46" s="64"/>
      <c r="Q46" s="64"/>
      <c r="R46" s="64"/>
      <c r="S46" s="65"/>
      <c r="T46" s="2"/>
    </row>
    <row r="47" spans="1:20" ht="21.6" thickBot="1" x14ac:dyDescent="0.45">
      <c r="A47" s="2"/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66"/>
      <c r="O47" s="67"/>
      <c r="P47" s="67"/>
      <c r="Q47" s="67"/>
      <c r="R47" s="67"/>
      <c r="S47" s="68"/>
      <c r="T47" s="2"/>
    </row>
    <row r="48" spans="1:20" ht="21.6" thickBo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6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ht="21" x14ac:dyDescent="0.4">
      <c r="A49" s="2"/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1" x14ac:dyDescent="0.4">
      <c r="A50" s="2"/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1" x14ac:dyDescent="0.4">
      <c r="A51" s="2"/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1.6" thickBo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7" t="s">
        <v>25</v>
      </c>
      <c r="N53" s="27"/>
      <c r="O53" s="78" t="s">
        <v>52</v>
      </c>
      <c r="P53" s="78" t="s">
        <v>53</v>
      </c>
      <c r="Q53" s="78" t="s">
        <v>54</v>
      </c>
      <c r="R53" s="78" t="s">
        <v>55</v>
      </c>
      <c r="S53" s="2"/>
      <c r="T53" s="2"/>
    </row>
    <row r="54" spans="1:20" ht="2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8">
        <v>333</v>
      </c>
      <c r="N54" s="29"/>
      <c r="O54" s="30">
        <f>M54</f>
        <v>333</v>
      </c>
      <c r="P54" s="30">
        <f>O54+O66</f>
        <v>333.25</v>
      </c>
      <c r="Q54" s="30">
        <f>P54+P66</f>
        <v>333.375</v>
      </c>
      <c r="R54" s="30">
        <f>Q54-Q66</f>
        <v>333.33332999999999</v>
      </c>
      <c r="S54" s="2"/>
      <c r="T54" s="2"/>
    </row>
    <row r="55" spans="1:20" ht="2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1">
        <v>333</v>
      </c>
      <c r="N55" s="32"/>
      <c r="O55" s="74">
        <f>M55-M66</f>
        <v>133.5</v>
      </c>
      <c r="P55" s="74">
        <f>O55</f>
        <v>133.5</v>
      </c>
      <c r="Q55" s="77">
        <f>P55-P66</f>
        <v>133.375</v>
      </c>
      <c r="R55" s="33">
        <f>Q55</f>
        <v>133.375</v>
      </c>
      <c r="S55" s="2"/>
      <c r="T55" s="2"/>
    </row>
    <row r="56" spans="1:20" ht="21.6" thickBo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4">
        <v>334</v>
      </c>
      <c r="N56" s="35"/>
      <c r="O56" s="73">
        <f>M56+M66</f>
        <v>533.5</v>
      </c>
      <c r="P56" s="73">
        <f>O56-O66</f>
        <v>533.25</v>
      </c>
      <c r="Q56" s="36">
        <f>P56</f>
        <v>533.25</v>
      </c>
      <c r="R56" s="36">
        <f>Q56+Q66</f>
        <v>533.29166999999995</v>
      </c>
      <c r="S56" s="2"/>
      <c r="T56" s="2"/>
    </row>
    <row r="57" spans="1:20" ht="21" x14ac:dyDescent="0.4">
      <c r="A57" s="2"/>
      <c r="B57" s="2"/>
      <c r="C57" s="5" t="s">
        <v>3</v>
      </c>
      <c r="D57" s="6"/>
      <c r="E57" s="5" t="s">
        <v>4</v>
      </c>
      <c r="F57" s="7"/>
      <c r="G57" s="7"/>
      <c r="H57" s="7"/>
      <c r="I57" s="6"/>
      <c r="J57" s="12" t="s">
        <v>26</v>
      </c>
      <c r="K57" s="17"/>
      <c r="L57" s="17"/>
      <c r="M57" s="17"/>
      <c r="N57" s="17"/>
      <c r="O57" s="2"/>
      <c r="P57" s="2"/>
      <c r="Q57" s="2"/>
      <c r="R57" s="2"/>
      <c r="S57" s="2"/>
      <c r="T57" s="2"/>
    </row>
    <row r="58" spans="1:20" ht="21" x14ac:dyDescent="0.4">
      <c r="A58" s="2"/>
      <c r="B58" s="11">
        <v>1</v>
      </c>
      <c r="C58" s="12">
        <v>1</v>
      </c>
      <c r="D58" s="13"/>
      <c r="E58" s="14">
        <v>0</v>
      </c>
      <c r="F58" s="15"/>
      <c r="G58" s="15"/>
      <c r="H58" s="15"/>
      <c r="I58" s="16"/>
      <c r="J58" s="37" t="s">
        <v>27</v>
      </c>
      <c r="K58" s="38"/>
      <c r="L58" s="38"/>
      <c r="M58" s="15">
        <f>$E$58-M54</f>
        <v>-333</v>
      </c>
      <c r="N58" s="39"/>
      <c r="O58" s="75">
        <f>M58</f>
        <v>-333</v>
      </c>
      <c r="P58" s="75">
        <f>E58-P54</f>
        <v>-333.25</v>
      </c>
      <c r="Q58" s="11">
        <f>E58-Q54</f>
        <v>-333.375</v>
      </c>
      <c r="R58" s="2"/>
      <c r="S58" s="2"/>
      <c r="T58" s="2"/>
    </row>
    <row r="59" spans="1:20" ht="21" x14ac:dyDescent="0.4">
      <c r="A59" s="2"/>
      <c r="B59" s="11">
        <v>2</v>
      </c>
      <c r="C59" s="12">
        <v>2</v>
      </c>
      <c r="D59" s="13"/>
      <c r="E59" s="14">
        <v>0</v>
      </c>
      <c r="F59" s="15"/>
      <c r="G59" s="15"/>
      <c r="H59" s="15"/>
      <c r="I59" s="16"/>
      <c r="J59" s="37" t="s">
        <v>28</v>
      </c>
      <c r="K59" s="38"/>
      <c r="L59" s="38"/>
      <c r="M59" s="15">
        <f>$E$58-M55</f>
        <v>-333</v>
      </c>
      <c r="N59" s="39"/>
      <c r="O59" s="40">
        <f>E59-O55</f>
        <v>-133.5</v>
      </c>
      <c r="P59" s="40">
        <f t="shared" ref="P59:P60" si="4">E59-P55</f>
        <v>-133.5</v>
      </c>
      <c r="Q59" s="11">
        <f t="shared" ref="Q59:Q60" si="5">E59-Q55</f>
        <v>-133.375</v>
      </c>
      <c r="R59" s="2"/>
      <c r="S59" s="2"/>
      <c r="T59" s="2"/>
    </row>
    <row r="60" spans="1:20" ht="21" x14ac:dyDescent="0.4">
      <c r="A60" s="2"/>
      <c r="B60" s="11">
        <v>3</v>
      </c>
      <c r="C60" s="12">
        <v>3</v>
      </c>
      <c r="D60" s="13"/>
      <c r="E60" s="14">
        <v>0</v>
      </c>
      <c r="F60" s="15"/>
      <c r="G60" s="15"/>
      <c r="H60" s="15"/>
      <c r="I60" s="16"/>
      <c r="J60" s="37" t="s">
        <v>29</v>
      </c>
      <c r="K60" s="38"/>
      <c r="L60" s="38"/>
      <c r="M60" s="15">
        <f>$E$58-M56</f>
        <v>-334</v>
      </c>
      <c r="N60" s="39"/>
      <c r="O60" s="40">
        <f>E60-O56</f>
        <v>-533.5</v>
      </c>
      <c r="P60" s="40">
        <f t="shared" si="4"/>
        <v>-533.25</v>
      </c>
      <c r="Q60" s="11">
        <f t="shared" si="5"/>
        <v>-533.25</v>
      </c>
      <c r="R60" s="2"/>
      <c r="S60" s="2"/>
      <c r="T60" s="2"/>
    </row>
    <row r="61" spans="1:20" ht="21" x14ac:dyDescent="0.4">
      <c r="A61" s="2"/>
      <c r="B61" s="11">
        <v>4</v>
      </c>
      <c r="C61" s="12" t="s">
        <v>10</v>
      </c>
      <c r="D61" s="13"/>
      <c r="E61" s="14">
        <v>400</v>
      </c>
      <c r="F61" s="15"/>
      <c r="G61" s="15"/>
      <c r="H61" s="15"/>
      <c r="I61" s="16"/>
      <c r="J61" s="37" t="s">
        <v>30</v>
      </c>
      <c r="K61" s="38"/>
      <c r="L61" s="38"/>
      <c r="M61" s="15">
        <f>E61-M54-M55</f>
        <v>-266</v>
      </c>
      <c r="N61" s="39"/>
      <c r="O61" s="41">
        <f>E61-O54-O55</f>
        <v>-66.5</v>
      </c>
      <c r="P61" s="41">
        <f>E61-P54-P55</f>
        <v>-66.75</v>
      </c>
      <c r="Q61" s="42">
        <f>E61-Q54-Q55</f>
        <v>-66.75</v>
      </c>
      <c r="R61" s="2"/>
      <c r="S61" s="2"/>
      <c r="T61" s="2"/>
    </row>
    <row r="62" spans="1:20" ht="21" x14ac:dyDescent="0.4">
      <c r="A62" s="2"/>
      <c r="B62" s="11">
        <v>5</v>
      </c>
      <c r="C62" s="12" t="s">
        <v>12</v>
      </c>
      <c r="D62" s="13"/>
      <c r="E62" s="14">
        <v>800</v>
      </c>
      <c r="F62" s="15"/>
      <c r="G62" s="15"/>
      <c r="H62" s="15"/>
      <c r="I62" s="16"/>
      <c r="J62" s="37" t="s">
        <v>31</v>
      </c>
      <c r="K62" s="38"/>
      <c r="L62" s="38"/>
      <c r="M62" s="54">
        <f>E62-M54-M56</f>
        <v>133</v>
      </c>
      <c r="N62" s="43"/>
      <c r="O62" s="40">
        <f>E62-O54-O56</f>
        <v>-66.5</v>
      </c>
      <c r="P62" s="41">
        <f>E62-P54-P56</f>
        <v>-66.5</v>
      </c>
      <c r="Q62" s="76">
        <f>E62-Q54-Q56</f>
        <v>-66.625</v>
      </c>
      <c r="R62" s="2"/>
      <c r="S62" s="2"/>
      <c r="T62" s="2"/>
    </row>
    <row r="63" spans="1:20" ht="21" x14ac:dyDescent="0.4">
      <c r="A63" s="2"/>
      <c r="B63" s="11">
        <v>6</v>
      </c>
      <c r="C63" s="12" t="s">
        <v>14</v>
      </c>
      <c r="D63" s="13"/>
      <c r="E63" s="14">
        <v>600</v>
      </c>
      <c r="F63" s="15"/>
      <c r="G63" s="15"/>
      <c r="H63" s="15"/>
      <c r="I63" s="16"/>
      <c r="J63" s="37" t="s">
        <v>32</v>
      </c>
      <c r="K63" s="38"/>
      <c r="L63" s="38"/>
      <c r="M63" s="54">
        <f>E63-M55-M56</f>
        <v>-67</v>
      </c>
      <c r="N63" s="43"/>
      <c r="O63" s="41">
        <f>E63-O55-O56</f>
        <v>-67</v>
      </c>
      <c r="P63" s="40">
        <f>E63-P55-P56</f>
        <v>-66.75</v>
      </c>
      <c r="Q63" s="11">
        <f>E63-Q55-Q56</f>
        <v>-66.625</v>
      </c>
      <c r="S63" s="2"/>
      <c r="T63" s="2"/>
    </row>
    <row r="64" spans="1:20" ht="21" x14ac:dyDescent="0.4">
      <c r="A64" s="2"/>
      <c r="B64" s="11">
        <v>7</v>
      </c>
      <c r="C64" s="12" t="s">
        <v>16</v>
      </c>
      <c r="D64" s="13"/>
      <c r="E64" s="14">
        <v>1000</v>
      </c>
      <c r="F64" s="15"/>
      <c r="G64" s="15"/>
      <c r="H64" s="15"/>
      <c r="I64" s="16"/>
      <c r="J64" s="37"/>
      <c r="K64" s="38"/>
      <c r="L64" s="38"/>
      <c r="M64" s="44" t="s">
        <v>43</v>
      </c>
      <c r="N64" s="11"/>
      <c r="O64" s="44" t="s">
        <v>51</v>
      </c>
      <c r="P64" s="44" t="s">
        <v>51</v>
      </c>
      <c r="Q64" s="44" t="s">
        <v>43</v>
      </c>
      <c r="S64" s="2"/>
      <c r="T64" s="2"/>
    </row>
    <row r="65" spans="1:20" ht="21" x14ac:dyDescent="0.4">
      <c r="A65" s="2"/>
      <c r="B65" s="2"/>
      <c r="C65" s="20"/>
      <c r="D65" s="21"/>
      <c r="E65" s="20">
        <v>0</v>
      </c>
      <c r="F65" s="4"/>
      <c r="G65" s="4"/>
      <c r="H65" s="4"/>
      <c r="I65" s="21"/>
      <c r="J65" s="2"/>
      <c r="K65" s="2"/>
      <c r="L65" s="2"/>
      <c r="M65" s="44" t="s">
        <v>44</v>
      </c>
      <c r="N65" s="11"/>
      <c r="O65" s="44" t="s">
        <v>50</v>
      </c>
      <c r="P65" s="44" t="s">
        <v>44</v>
      </c>
      <c r="Q65" s="44" t="s">
        <v>49</v>
      </c>
      <c r="R65" s="2"/>
      <c r="S65" s="2"/>
      <c r="T65" s="2"/>
    </row>
    <row r="66" spans="1:20" ht="2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5">
        <f>(M62-M61)/2</f>
        <v>199.5</v>
      </c>
      <c r="N66" s="45"/>
      <c r="O66" s="11">
        <f>(O61-O63)/2</f>
        <v>0.25</v>
      </c>
      <c r="P66" s="11">
        <f>(P62-P61)/2</f>
        <v>0.125</v>
      </c>
      <c r="Q66" s="11">
        <v>4.1669999999999999E-2</v>
      </c>
      <c r="R66" s="2"/>
      <c r="S66" s="2"/>
      <c r="T66" s="2"/>
    </row>
    <row r="67" spans="1:20" ht="2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1" x14ac:dyDescent="0.4">
      <c r="A68" s="2"/>
      <c r="B68" s="2"/>
      <c r="C68" s="46">
        <v>133</v>
      </c>
      <c r="D68" s="2" t="s">
        <v>45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1" x14ac:dyDescent="0.4">
      <c r="A69" s="2"/>
      <c r="B69" s="2"/>
      <c r="C69" s="46">
        <v>-266</v>
      </c>
      <c r="D69" s="2" t="s">
        <v>46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1.6" thickBot="1" x14ac:dyDescent="0.4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</row>
    <row r="72" spans="1:20" ht="21.6" thickTop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21.6" thickBo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7" t="s">
        <v>25</v>
      </c>
      <c r="N80" s="27"/>
      <c r="O80" s="78" t="s">
        <v>52</v>
      </c>
      <c r="P80" s="78" t="s">
        <v>55</v>
      </c>
      <c r="Q80" s="2"/>
      <c r="R80" s="2"/>
      <c r="S80" s="2"/>
      <c r="T80" s="2"/>
    </row>
    <row r="81" spans="1:20" ht="2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8">
        <v>250</v>
      </c>
      <c r="N81" s="29"/>
      <c r="O81" s="47">
        <f>M81+M93</f>
        <v>325</v>
      </c>
      <c r="P81" s="47">
        <f>O81-O93</f>
        <v>312.5</v>
      </c>
      <c r="Q81" s="2"/>
      <c r="R81" s="2"/>
      <c r="S81" s="2"/>
      <c r="T81" s="2"/>
    </row>
    <row r="82" spans="1:20" ht="2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1">
        <v>250</v>
      </c>
      <c r="N82" s="32"/>
      <c r="O82" s="48">
        <f>M82-M93</f>
        <v>175</v>
      </c>
      <c r="P82" s="48">
        <f>O82</f>
        <v>175</v>
      </c>
      <c r="Q82" s="49" t="s">
        <v>33</v>
      </c>
      <c r="R82" s="2"/>
      <c r="S82" s="2"/>
      <c r="T82" s="2"/>
    </row>
    <row r="83" spans="1:20" ht="21.6" thickBo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4">
        <v>500</v>
      </c>
      <c r="N83" s="35"/>
      <c r="O83" s="50">
        <f>M83</f>
        <v>500</v>
      </c>
      <c r="P83" s="51">
        <f>O83+O93</f>
        <v>512.5</v>
      </c>
      <c r="Q83" s="2"/>
      <c r="R83" s="2"/>
      <c r="S83" s="2"/>
      <c r="T83" s="2"/>
    </row>
    <row r="84" spans="1:20" ht="21" x14ac:dyDescent="0.4">
      <c r="A84" s="2"/>
      <c r="B84" s="2"/>
      <c r="C84" s="5" t="s">
        <v>3</v>
      </c>
      <c r="D84" s="6"/>
      <c r="E84" s="5" t="s">
        <v>4</v>
      </c>
      <c r="F84" s="7"/>
      <c r="G84" s="7"/>
      <c r="H84" s="7"/>
      <c r="I84" s="6"/>
      <c r="J84" s="12" t="s">
        <v>26</v>
      </c>
      <c r="K84" s="17"/>
      <c r="L84" s="17"/>
      <c r="M84" s="17"/>
      <c r="N84" s="17"/>
      <c r="O84" s="2"/>
      <c r="P84" s="2"/>
      <c r="Q84" s="2"/>
      <c r="R84" s="2"/>
      <c r="S84" s="2"/>
      <c r="T84" s="2"/>
    </row>
    <row r="85" spans="1:20" ht="21" x14ac:dyDescent="0.4">
      <c r="A85" s="2"/>
      <c r="B85" s="11">
        <v>1</v>
      </c>
      <c r="C85" s="12">
        <v>1</v>
      </c>
      <c r="D85" s="13"/>
      <c r="E85" s="14">
        <v>100</v>
      </c>
      <c r="F85" s="15"/>
      <c r="G85" s="15"/>
      <c r="H85" s="15"/>
      <c r="I85" s="16"/>
      <c r="J85" s="37" t="s">
        <v>27</v>
      </c>
      <c r="K85" s="38"/>
      <c r="L85" s="38"/>
      <c r="M85" s="15">
        <f>E85-M81</f>
        <v>-150</v>
      </c>
      <c r="N85" s="39"/>
      <c r="O85" s="52">
        <f>E85-O81</f>
        <v>-225</v>
      </c>
      <c r="P85" s="53">
        <f>E85-P81</f>
        <v>-212.5</v>
      </c>
      <c r="Q85" s="2"/>
      <c r="R85" s="2"/>
      <c r="S85" s="2"/>
      <c r="T85" s="2"/>
    </row>
    <row r="86" spans="1:20" ht="21" x14ac:dyDescent="0.4">
      <c r="A86" s="2"/>
      <c r="B86" s="11">
        <v>2</v>
      </c>
      <c r="C86" s="12">
        <v>2</v>
      </c>
      <c r="D86" s="13"/>
      <c r="E86" s="14">
        <v>50</v>
      </c>
      <c r="F86" s="15"/>
      <c r="G86" s="15"/>
      <c r="H86" s="15"/>
      <c r="I86" s="16"/>
      <c r="J86" s="37" t="s">
        <v>28</v>
      </c>
      <c r="K86" s="38"/>
      <c r="L86" s="38"/>
      <c r="M86" s="54">
        <f t="shared" ref="M86:M87" si="6">E86-M82</f>
        <v>-200</v>
      </c>
      <c r="N86" s="43"/>
      <c r="O86" s="52">
        <f>E86-O82</f>
        <v>-125</v>
      </c>
      <c r="P86" s="53">
        <f t="shared" ref="P86:P87" si="7">E86-P82</f>
        <v>-125</v>
      </c>
      <c r="Q86" s="2"/>
      <c r="R86" s="2"/>
      <c r="S86" s="2"/>
      <c r="T86" s="2"/>
    </row>
    <row r="87" spans="1:20" ht="21" x14ac:dyDescent="0.4">
      <c r="A87" s="2"/>
      <c r="B87" s="11">
        <v>3</v>
      </c>
      <c r="C87" s="12">
        <v>3</v>
      </c>
      <c r="D87" s="13"/>
      <c r="E87" s="14">
        <v>200</v>
      </c>
      <c r="F87" s="15"/>
      <c r="G87" s="15"/>
      <c r="H87" s="15"/>
      <c r="I87" s="16"/>
      <c r="J87" s="37" t="s">
        <v>29</v>
      </c>
      <c r="K87" s="38"/>
      <c r="L87" s="38"/>
      <c r="M87" s="15">
        <f t="shared" si="6"/>
        <v>-300</v>
      </c>
      <c r="N87" s="39"/>
      <c r="O87" s="52">
        <f>E87-O83</f>
        <v>-300</v>
      </c>
      <c r="P87" s="53">
        <f t="shared" si="7"/>
        <v>-312.5</v>
      </c>
      <c r="Q87" s="2"/>
      <c r="R87" s="2"/>
      <c r="S87" s="2"/>
      <c r="T87" s="2"/>
    </row>
    <row r="88" spans="1:20" ht="21" x14ac:dyDescent="0.4">
      <c r="A88" s="2"/>
      <c r="B88" s="11">
        <v>4</v>
      </c>
      <c r="C88" s="12" t="s">
        <v>10</v>
      </c>
      <c r="D88" s="13"/>
      <c r="E88" s="14">
        <v>300</v>
      </c>
      <c r="F88" s="15"/>
      <c r="G88" s="15"/>
      <c r="H88" s="15"/>
      <c r="I88" s="16"/>
      <c r="J88" s="37" t="s">
        <v>34</v>
      </c>
      <c r="K88" s="38"/>
      <c r="L88" s="38"/>
      <c r="M88" s="39">
        <f>E88-M81-M82</f>
        <v>-200</v>
      </c>
      <c r="N88" s="39"/>
      <c r="O88" s="53">
        <f>E88-O81-O82</f>
        <v>-200</v>
      </c>
      <c r="P88" s="53">
        <f>E88-P81-P82</f>
        <v>-187.5</v>
      </c>
      <c r="Q88" s="2"/>
      <c r="R88" s="2"/>
      <c r="S88" s="2"/>
      <c r="T88" s="2"/>
    </row>
    <row r="89" spans="1:20" ht="21" x14ac:dyDescent="0.4">
      <c r="A89" s="2"/>
      <c r="B89" s="11">
        <v>5</v>
      </c>
      <c r="C89" s="12" t="s">
        <v>12</v>
      </c>
      <c r="D89" s="13"/>
      <c r="E89" s="14">
        <v>700</v>
      </c>
      <c r="F89" s="15"/>
      <c r="G89" s="15"/>
      <c r="H89" s="15"/>
      <c r="I89" s="16"/>
      <c r="J89" s="37" t="s">
        <v>35</v>
      </c>
      <c r="K89" s="38"/>
      <c r="L89" s="38"/>
      <c r="M89" s="43">
        <f>E89-M81-M83</f>
        <v>-50</v>
      </c>
      <c r="N89" s="43"/>
      <c r="O89" s="53">
        <f>E89-O81-O83</f>
        <v>-125</v>
      </c>
      <c r="P89" s="53">
        <f>E89-P81-P83</f>
        <v>-125</v>
      </c>
      <c r="Q89" s="2"/>
      <c r="R89" s="2"/>
      <c r="S89" s="2"/>
      <c r="T89" s="2"/>
    </row>
    <row r="90" spans="1:20" ht="21" x14ac:dyDescent="0.4">
      <c r="A90" s="2"/>
      <c r="B90" s="11">
        <v>6</v>
      </c>
      <c r="C90" s="12" t="s">
        <v>14</v>
      </c>
      <c r="D90" s="13"/>
      <c r="E90" s="14">
        <v>500</v>
      </c>
      <c r="F90" s="15"/>
      <c r="G90" s="15"/>
      <c r="H90" s="15"/>
      <c r="I90" s="16"/>
      <c r="J90" s="37" t="s">
        <v>36</v>
      </c>
      <c r="K90" s="38"/>
      <c r="L90" s="38"/>
      <c r="M90" s="39">
        <f>E90-M82-M83</f>
        <v>-250</v>
      </c>
      <c r="N90" s="39"/>
      <c r="O90" s="55">
        <f>E90-O82-O83</f>
        <v>-175</v>
      </c>
      <c r="P90" s="53">
        <f>E90-P82-P83</f>
        <v>-187.5</v>
      </c>
      <c r="Q90" s="2"/>
      <c r="R90" s="2"/>
      <c r="S90" s="2"/>
      <c r="T90" s="2"/>
    </row>
    <row r="91" spans="1:20" ht="21" x14ac:dyDescent="0.4">
      <c r="A91" s="2"/>
      <c r="B91" s="11">
        <v>7</v>
      </c>
      <c r="C91" s="12" t="s">
        <v>16</v>
      </c>
      <c r="D91" s="13"/>
      <c r="E91" s="14">
        <v>1000</v>
      </c>
      <c r="F91" s="15"/>
      <c r="G91" s="15"/>
      <c r="H91" s="15"/>
      <c r="I91" s="16"/>
      <c r="J91" s="37"/>
      <c r="K91" s="38"/>
      <c r="L91" s="38"/>
      <c r="M91" s="56" t="s">
        <v>44</v>
      </c>
      <c r="N91" s="56"/>
      <c r="O91" s="57" t="s">
        <v>47</v>
      </c>
      <c r="P91" s="2"/>
      <c r="Q91" s="2"/>
      <c r="R91" s="2"/>
      <c r="S91" s="2"/>
      <c r="T91" s="2"/>
    </row>
    <row r="92" spans="1:20" ht="21" x14ac:dyDescent="0.4">
      <c r="A92" s="2"/>
      <c r="B92" s="2"/>
      <c r="C92" s="20"/>
      <c r="D92" s="21"/>
      <c r="E92" s="20">
        <v>0</v>
      </c>
      <c r="F92" s="4"/>
      <c r="G92" s="4"/>
      <c r="H92" s="4"/>
      <c r="I92" s="21"/>
      <c r="J92" s="2"/>
      <c r="K92" s="2"/>
      <c r="L92" s="2"/>
      <c r="M92" s="56" t="s">
        <v>48</v>
      </c>
      <c r="N92" s="56"/>
      <c r="O92" s="57" t="s">
        <v>49</v>
      </c>
      <c r="P92" s="2"/>
      <c r="Q92" s="2"/>
      <c r="R92" s="2"/>
      <c r="S92" s="2"/>
      <c r="T92" s="2"/>
    </row>
    <row r="93" spans="1:20" ht="2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5">
        <f>(M89-M86)/2</f>
        <v>75</v>
      </c>
      <c r="N93" s="45"/>
      <c r="O93" s="58">
        <f>(O90-O88)/2</f>
        <v>12.5</v>
      </c>
      <c r="P93" s="58"/>
      <c r="Q93" s="2"/>
      <c r="R93" s="2"/>
      <c r="S93" s="2"/>
      <c r="T93" s="2"/>
    </row>
    <row r="94" spans="1:20" ht="2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2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2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21.6" thickBo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7" t="s">
        <v>25</v>
      </c>
      <c r="N98" s="27"/>
      <c r="O98" s="78" t="s">
        <v>52</v>
      </c>
      <c r="P98" s="78" t="s">
        <v>55</v>
      </c>
      <c r="Q98" s="2"/>
      <c r="R98" s="2"/>
      <c r="S98" s="2"/>
      <c r="T98" s="2"/>
    </row>
    <row r="99" spans="1:20" ht="2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8">
        <v>10</v>
      </c>
      <c r="N99" s="29"/>
      <c r="O99" s="47">
        <f>M99+M111</f>
        <v>12.5</v>
      </c>
      <c r="P99" s="47">
        <f>O99+O111</f>
        <v>12.666666666666666</v>
      </c>
      <c r="Q99" s="2"/>
      <c r="R99" s="58">
        <f>P99+P100+P101</f>
        <v>40</v>
      </c>
      <c r="S99" s="2"/>
      <c r="T99" s="2"/>
    </row>
    <row r="100" spans="1:20" ht="2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1">
        <v>10</v>
      </c>
      <c r="N100" s="32"/>
      <c r="O100" s="48">
        <f>M100</f>
        <v>10</v>
      </c>
      <c r="P100" s="59">
        <f>O100-O111*2</f>
        <v>9.6666666666666661</v>
      </c>
      <c r="Q100" s="2"/>
      <c r="R100" s="2"/>
      <c r="S100" s="2"/>
      <c r="T100" s="2"/>
    </row>
    <row r="101" spans="1:20" ht="21.6" thickBo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4">
        <v>20</v>
      </c>
      <c r="N101" s="35"/>
      <c r="O101" s="51">
        <f>M101-M111</f>
        <v>17.5</v>
      </c>
      <c r="P101" s="51">
        <f>O101+O111</f>
        <v>17.666666666666668</v>
      </c>
      <c r="Q101" s="2"/>
      <c r="R101" s="2"/>
      <c r="S101" s="2"/>
      <c r="T101" s="2"/>
    </row>
    <row r="102" spans="1:20" ht="21" x14ac:dyDescent="0.4">
      <c r="A102" s="2"/>
      <c r="B102" s="2"/>
      <c r="C102" s="5" t="s">
        <v>3</v>
      </c>
      <c r="D102" s="6"/>
      <c r="E102" s="5" t="s">
        <v>4</v>
      </c>
      <c r="F102" s="7"/>
      <c r="G102" s="7"/>
      <c r="H102" s="7"/>
      <c r="I102" s="6"/>
      <c r="J102" s="12" t="s">
        <v>26</v>
      </c>
      <c r="K102" s="17"/>
      <c r="L102" s="17"/>
      <c r="M102" s="17"/>
      <c r="N102" s="17"/>
      <c r="O102" s="2"/>
      <c r="P102" s="2"/>
      <c r="Q102" s="2"/>
      <c r="R102" s="2"/>
      <c r="S102" s="2"/>
      <c r="T102" s="2"/>
    </row>
    <row r="103" spans="1:20" ht="21" x14ac:dyDescent="0.4">
      <c r="A103" s="2"/>
      <c r="B103" s="11">
        <v>1</v>
      </c>
      <c r="C103" s="12">
        <v>1</v>
      </c>
      <c r="D103" s="13"/>
      <c r="E103" s="14">
        <v>15</v>
      </c>
      <c r="F103" s="15"/>
      <c r="G103" s="15"/>
      <c r="H103" s="15"/>
      <c r="I103" s="16"/>
      <c r="J103" s="37" t="s">
        <v>37</v>
      </c>
      <c r="K103" s="38"/>
      <c r="L103" s="38"/>
      <c r="M103" s="15">
        <f>E103-M99</f>
        <v>5</v>
      </c>
      <c r="N103" s="39"/>
      <c r="O103" s="60">
        <f>E103-O99</f>
        <v>2.5</v>
      </c>
      <c r="P103" s="53">
        <f>E103-P99</f>
        <v>2.3333333333333339</v>
      </c>
      <c r="Q103" s="2"/>
      <c r="R103" s="2"/>
      <c r="S103" s="2"/>
      <c r="T103" s="2"/>
    </row>
    <row r="104" spans="1:20" ht="21" x14ac:dyDescent="0.4">
      <c r="A104" s="2"/>
      <c r="B104" s="11">
        <v>2</v>
      </c>
      <c r="C104" s="12">
        <v>2</v>
      </c>
      <c r="D104" s="13"/>
      <c r="E104" s="14">
        <v>12</v>
      </c>
      <c r="F104" s="15"/>
      <c r="G104" s="15"/>
      <c r="H104" s="15"/>
      <c r="I104" s="16"/>
      <c r="J104" s="37" t="s">
        <v>38</v>
      </c>
      <c r="K104" s="38"/>
      <c r="L104" s="38"/>
      <c r="M104" s="39">
        <f t="shared" ref="M104:M105" si="8">E104-M100</f>
        <v>2</v>
      </c>
      <c r="N104" s="39"/>
      <c r="O104" s="60">
        <f t="shared" ref="O104:O105" si="9">E104-O100</f>
        <v>2</v>
      </c>
      <c r="P104" s="60">
        <f>E104-P100</f>
        <v>2.3333333333333339</v>
      </c>
      <c r="Q104" s="2"/>
      <c r="R104" s="2"/>
      <c r="S104" s="2"/>
      <c r="T104" s="2"/>
    </row>
    <row r="105" spans="1:20" ht="21" x14ac:dyDescent="0.4">
      <c r="A105" s="2"/>
      <c r="B105" s="11">
        <v>3</v>
      </c>
      <c r="C105" s="12">
        <v>3</v>
      </c>
      <c r="D105" s="13"/>
      <c r="E105" s="14">
        <v>17</v>
      </c>
      <c r="F105" s="15"/>
      <c r="G105" s="15"/>
      <c r="H105" s="15"/>
      <c r="I105" s="16"/>
      <c r="J105" s="37" t="s">
        <v>39</v>
      </c>
      <c r="K105" s="38"/>
      <c r="L105" s="38"/>
      <c r="M105" s="39">
        <f t="shared" si="8"/>
        <v>-3</v>
      </c>
      <c r="N105" s="39"/>
      <c r="O105" s="60">
        <f t="shared" si="9"/>
        <v>-0.5</v>
      </c>
      <c r="P105" s="60">
        <f>E105-P101</f>
        <v>-0.66666666666666785</v>
      </c>
      <c r="Q105" s="2"/>
      <c r="R105" s="2"/>
      <c r="S105" s="2"/>
      <c r="T105" s="2"/>
    </row>
    <row r="106" spans="1:20" ht="21" x14ac:dyDescent="0.4">
      <c r="A106" s="2"/>
      <c r="B106" s="11">
        <v>4</v>
      </c>
      <c r="C106" s="12" t="s">
        <v>10</v>
      </c>
      <c r="D106" s="13"/>
      <c r="E106" s="14">
        <v>32</v>
      </c>
      <c r="F106" s="15"/>
      <c r="G106" s="15"/>
      <c r="H106" s="15"/>
      <c r="I106" s="16"/>
      <c r="J106" s="37" t="s">
        <v>40</v>
      </c>
      <c r="K106" s="38"/>
      <c r="L106" s="38"/>
      <c r="M106" s="43">
        <f>E106-M99-M100</f>
        <v>12</v>
      </c>
      <c r="N106" s="43"/>
      <c r="O106" s="53">
        <f>E106-O99-O100</f>
        <v>9.5</v>
      </c>
      <c r="P106" s="60">
        <f>E106-P99-P100</f>
        <v>9.6666666666666696</v>
      </c>
      <c r="Q106" s="2"/>
      <c r="R106" s="2"/>
      <c r="S106" s="2"/>
      <c r="T106" s="2"/>
    </row>
    <row r="107" spans="1:20" ht="21" x14ac:dyDescent="0.4">
      <c r="A107" s="2"/>
      <c r="B107" s="11">
        <v>5</v>
      </c>
      <c r="C107" s="12" t="s">
        <v>12</v>
      </c>
      <c r="D107" s="13"/>
      <c r="E107" s="14">
        <v>40</v>
      </c>
      <c r="F107" s="15"/>
      <c r="G107" s="15"/>
      <c r="H107" s="15"/>
      <c r="I107" s="16"/>
      <c r="J107" s="37" t="s">
        <v>41</v>
      </c>
      <c r="K107" s="38"/>
      <c r="L107" s="38"/>
      <c r="M107" s="39">
        <f>E107-M99-M101</f>
        <v>10</v>
      </c>
      <c r="N107" s="39"/>
      <c r="O107" s="61">
        <f>E107-O99-O101</f>
        <v>10</v>
      </c>
      <c r="P107" s="55">
        <f>E107-P99-P101</f>
        <v>9.6666666666666679</v>
      </c>
      <c r="Q107" s="2"/>
      <c r="R107" s="2"/>
      <c r="S107" s="2"/>
      <c r="T107" s="2"/>
    </row>
    <row r="108" spans="1:20" ht="21" x14ac:dyDescent="0.4">
      <c r="A108" s="2"/>
      <c r="B108" s="11">
        <v>6</v>
      </c>
      <c r="C108" s="12" t="s">
        <v>14</v>
      </c>
      <c r="D108" s="13"/>
      <c r="E108" s="14">
        <v>37</v>
      </c>
      <c r="F108" s="15"/>
      <c r="G108" s="15"/>
      <c r="H108" s="15"/>
      <c r="I108" s="16"/>
      <c r="J108" s="37" t="s">
        <v>42</v>
      </c>
      <c r="K108" s="38"/>
      <c r="L108" s="38"/>
      <c r="M108" s="43">
        <f>E108-M100-M101</f>
        <v>7</v>
      </c>
      <c r="N108" s="43"/>
      <c r="O108" s="60">
        <f>E108-O100-O101</f>
        <v>9.5</v>
      </c>
      <c r="P108" s="53">
        <f>E108-P100-P101</f>
        <v>9.6666666666666679</v>
      </c>
      <c r="Q108" s="2"/>
      <c r="R108" s="2"/>
      <c r="S108" s="2"/>
      <c r="T108" s="2"/>
    </row>
    <row r="109" spans="1:20" ht="21" x14ac:dyDescent="0.4">
      <c r="A109" s="2"/>
      <c r="B109" s="11">
        <v>7</v>
      </c>
      <c r="C109" s="12" t="s">
        <v>16</v>
      </c>
      <c r="D109" s="13"/>
      <c r="E109" s="14">
        <v>40</v>
      </c>
      <c r="F109" s="15"/>
      <c r="G109" s="15"/>
      <c r="H109" s="15"/>
      <c r="I109" s="16"/>
      <c r="J109" s="37"/>
      <c r="K109" s="38"/>
      <c r="L109" s="38"/>
      <c r="M109" s="56" t="s">
        <v>50</v>
      </c>
      <c r="N109" s="56"/>
      <c r="O109" s="2"/>
      <c r="P109" s="2"/>
      <c r="Q109" s="2"/>
      <c r="R109" s="2"/>
      <c r="S109" s="2"/>
      <c r="T109" s="2"/>
    </row>
    <row r="110" spans="1:20" ht="21" x14ac:dyDescent="0.4">
      <c r="A110" s="2"/>
      <c r="B110" s="2"/>
      <c r="C110" s="20"/>
      <c r="D110" s="21"/>
      <c r="E110" s="20">
        <v>0</v>
      </c>
      <c r="F110" s="4"/>
      <c r="G110" s="4"/>
      <c r="H110" s="4"/>
      <c r="I110" s="21"/>
      <c r="J110" s="2"/>
      <c r="K110" s="2"/>
      <c r="L110" s="2"/>
      <c r="M110" s="56" t="s">
        <v>48</v>
      </c>
      <c r="N110" s="56"/>
      <c r="O110" s="2"/>
      <c r="P110" s="2"/>
      <c r="Q110" s="2"/>
      <c r="R110" s="2"/>
      <c r="S110" s="2"/>
      <c r="T110" s="2"/>
    </row>
    <row r="111" spans="1:20" ht="2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7">
        <f>(M106-M108)/2</f>
        <v>2.5</v>
      </c>
      <c r="N111" s="17"/>
      <c r="O111" s="2">
        <f>(O107-O108)/3</f>
        <v>0.16666666666666666</v>
      </c>
      <c r="P111" s="2"/>
      <c r="Q111" s="2"/>
      <c r="R111" s="2"/>
      <c r="S111" s="2"/>
      <c r="T111" s="2"/>
    </row>
    <row r="112" spans="1:20" ht="2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2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2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2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2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2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2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2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2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2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2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2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2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2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</sheetData>
  <mergeCells count="231">
    <mergeCell ref="M111:N111"/>
    <mergeCell ref="C109:D109"/>
    <mergeCell ref="E109:I109"/>
    <mergeCell ref="J109:L109"/>
    <mergeCell ref="M109:N109"/>
    <mergeCell ref="C110:D110"/>
    <mergeCell ref="E110:I110"/>
    <mergeCell ref="M110:N110"/>
    <mergeCell ref="C107:D107"/>
    <mergeCell ref="E107:I107"/>
    <mergeCell ref="J107:L107"/>
    <mergeCell ref="M107:N107"/>
    <mergeCell ref="C108:D108"/>
    <mergeCell ref="E108:I108"/>
    <mergeCell ref="J108:L108"/>
    <mergeCell ref="M108:N108"/>
    <mergeCell ref="C105:D105"/>
    <mergeCell ref="E105:I105"/>
    <mergeCell ref="J105:L105"/>
    <mergeCell ref="M105:N105"/>
    <mergeCell ref="C106:D106"/>
    <mergeCell ref="E106:I106"/>
    <mergeCell ref="J106:L106"/>
    <mergeCell ref="M106:N106"/>
    <mergeCell ref="C103:D103"/>
    <mergeCell ref="E103:I103"/>
    <mergeCell ref="J103:L103"/>
    <mergeCell ref="M103:N103"/>
    <mergeCell ref="C104:D104"/>
    <mergeCell ref="E104:I104"/>
    <mergeCell ref="J104:L104"/>
    <mergeCell ref="M104:N104"/>
    <mergeCell ref="M93:N93"/>
    <mergeCell ref="M98:N98"/>
    <mergeCell ref="M99:N99"/>
    <mergeCell ref="M100:N100"/>
    <mergeCell ref="M101:N101"/>
    <mergeCell ref="C102:D102"/>
    <mergeCell ref="E102:I102"/>
    <mergeCell ref="J102:L102"/>
    <mergeCell ref="M102:N102"/>
    <mergeCell ref="C91:D91"/>
    <mergeCell ref="E91:I91"/>
    <mergeCell ref="J91:L91"/>
    <mergeCell ref="M91:N91"/>
    <mergeCell ref="C92:D92"/>
    <mergeCell ref="E92:I92"/>
    <mergeCell ref="M92:N92"/>
    <mergeCell ref="C89:D89"/>
    <mergeCell ref="E89:I89"/>
    <mergeCell ref="J89:L89"/>
    <mergeCell ref="M89:N89"/>
    <mergeCell ref="C90:D90"/>
    <mergeCell ref="E90:I90"/>
    <mergeCell ref="J90:L90"/>
    <mergeCell ref="M90:N90"/>
    <mergeCell ref="C87:D87"/>
    <mergeCell ref="E87:I87"/>
    <mergeCell ref="J87:L87"/>
    <mergeCell ref="M87:N87"/>
    <mergeCell ref="C88:D88"/>
    <mergeCell ref="E88:I88"/>
    <mergeCell ref="J88:L88"/>
    <mergeCell ref="M88:N88"/>
    <mergeCell ref="C85:D85"/>
    <mergeCell ref="E85:I85"/>
    <mergeCell ref="J85:L85"/>
    <mergeCell ref="M85:N85"/>
    <mergeCell ref="C86:D86"/>
    <mergeCell ref="E86:I86"/>
    <mergeCell ref="J86:L86"/>
    <mergeCell ref="M86:N86"/>
    <mergeCell ref="M80:N80"/>
    <mergeCell ref="M81:N81"/>
    <mergeCell ref="M82:N82"/>
    <mergeCell ref="M83:N83"/>
    <mergeCell ref="C84:D84"/>
    <mergeCell ref="E84:I84"/>
    <mergeCell ref="J84:L84"/>
    <mergeCell ref="M84:N84"/>
    <mergeCell ref="C64:D64"/>
    <mergeCell ref="E64:I64"/>
    <mergeCell ref="J64:L64"/>
    <mergeCell ref="C65:D65"/>
    <mergeCell ref="E65:I65"/>
    <mergeCell ref="M66:N66"/>
    <mergeCell ref="C62:D62"/>
    <mergeCell ref="E62:I62"/>
    <mergeCell ref="J62:L62"/>
    <mergeCell ref="M62:N62"/>
    <mergeCell ref="C63:D63"/>
    <mergeCell ref="E63:I63"/>
    <mergeCell ref="J63:L63"/>
    <mergeCell ref="M63:N63"/>
    <mergeCell ref="C60:D60"/>
    <mergeCell ref="E60:I60"/>
    <mergeCell ref="J60:L60"/>
    <mergeCell ref="M60:N60"/>
    <mergeCell ref="C61:D61"/>
    <mergeCell ref="E61:I61"/>
    <mergeCell ref="J61:L61"/>
    <mergeCell ref="M61:N61"/>
    <mergeCell ref="C58:D58"/>
    <mergeCell ref="E58:I58"/>
    <mergeCell ref="J58:L58"/>
    <mergeCell ref="M58:N58"/>
    <mergeCell ref="C59:D59"/>
    <mergeCell ref="E59:I59"/>
    <mergeCell ref="J59:L59"/>
    <mergeCell ref="M59:N59"/>
    <mergeCell ref="M53:N53"/>
    <mergeCell ref="M54:N54"/>
    <mergeCell ref="M55:N55"/>
    <mergeCell ref="M56:N56"/>
    <mergeCell ref="C57:D57"/>
    <mergeCell ref="E57:I57"/>
    <mergeCell ref="J57:L57"/>
    <mergeCell ref="M57:N57"/>
    <mergeCell ref="C43:D43"/>
    <mergeCell ref="E43:I43"/>
    <mergeCell ref="N45:O45"/>
    <mergeCell ref="P45:Q45"/>
    <mergeCell ref="R45:S45"/>
    <mergeCell ref="N46:S47"/>
    <mergeCell ref="C42:D42"/>
    <mergeCell ref="E42:I42"/>
    <mergeCell ref="J42:L42"/>
    <mergeCell ref="N42:O42"/>
    <mergeCell ref="P42:Q42"/>
    <mergeCell ref="R42:S42"/>
    <mergeCell ref="C41:D41"/>
    <mergeCell ref="E41:I41"/>
    <mergeCell ref="J41:L41"/>
    <mergeCell ref="N41:O41"/>
    <mergeCell ref="P41:Q41"/>
    <mergeCell ref="R41:S41"/>
    <mergeCell ref="C40:D40"/>
    <mergeCell ref="E40:I40"/>
    <mergeCell ref="J40:L40"/>
    <mergeCell ref="N40:O40"/>
    <mergeCell ref="P40:Q40"/>
    <mergeCell ref="R40:S40"/>
    <mergeCell ref="C39:D39"/>
    <mergeCell ref="E39:I39"/>
    <mergeCell ref="J39:L39"/>
    <mergeCell ref="N39:O39"/>
    <mergeCell ref="P39:Q39"/>
    <mergeCell ref="R39:S39"/>
    <mergeCell ref="C38:D38"/>
    <mergeCell ref="E38:I38"/>
    <mergeCell ref="J38:L38"/>
    <mergeCell ref="N38:O38"/>
    <mergeCell ref="P38:Q38"/>
    <mergeCell ref="R38:S38"/>
    <mergeCell ref="C37:D37"/>
    <mergeCell ref="E37:I37"/>
    <mergeCell ref="J37:L37"/>
    <mergeCell ref="N37:O37"/>
    <mergeCell ref="P37:Q37"/>
    <mergeCell ref="R37:S37"/>
    <mergeCell ref="C36:D36"/>
    <mergeCell ref="E36:I36"/>
    <mergeCell ref="J36:L36"/>
    <mergeCell ref="N36:O36"/>
    <mergeCell ref="P36:Q36"/>
    <mergeCell ref="R36:S36"/>
    <mergeCell ref="N34:O34"/>
    <mergeCell ref="P34:Q34"/>
    <mergeCell ref="R34:S34"/>
    <mergeCell ref="C35:D35"/>
    <mergeCell ref="E35:I35"/>
    <mergeCell ref="N35:O35"/>
    <mergeCell ref="P35:Q35"/>
    <mergeCell ref="R35:S35"/>
    <mergeCell ref="C20:D20"/>
    <mergeCell ref="E20:I20"/>
    <mergeCell ref="N22:O22"/>
    <mergeCell ref="P22:Q22"/>
    <mergeCell ref="R22:S22"/>
    <mergeCell ref="N23:S24"/>
    <mergeCell ref="C19:D19"/>
    <mergeCell ref="E19:I19"/>
    <mergeCell ref="J19:L19"/>
    <mergeCell ref="N19:O19"/>
    <mergeCell ref="P19:Q19"/>
    <mergeCell ref="R19:S19"/>
    <mergeCell ref="C18:D18"/>
    <mergeCell ref="E18:I18"/>
    <mergeCell ref="J18:L18"/>
    <mergeCell ref="N18:O18"/>
    <mergeCell ref="P18:Q18"/>
    <mergeCell ref="R18:S18"/>
    <mergeCell ref="C17:D17"/>
    <mergeCell ref="E17:I17"/>
    <mergeCell ref="J17:L17"/>
    <mergeCell ref="N17:O17"/>
    <mergeCell ref="P17:Q17"/>
    <mergeCell ref="R17:S17"/>
    <mergeCell ref="C16:D16"/>
    <mergeCell ref="E16:I16"/>
    <mergeCell ref="J16:L16"/>
    <mergeCell ref="N16:O16"/>
    <mergeCell ref="P16:Q16"/>
    <mergeCell ref="R16:S16"/>
    <mergeCell ref="C15:D15"/>
    <mergeCell ref="E15:I15"/>
    <mergeCell ref="J15:L15"/>
    <mergeCell ref="N15:O15"/>
    <mergeCell ref="P15:Q15"/>
    <mergeCell ref="R15:S15"/>
    <mergeCell ref="C14:D14"/>
    <mergeCell ref="E14:I14"/>
    <mergeCell ref="J14:L14"/>
    <mergeCell ref="N14:O14"/>
    <mergeCell ref="P14:Q14"/>
    <mergeCell ref="R14:S14"/>
    <mergeCell ref="C13:D13"/>
    <mergeCell ref="E13:I13"/>
    <mergeCell ref="J13:L13"/>
    <mergeCell ref="N13:O13"/>
    <mergeCell ref="P13:Q13"/>
    <mergeCell ref="R13:S13"/>
    <mergeCell ref="A1:C1"/>
    <mergeCell ref="N11:O11"/>
    <mergeCell ref="P11:Q11"/>
    <mergeCell ref="R11:S11"/>
    <mergeCell ref="C12:D12"/>
    <mergeCell ref="E12:I12"/>
    <mergeCell ref="N12:O12"/>
    <mergeCell ref="P12:Q12"/>
    <mergeCell ref="R12:S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2022-05-19T11:39:03Z</dcterms:created>
  <dcterms:modified xsi:type="dcterms:W3CDTF">2022-05-19T13:05:05Z</dcterms:modified>
</cp:coreProperties>
</file>